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156" windowHeight="3480" tabRatio="750" activeTab="0"/>
  </bookViews>
  <sheets>
    <sheet name="老健（従来型）" sheetId="1" r:id="rId1"/>
    <sheet name="老健（ユニット型）" sheetId="2" r:id="rId2"/>
    <sheet name="老健（医療機関併設型小規模)" sheetId="3" r:id="rId3"/>
    <sheet name="老健（サテライト型小規模）" sheetId="4" r:id="rId4"/>
    <sheet name="老健（転換改修)" sheetId="5" r:id="rId5"/>
    <sheet name="根拠法令" sheetId="6" r:id="rId6"/>
    <sheet name="（選択リスト）" sheetId="7" state="hidden" r:id="rId7"/>
    <sheet name="Sheet1" sheetId="8" state="hidden" r:id="rId8"/>
    <sheet name="Sheet2" sheetId="9" state="hidden" r:id="rId9"/>
  </sheets>
  <definedNames>
    <definedName name="_xlnm.Print_Area" localSheetId="5">'根拠法令'!$A$1:$O$22</definedName>
    <definedName name="_xlnm.Print_Area" localSheetId="3">'老健（サテライト型小規模）'!$A$1:$J$237</definedName>
    <definedName name="_xlnm.Print_Area" localSheetId="1">'老健（ユニット型）'!$A$1:$J$203</definedName>
    <definedName name="_xlnm.Print_Area" localSheetId="2">'老健（医療機関併設型小規模)'!$A$1:$J$251</definedName>
    <definedName name="_xlnm.Print_Area" localSheetId="0">'老健（従来型）'!$A$1:$J$220</definedName>
    <definedName name="_xlnm.Print_Area" localSheetId="4">'老健（転換改修)'!$A$1:$K$50</definedName>
    <definedName name="_xlnm.Print_Titles" localSheetId="3">'老健（サテライト型小規模）'!$3:$3</definedName>
    <definedName name="_xlnm.Print_Titles" localSheetId="1">'老健（ユニット型）'!$3:$3</definedName>
    <definedName name="_xlnm.Print_Titles" localSheetId="2">'老健（医療機関併設型小規模)'!$3:$3</definedName>
    <definedName name="_xlnm.Print_Titles" localSheetId="0">'老健（従来型）'!$3:$3</definedName>
    <definedName name="_xlnm.Print_Titles" localSheetId="4">'老健（転換改修)'!$3:$3</definedName>
  </definedNames>
  <calcPr fullCalcOnLoad="1"/>
</workbook>
</file>

<file path=xl/sharedStrings.xml><?xml version="1.0" encoding="utf-8"?>
<sst xmlns="http://schemas.openxmlformats.org/spreadsheetml/2006/main" count="1999" uniqueCount="817">
  <si>
    <t>実情に応じた適当数</t>
  </si>
  <si>
    <t>・</t>
  </si>
  <si>
    <t>薬剤師</t>
  </si>
  <si>
    <t>調理員、事務員等については、併設施設との兼務や業務委託等により、適正なサービスを確保できる場合にあっては配置しない場合があっても差し支えない。</t>
  </si>
  <si>
    <t>介護老人保健施設の従業者は、専ら当該介護老人保健施設の職務に従事する者でなければならない。ただし、入所者の処遇に支障がない場合は、この限りでない。</t>
  </si>
  <si>
    <t>条例 5-2,44-2</t>
  </si>
  <si>
    <t>条例 44-1-1</t>
  </si>
  <si>
    <t>条例規則 11-1-1</t>
  </si>
  <si>
    <t>条例 6-3-5</t>
  </si>
  <si>
    <t>条例 4-5
条例規則 3-1-4
基準解釈通知 2-5
居宅基準111-１-2
居宅基準解釈通知
　     　7-1-(1)</t>
  </si>
  <si>
    <t xml:space="preserve">条例 4-2
条例規則 3-1-1
基準解釈通知 2-2
</t>
  </si>
  <si>
    <t xml:space="preserve">条例 4-6
条例規則 3-1-5
基準解釈通知 2-6
</t>
  </si>
  <si>
    <t xml:space="preserve">条例 4-4
条例規則 3-1-3
基準解釈通知 2-4
</t>
  </si>
  <si>
    <t xml:space="preserve">条例 4-8
条例規則 3-1-7
基準解釈通知 2-2,8
</t>
  </si>
  <si>
    <t xml:space="preserve">法 95
条例 7
条例規則 6
基準解釈通知 4-19
併設通知 4-(3)
</t>
  </si>
  <si>
    <t>条例 3-3</t>
  </si>
  <si>
    <t>条例 5-1-2</t>
  </si>
  <si>
    <t>条例 4-7
条例規則 3-1-6,
         3-4,5
基準解釈通知 2-7</t>
  </si>
  <si>
    <t>併設施設等との職員の兼務を認められるのは介護老人保健施設とその併設施設等双方の人員に関する要件を満たすとともに、兼務によって入所者等の処遇に支障を来たさない場合に限られる。</t>
  </si>
  <si>
    <t>兼務及び非常勤職員の勤務については、あらかじめ計画された勤務表により行うこと。</t>
  </si>
  <si>
    <t>留意事項</t>
  </si>
  <si>
    <t>基準解釈通知 3-1</t>
  </si>
  <si>
    <t>エレベーターは原則として２台以上設置すること。</t>
  </si>
  <si>
    <t>【施設・人員基準等の根拠法令】</t>
  </si>
  <si>
    <t>実施上の留意事項について（H12老企第36号）</t>
  </si>
  <si>
    <t>項　目</t>
  </si>
  <si>
    <t xml:space="preserve"> 消火設備その他の非常災害に際して必要な設備を設けること。</t>
  </si>
  <si>
    <t xml:space="preserve"> １通所単位ごとの利用者の数が10人以下の場合
   単位ごとに専従１人以上</t>
  </si>
  <si>
    <t xml:space="preserve"> １通所単位ごとの利用者の数が10人以上の場合
   単位ごとに利用者の数を10で除した数以上</t>
  </si>
  <si>
    <t>関係規定</t>
  </si>
  <si>
    <t>一般原則</t>
  </si>
  <si>
    <t>規模</t>
  </si>
  <si>
    <t>入所定員</t>
  </si>
  <si>
    <t>療養室</t>
  </si>
  <si>
    <t>診察室</t>
  </si>
  <si>
    <t>機能訓練室</t>
  </si>
  <si>
    <t>洗面所</t>
  </si>
  <si>
    <t>便所</t>
  </si>
  <si>
    <t>浴室</t>
  </si>
  <si>
    <t>調理室</t>
  </si>
  <si>
    <t>その他の施設</t>
  </si>
  <si>
    <t>主な器械・器具</t>
  </si>
  <si>
    <t>主な教養娯楽設備</t>
  </si>
  <si>
    <t>実施事業</t>
  </si>
  <si>
    <t>主な設備</t>
  </si>
  <si>
    <t>手術室</t>
  </si>
  <si>
    <t>処置室（機能訓練室を除く）</t>
  </si>
  <si>
    <t>病室</t>
  </si>
  <si>
    <t>ｴｯｸｽ線装置等</t>
  </si>
  <si>
    <t>床面積等</t>
  </si>
  <si>
    <t>ユニット型個室</t>
  </si>
  <si>
    <t>施設の専用</t>
  </si>
  <si>
    <t>併設通知 2-(2)</t>
  </si>
  <si>
    <t>基準　41-2-1</t>
  </si>
  <si>
    <t>談話室</t>
  </si>
  <si>
    <t>食堂</t>
  </si>
  <si>
    <t>共同生活室</t>
  </si>
  <si>
    <t>通所ｻｰﾋﾞｽ</t>
  </si>
  <si>
    <t>汚物処理室</t>
  </si>
  <si>
    <t>耐火建築</t>
  </si>
  <si>
    <t>避難階段</t>
  </si>
  <si>
    <t>廊下</t>
  </si>
  <si>
    <t>消火設備等</t>
  </si>
  <si>
    <t>資料４</t>
  </si>
  <si>
    <t>医師</t>
  </si>
  <si>
    <t>支援相談員</t>
  </si>
  <si>
    <t>介護支援専門員</t>
  </si>
  <si>
    <t>開設者名</t>
  </si>
  <si>
    <t>定款・寄附行為の変更の可否を確認すること。</t>
  </si>
  <si>
    <t>＜入所＞</t>
  </si>
  <si>
    <t>＜通所＞</t>
  </si>
  <si>
    <t>保健医療及び社会福祉に関する相当な学識経験を有する者を充てること。</t>
  </si>
  <si>
    <t>入所者の数を300で除した数以上。</t>
  </si>
  <si>
    <t>（個室）</t>
  </si>
  <si>
    <t>Ⅱ．職員配置（法74-1、法97-2）</t>
  </si>
  <si>
    <t>職員の専従</t>
  </si>
  <si>
    <t>固定壁で仕切られていない一つの個別浴室、機械浴室又は脱衣室を複数の入所者が同時に使用することは認められないこと。</t>
  </si>
  <si>
    <t>＜望ましい形状＞</t>
  </si>
  <si>
    <t>アコーディオンカーテンを扉の代用とするのは適切でないこと。</t>
  </si>
  <si>
    <t>脱衣室には、整容を行えるよう鏡及び洗面台を備えること。</t>
  </si>
  <si>
    <t>＜望ましい設備＞</t>
  </si>
  <si>
    <t>療養室及び食堂、機能訓練室等に近接して設けることが望ましいこと。</t>
  </si>
  <si>
    <t>入居者がむやみに立ち入らないよう、鍵等を備えること。</t>
  </si>
  <si>
    <t>脱衣室内に便所を設ける場合は、固定壁により仕切ること。</t>
  </si>
  <si>
    <t>訪問ﾘﾊﾋﾞﾘﾃｰｼｮﾝ事務室</t>
  </si>
  <si>
    <t xml:space="preserve"> 車椅子、ギャッジベッド、ストレッチャー等を備えること。</t>
  </si>
  <si>
    <t xml:space="preserve"> 新設または増床の場合の入所者数は、実績が新設の時点から６ヶ月未満の間は、ベッド数の90％とし、６ヶ月以上１年未満の間は、直近６ヶ月の実績を日数で除した数とする。</t>
  </si>
  <si>
    <t xml:space="preserve"> 専らリハビリテーションの提供に当たる理学療法士,作業療法士,言語聴覚士が利用者が100又はその端数を増すごとに１以上確保されていること。（通所リハビリテーションの単位ごと、かつ営業日ごとに適切に配置することが望ましい）</t>
  </si>
  <si>
    <t xml:space="preserve"> 介護老人保健施設の入所者が週２回以上入浴できる場合に限り認められる。</t>
  </si>
  <si>
    <t>・床がフラットなシンク、コンセント、車椅子利用者を想定した鏡、湯水の温度調整設備、認知しやすい水栓金具</t>
  </si>
  <si>
    <t>＜夜勤＞</t>
  </si>
  <si>
    <t>避難階段２つのうち１つは、屋外階段を設けてバルコニーにつながっていることが望ましいこと。</t>
  </si>
  <si>
    <t>浴室及び脱衣室は固定壁で仕切ること（カーテンで仕切ることは適切でないこと）。</t>
  </si>
  <si>
    <t xml:space="preserve"> 療養室ごとに設けることが望ましいこと。</t>
  </si>
  <si>
    <t>少なくとも４人につき１ヶ所は確保することが望ましいこと。</t>
  </si>
  <si>
    <t>療養室及び共同生活室、機能訓練室等に近接して設けることが望ましいこと。</t>
  </si>
  <si>
    <t>中廊下とは、廊下の両側に療養室、共同生活室、浴室、便所等（エレベーター室を含む）入所者が日常継続的に使用する施設のある廊下をいう。</t>
  </si>
  <si>
    <t xml:space="preserve"> 常勤職員１以上
 入所者の数が100を超える場合にあっては、常勤の支援相談員１名に加え、常勤換算方法で、100を超える部分を100で除して得た数以上。　</t>
  </si>
  <si>
    <t>調理員・事務員・その他の従業者</t>
  </si>
  <si>
    <t>条例44-2</t>
  </si>
  <si>
    <t>条例 44-1-8</t>
  </si>
  <si>
    <t>条例 45-3-2</t>
  </si>
  <si>
    <t>※基準人員には理学療法士、作業療法士、言語聴覚士を含む。</t>
  </si>
  <si>
    <t>個浴を各ユニット内に設けることが望ましい。設置が難しい場合でも、隣接する２ユニットごとに浴室を近接して、ユニットの数だけ設置すること。</t>
  </si>
  <si>
    <t>調理室の有無</t>
  </si>
  <si>
    <t>入所者の数を100で除して得た数以上。常勤の医師を１人以上配置。</t>
  </si>
  <si>
    <t>(1)</t>
  </si>
  <si>
    <t>(2)</t>
  </si>
  <si>
    <t>夜勤を行う看護職員又は介護職員の数が２以上。</t>
  </si>
  <si>
    <t>ｻｰﾋﾞｽ･ｽﾃｰｼｮﾝ</t>
  </si>
  <si>
    <t>洗濯室又は洗濯場</t>
  </si>
  <si>
    <t>汚物処理室</t>
  </si>
  <si>
    <t>診察室数</t>
  </si>
  <si>
    <t>入院定員</t>
  </si>
  <si>
    <t>レクリエーション・ルーム</t>
  </si>
  <si>
    <t xml:space="preserve"> 特別浴室は、ストレッチャー等の移動に支障がない構造設備であること。</t>
  </si>
  <si>
    <t>本基準のほか、建築基準法、消防法等の関係規定を遵守するとともに、日照、採光、換気等について十分考慮したものとし、入所者等の保健衛生及び防災につき万全を期すること。</t>
  </si>
  <si>
    <t>介護老人保健施設で行われる機能訓練は、理学療法士又は作業療法士の指導下における運動訓練やＡＤＬ（日常生活動作能力）の改善を中心としたものであるので、これに必要な器械・器具を備えること。</t>
  </si>
  <si>
    <t xml:space="preserve"> 他のユニットの入居者が、当該共同生活室を通過することなく、施設内の他の場所に移動することができること。</t>
  </si>
  <si>
    <t xml:space="preserve"> 当該ユニットの入居者全員とその介護等を行う職員が一度に食事をしたり、談話等を楽しんだりすることが可能な備品を備えた上で、車椅子が支障なく通行できる形状が確保されていること。</t>
  </si>
  <si>
    <t xml:space="preserve"> 床面積は、２㎡に当該ユニットの入居定員を乗じて得た面積以上とすること。</t>
  </si>
  <si>
    <t xml:space="preserve"> 介護を必要とする者が食事をしたり、談話等を楽しんだりするのに適したテーブル、椅子等の備品を備えなければならない。</t>
  </si>
  <si>
    <t xml:space="preserve"> 入居者が心身の状況に応じて家事を行うことができるようにする観点から、簡易な流し・調理設備を設けること。</t>
  </si>
  <si>
    <t xml:space="preserve"> 身体の不自由な者が入浴するのに適したものとすること。</t>
  </si>
  <si>
    <t>＝</t>
  </si>
  <si>
    <t>・</t>
  </si>
  <si>
    <t xml:space="preserve"> 療養室ごとに設けるか、又は共同生活室ごとに適当数設けること。</t>
  </si>
  <si>
    <t xml:space="preserve"> 身体の不自由な者が使用するのに適したものとすること。</t>
  </si>
  <si>
    <t xml:space="preserve"> 廊下の一部の幅を拡張すること（アルコーブを設けることなど）により、入居者、従業者等の円滑な往来に支障が生じないと認められる場合には、１．５ｍ以上（中廊下にあっては、１．８ｍ以上）として差し支えない。</t>
  </si>
  <si>
    <t>所持金の管理能力がある入所者について、保管場所の確保等の配慮がなされていること。</t>
  </si>
  <si>
    <t xml:space="preserve">基準解釈通知 
     3-3-(5),(6),(7)
</t>
  </si>
  <si>
    <t xml:space="preserve"> 家庭的な雰囲気を確保するため、木製風のベッド、絵画、鉢植え等の配置や壁紙の工夫等に配慮するとともに、教養娯楽のための本棚、音響設備、理美容設備等の配置に努めること。</t>
  </si>
  <si>
    <t>入所者のための売店の設置、訪問販売の活用等についての配慮がなされていること。</t>
  </si>
  <si>
    <t xml:space="preserve"> 床の段差をなくすように努めること。</t>
  </si>
  <si>
    <t xml:space="preserve"> 家族相談室、家族介護教室は設置が望ましい。</t>
  </si>
  <si>
    <t xml:space="preserve"> 社会福祉法人は家族相談室又は家族介護教室を設けること。</t>
  </si>
  <si>
    <t>H13社援発7，老計発31、H13社援発1277,老発275</t>
  </si>
  <si>
    <t>基準解釈通知 3-3-(8)
併設通知 2-(1)</t>
  </si>
  <si>
    <t xml:space="preserve"> 病院又は診療所と介護老人保健施設を併設する場合には、患者等に対する治療、介護その他のサービスに支障がないよう、表示等により病院又は診療所と介護老人保健施設の区分を可能な限り明確にすること。</t>
  </si>
  <si>
    <t>H12告示第26号
H12老健第115号</t>
  </si>
  <si>
    <t>施設・短期報酬解釈通知 6-(10)</t>
  </si>
  <si>
    <t xml:space="preserve"> 入所定員は、４０人を標準とすること。</t>
  </si>
  <si>
    <t xml:space="preserve"> 単位ごとの利用者の数について、１０人を標準とすること。</t>
  </si>
  <si>
    <t>入所者の数を100で除して得た数以上。常勤の医師を１人以上配置。</t>
  </si>
  <si>
    <t>(1)</t>
  </si>
  <si>
    <t>(2)</t>
  </si>
  <si>
    <t>日中については、ユニットごとに常時１人以上の介護職員又は看護職員を配置すること。</t>
  </si>
  <si>
    <t>ユニットごとに、常勤のユニットリーダーを配置すること。</t>
  </si>
  <si>
    <t>夜間及び深夜については、２ユニットごとに１人以上の介護職員又は看護職員を夜間の勤務に従事する職員として配置すること。</t>
  </si>
  <si>
    <t>Ⅲ．その他（法95、97－3等）</t>
  </si>
  <si>
    <t>　介護老人保健施設の開設者は、知事の承認を受けた医師に当該施設を管理させなければならない。</t>
  </si>
  <si>
    <t>介護老人保健施設の管理者が、併設する病院又は診療所の管理者を兼ねている場合にあっては、その者を常勤とみなして差し支えないこと。</t>
  </si>
  <si>
    <t>　ただし、知事の承認を受け、医師以外の者に当該施設を管理させることができる。</t>
  </si>
  <si>
    <t>　管理者は、専ら当該施設の職務に従事する常勤の者でなければならない。</t>
  </si>
  <si>
    <t>　ただし、管理上支障のない場合は、同一敷地内にある他の事務所、施設等の職務に従事することができる。</t>
  </si>
  <si>
    <t>地域や家庭との結びつきを重視した運営を行い、区市町村等との密接な連携に努めなければならない。</t>
  </si>
  <si>
    <t>施設の設置について、計画段階から地元区市町村の同意を得ていること。</t>
  </si>
  <si>
    <t>地元町内会
(自治会)等
との連携及び周辺住民の同意</t>
  </si>
  <si>
    <t>運営に当たっては、地域住民またはボランティア等との連携及び協力を行う等の地域との交流に努めなければならない。</t>
  </si>
  <si>
    <t xml:space="preserve">協力病院の選定に当たっては、次の点に留意すること。
</t>
  </si>
  <si>
    <t>自動車等による移送に要する時間が20分以内の近距離にあること。</t>
  </si>
  <si>
    <t>協力病院の標榜科名等からみて、病状急変等の事態に適切に対応できるものであること。</t>
  </si>
  <si>
    <t>協力病院と、入所者等の入院や休日夜間等における対応について必要な事項を取り決めておくこと。</t>
  </si>
  <si>
    <t>協力歯科医療機関を定めておくよう努めなければならない。</t>
  </si>
  <si>
    <t xml:space="preserve"> 各地域(例えば広域市町村圏)の要介護高齢者数、特養の入所定員、病院の病床数をふまえて見込まれるその地域の需要を考慮したものでなければならない。他の地域からの利用を数多く想定した大規模施設の設置は適切でない。</t>
  </si>
  <si>
    <t xml:space="preserve"> それぞれの基準を満たし、かつ、各施設等の患者等に対する治療、介護その他のサービスに支障がない場合に限り、共用が認められること。</t>
  </si>
  <si>
    <t xml:space="preserve"> 共用を予定する施設についての利用計画等が妥当であること。</t>
  </si>
  <si>
    <t>基準解釈通知 5-3-⑩</t>
  </si>
  <si>
    <t>機能訓練室</t>
  </si>
  <si>
    <t xml:space="preserve"> 利用計画により両施設の入所者等の処遇に支障がない場合に限り認められる。</t>
  </si>
  <si>
    <t>浴室</t>
  </si>
  <si>
    <t>〔共用が認められない施設〕</t>
  </si>
  <si>
    <t xml:space="preserve"> 共用する施設については、介護老人保健施設の許可と他法令の許可とが重複するものであること。</t>
  </si>
  <si>
    <t xml:space="preserve"> 機能訓練室、共同生活室を区画せず各々の施設の基準面積を合算した面積以上のｵｰﾌﾟﾝｽﾍﾟｰｽとすることは差し支えない。
</t>
  </si>
  <si>
    <t xml:space="preserve"> 施設の兼用は、各々の施設の利用目的に沿い、かつ施設療養その他のｻｰﾋﾞｽの提供に支障を来たさない程度で認めて差し支えない。よって、談話室とﾚｸﾘｴｰｼｮﾝﾙｰﾑの兼用並びに洗面所と便所、洗濯室と汚物処理室が同一の区画にあること等は差し支えない。</t>
  </si>
  <si>
    <t xml:space="preserve"> １室の定員は、１人とすること。ただし、夫婦で療養室を利用する場合などｻｰﾋﾞｽの提供上必要と認められる場合は、２人とすることができる。</t>
  </si>
  <si>
    <t xml:space="preserve"> 療養室は、いずれかのユニットに属するものとし、次のとおり共同生活室に近接して一体的に設けること。</t>
  </si>
  <si>
    <t xml:space="preserve"> 共同生活室に隣接している療養室</t>
  </si>
  <si>
    <t xml:space="preserve"> 共同生活室に隣接してはいないが、(1)の療養室と隣接している療養室</t>
  </si>
  <si>
    <t>基準解釈通知 3-2-(2)</t>
  </si>
  <si>
    <t xml:space="preserve"> 地階に設けてはならない。</t>
  </si>
  <si>
    <t xml:space="preserve"> 基準面積は、内法により測定する。</t>
  </si>
  <si>
    <t xml:space="preserve"> １以上の出入口は、避難上有効な空地、廊下又は広間に直接面して設けること。</t>
  </si>
  <si>
    <t xml:space="preserve"> 寝台又はこれに代わる設備(畳等)を備えること。</t>
  </si>
  <si>
    <t xml:space="preserve"> 洗面所、収納設備の床面積は、基準面積に含めて差し支えない。ただし、便所の面積は含まれない。</t>
  </si>
  <si>
    <t xml:space="preserve"> 室料差額の対象となる特別な療養室(個室又は２人部屋)を設置する場合は、施設定員の５割を限度とする。</t>
  </si>
  <si>
    <t xml:space="preserve"> 医師が診察を行うのに適切なものであること。</t>
  </si>
  <si>
    <t xml:space="preserve"> 施設の機能が十分発揮し得る適当な広さを確保すること。</t>
  </si>
  <si>
    <t>基準解釈通知 3-2-(1)②</t>
  </si>
  <si>
    <t>基準  41-2-2,41-3</t>
  </si>
  <si>
    <t xml:space="preserve"> 機能訓練を行うために十分な広さを有し、必要な器械・器具を備えること。</t>
  </si>
  <si>
    <t>基準面積の測定は、内法による。</t>
  </si>
  <si>
    <t xml:space="preserve"> 床面積は、入所者定員一人当たり１㎡以上であること。</t>
  </si>
  <si>
    <t xml:space="preserve"> いずれかのユニットに属するものとし、当該ユニットの入居者が交流し、共同で日常生活を営むための場所としてふさわしい形状を有すること。このために、次の２つの要件を満たす必要がある。</t>
  </si>
  <si>
    <t>基準解釈通知5-3</t>
  </si>
  <si>
    <t>併設施設との共用は、介護老人保健施設の入所者が週２回以上入浴できる場合に限り認められる。</t>
  </si>
  <si>
    <t xml:space="preserve"> 一般浴槽のほか、特別浴槽を設けること。</t>
  </si>
  <si>
    <t xml:space="preserve"> 入浴介護がスムーズに実施されるよう浴室、脱衣室の広さを確保すること。</t>
  </si>
  <si>
    <t xml:space="preserve"> 療養室のある階ごとに設けることが望ましいこと。</t>
  </si>
  <si>
    <t>ブザー又はこれに代る設備を設けるとともに、身体の不自由な者が使用するのに適したものとすること。</t>
  </si>
  <si>
    <t>常夜灯を設けること。</t>
  </si>
  <si>
    <t xml:space="preserve"> 看護・介護職員が入所者のニーズに適切に応じられるよう、療養室のある階ごとに療養室に近接して設けること。</t>
  </si>
  <si>
    <t xml:space="preserve"> 施設の機能が十分発揮し得る適当な広さを確保すること。</t>
  </si>
  <si>
    <t xml:space="preserve"> 食品、調理器具等の消毒設備、食器・食品等の保管設備、防虫及び防鼠設備を設けること。</t>
  </si>
  <si>
    <t>調理室から配膳までの動線が複数階に及ぶ場合には、特に専用のリフトを設ける等の配慮が必要である。</t>
  </si>
  <si>
    <t xml:space="preserve"> 施設の機能が十分に発揮し得る適当な広さを確保するとともに、必要な設備を備えること。</t>
  </si>
  <si>
    <t xml:space="preserve"> 他の施設と区別された一定のスペースを確保すること。</t>
  </si>
  <si>
    <t xml:space="preserve"> 焼却炉、浄化槽、その他汚物処理設備及び便槽を設ける場合には、療養室、談話室、共同生活室、調理室から相当の距離を隔てて設けること。</t>
  </si>
  <si>
    <t xml:space="preserve"> 通所サービス利用定員一人当たり３㎡以上の、リハビリテーションを行うにふさわしい専用の部屋等を有すること。</t>
  </si>
  <si>
    <t xml:space="preserve"> 通所リハと予防通所リハとが同一の事業所において一体的に運営されている場合は、施設及び備品等を共通とすることができる。</t>
  </si>
  <si>
    <t xml:space="preserve"> 事業の運営を行うために必要な広さを有する専用の区画を設けるとともに、訪問リハビリテーションの提供に必要な設備及び備品等を備えること。</t>
  </si>
  <si>
    <t>法定面積が規定されている区画に設けるときは、法定面積が確保される場合に限り認められる。</t>
  </si>
  <si>
    <t xml:space="preserve"> 介護老人保健施設の設備のうち、入所者の療養生活のために使用しない付属の建物を除いて、建築基準法第２条第９号の２に規定する耐火建築物としなければならない。ただし、療養室、共同生活室、浴室、便所等、入所者が日常継続的に使用する施設を２階以上の階及び地階のいずれにも設けていない場合は、準耐火建築物とすることができる。</t>
  </si>
  <si>
    <t xml:space="preserve"> 療養室、共同生活室、浴室、便所等入所者が日常継続的に使用する施設が２階以上の階にある場合は、屋内の直通階段及びエレベーターをそれぞれ１以上設けること。</t>
  </si>
  <si>
    <t xml:space="preserve"> 階段の傾斜は緩やかにするとともに、手すりは原則として両側に設けること。</t>
  </si>
  <si>
    <t xml:space="preserve"> 療養室、共同生活室、浴室、便所等入所者が日常継続的に使用する施設が３階以上の階にある場合には、避難に支障がないように避難階段を２以上設けること。</t>
  </si>
  <si>
    <t>サービス提供時間帯以外の時間において指定訪問リハビリのサービス提供に当たることは差し支えないが、当該勤務時間は老健の勤務時間数に含まれない。</t>
  </si>
  <si>
    <t>薬剤師</t>
  </si>
  <si>
    <t>実情に応じた適当数</t>
  </si>
  <si>
    <t>調理員、事務員等については、併設施設との兼務や業務委託等により、適正なサービスを確保できる場合にあっては配置しない場合があっても差し支えない。</t>
  </si>
  <si>
    <t>併設施設等との職員の兼務を認められるのは介護老人保健施設とその併設施設等双方の人員に関する要件を満たすとともに、兼務によって入所者等の処遇に支障を来たさない場合に限られる。</t>
  </si>
  <si>
    <t>兼務及び非常勤職員の勤務については、あらかじめ計画された勤務表により行うこと。</t>
  </si>
  <si>
    <t>Ⅲ．その他（法95、97－3等）</t>
  </si>
  <si>
    <t>　介護老人保健施設の開設者は、知事の承認を受けた医師に当該施設を管理させなければならない。</t>
  </si>
  <si>
    <t>介護老人保健施設の管理者が、併設する病院又は診療所の管理者を兼ねている場合にあっては、その者を常勤とみなして差し支えないこと。</t>
  </si>
  <si>
    <t>　ただし、知事の承認を受け、医師以外の者に当該施設を管理させることができる。</t>
  </si>
  <si>
    <t>　管理者は、専ら当該施設の職務に従事する常勤の者でなければならない。</t>
  </si>
  <si>
    <t>　ただし、管理上支障のない場合は、同一敷地内にある他の事務所、施設等の職務に従事することができる。</t>
  </si>
  <si>
    <t>地域や家庭との結びつきを重視した運営を行い、区市町村等との密接な連携に努めなければならない。</t>
  </si>
  <si>
    <t>施設の設置について、計画段階から地元区市町村の同意を得ていること。</t>
  </si>
  <si>
    <t>地元町内会
(自治会)等
との連携及び周辺住民の同意</t>
  </si>
  <si>
    <t>運営に当たっては、地域住民またはボランティア等との連携及び協力を行う等の地域との交流に努めなければならない。</t>
  </si>
  <si>
    <t xml:space="preserve">協力病院の選定に当たっては、次の点に留意すること。
</t>
  </si>
  <si>
    <t>協力病院の標榜科名等からみて、病状急変等の事態に適切に対応できるものであること。</t>
  </si>
  <si>
    <t>協力病院と、入所者等の入院や休日夜間等における対応について必要な事項を取り決めておくこと。</t>
  </si>
  <si>
    <t>協力歯科医療機関を定めておくよう努めなければならない。</t>
  </si>
  <si>
    <t>基準解釈通知 3-2-(1)(3)</t>
  </si>
  <si>
    <t xml:space="preserve"> 機能訓練室、談話室、食堂、ﾚｸﾘｴｰｼｮﾝ･ﾙｰﾑを区画せず各々の施設の基準面積を合算した面積以上のｵｰﾌﾟﾝｽﾍﾟｰｽとすることは差し支えない。
</t>
  </si>
  <si>
    <t xml:space="preserve"> １室の定員は、４人以下であること。</t>
  </si>
  <si>
    <t xml:space="preserve"> 床面積は、一人当たり８㎡以上であること。</t>
  </si>
  <si>
    <t>基準解釈通知 3-2-(1)</t>
  </si>
  <si>
    <t>基準  3-1-3,3-2-2</t>
  </si>
  <si>
    <t xml:space="preserve"> ソファー、テレビ、その他の教養娯楽設備等を備えること。</t>
  </si>
  <si>
    <t xml:space="preserve"> 食堂で食事をすることができる入所者のために十分な広さを有すること。</t>
  </si>
  <si>
    <t xml:space="preserve"> 床面積は、入所定員一人当り２㎡以上であること。</t>
  </si>
  <si>
    <t xml:space="preserve"> レクリエーションを行うために十分な広さを有し、必要な設備を整えること。</t>
  </si>
  <si>
    <t>入所者一人当り１㎡程度</t>
  </si>
  <si>
    <t xml:space="preserve"> 療養室のある階ごとに設けること。</t>
  </si>
  <si>
    <t>基準解釈通知3-2-(1)②</t>
  </si>
  <si>
    <t xml:space="preserve"> 常夜灯を設けること。</t>
  </si>
  <si>
    <t xml:space="preserve"> 療養室、談話室、食堂、浴室、レクリエーション・ルーム、便所等入所者が日常継続的に使用する施設が２階以上の階にある場合は、屋内の直通階段及びエレベーターをそれぞれ１以上設けること。</t>
  </si>
  <si>
    <t xml:space="preserve"> 療養室、談話室、食堂、浴室、レクリエーション・ルーム、便所等入所者が日常継続的に使用する施設が３階以上の階にある場合には、避難に支障がないように避難階段を２以上設けること。</t>
  </si>
  <si>
    <t xml:space="preserve"> 幅は、１．５ｍ以上とすること。ただし中廊下の幅は、１．８ｍ以上とすること。</t>
  </si>
  <si>
    <t xml:space="preserve"> 幅は内法によるものとし、手すりから測定するものとすること。</t>
  </si>
  <si>
    <t xml:space="preserve"> 手すりは原則として両側に設けること。</t>
  </si>
  <si>
    <t xml:space="preserve"> 診察室、機能訓練室、談話室、食堂、浴室、レクリエーション・ルーム、調理室及び洗濯室は、認知症専門棟とそれ以外の部分のいずれか、または定員に応じて双方に設置して差し支えない。</t>
  </si>
  <si>
    <t>入所者の数が3またはその端数を増すごとに１以上。</t>
  </si>
  <si>
    <t xml:space="preserve">法人の定款・寄附行為の変更
</t>
  </si>
  <si>
    <t>原則として、本体施設に１か所の設置とする。</t>
  </si>
  <si>
    <t>自動車等による移動時間がおおむね２０分以内の近距離であること。</t>
  </si>
  <si>
    <t>本体施設の医師又は協力病院が、入所者の病状急変等の事態に適切に対応できる体制をとること。</t>
  </si>
  <si>
    <t>基準解釈通知 3-2-(1)(3), 5-3-(10)</t>
  </si>
  <si>
    <t>両施設の入所者等の食事時間を調整して共用することは好ましくなく、同時に利用できるような広さを有する場合に限り認められる。</t>
  </si>
  <si>
    <t xml:space="preserve">機能訓練室、談話室、食堂、共同生活室、ﾚｸﾘｴｰｼｮﾝ･ﾙｰﾑを区画せず各々の施設の基準面積を合算した面積以上のｵｰﾌﾟﾝｽﾍﾟｰｽとすることは差し支えない。
</t>
  </si>
  <si>
    <t>施設の兼用は、各々の施設の利用目的に沿い、かつ施設療養その他のｻｰﾋﾞｽの提供に支障を来たさない程度で認めて差し支えない。よって、談話室とﾚｸﾘｴｰｼｮﾝﾙｰﾑの兼用並びに洗面所と便所、洗濯室と汚物処理室が同一の区画にあること等は差し支えない。</t>
  </si>
  <si>
    <t>基準面積は、内法により測定する。</t>
  </si>
  <si>
    <t>１室の定員（従来型の場合）は、４人以下であること。</t>
  </si>
  <si>
    <t>各療養室にカーテン等を設置し、入所者のプライバシーが守られるよう配慮すること。</t>
  </si>
  <si>
    <t>床面積（従来型の場合）は、一人当たり８㎡以上であること。</t>
  </si>
  <si>
    <t>施設の機能が十分発揮し得る適当な広さを確保すること。</t>
  </si>
  <si>
    <t>床面積は、４０㎡以上であること。</t>
  </si>
  <si>
    <t>必要な器械・器具を備えること。</t>
  </si>
  <si>
    <t>入所者同士や、入所者とその家族が談話を楽しめる広さを有すること。</t>
  </si>
  <si>
    <t>療養室、談話室、食堂、共同生活室、浴室、レクリエーション・ルーム、便所等入所者が日常継続的に使用する施設が２階以上の階にある場合は、屋内の直通階段及びエレベーターをそれぞれ１以上設けること。</t>
  </si>
  <si>
    <t>療養室、談話室、食堂、共同生活室、浴室、レクリエーション・ルーム、便所等入所者が日常継続的に使用する施設が３階以上の階にある場合には、避難に支障がないように避難階段を２以上設けること。</t>
  </si>
  <si>
    <t>幅は内法によるものとし、手すりから測定するものとすること。</t>
  </si>
  <si>
    <t xml:space="preserve"> その他共同生活室に近接して一体的に設けられている療養室</t>
  </si>
  <si>
    <t xml:space="preserve"> ２階以上の療養室には、車椅子又はストレッチャーで通行するために必要な幅を有する避難・搬送及び消防活動上有効なバルコニーを設けること。</t>
  </si>
  <si>
    <t>療養室から離れて浴室を設ける場合は、脱衣室内又は浴室に近接して入所者用の便所を設けることが望ましいこと。</t>
  </si>
  <si>
    <t>２階以上の療養室には、車椅子又はストレッチャーで通行するために必要な幅を有する避難・搬送及び消防活動上有効なバルコニーを設けること。</t>
  </si>
  <si>
    <t>ﾚｸﾘｴｰｼｮﾝ・ﾙｰﾑ</t>
  </si>
  <si>
    <t>常勤換算で、入所者の数を100で除して得た数以上。</t>
  </si>
  <si>
    <t xml:space="preserve"> 施設の兼用は、各々の施設の利用目的に沿い、かつ施設療養その他のｻｰﾋﾞｽの提供に支障を来たさない程度で認めて差し支えない。よって、洗面所と便所、洗濯室と汚物処理室が同一の区画にあること等は差し支えない。</t>
  </si>
  <si>
    <t>基準解釈通知5-3-(2)④</t>
  </si>
  <si>
    <t>ただし、複数の医師が勤務をする形態であり、このうち１人の医師が入所者全員の病状等を把握し施設療養全体の管理に責任を持つ場合であって、入所者の処遇が適切に行われると認められるときは、常勤の医師１人とあるのは、常勤換算で医師１人として差し支えない。</t>
  </si>
  <si>
    <t xml:space="preserve">基準  2-1-1
基準解釈通知2-2-(1)
条例 4-1
居宅基準 111-１-1
居宅基準解釈通知
3-7-1-(1)
予防基準117-1-1
</t>
  </si>
  <si>
    <t>なお、併設する（介護予防）通所リハビリテーション、（介護予防）訪問リハビリテーションの事業所の職務であって、当該老健の職務と同時並行的に行われることで入所者の処遇に支障がない場合は、介護保健施設サービスの職務時間と（介護予防）通所リハビリテーション、（介護予防）訪問リハビリテーションの職務時間を合計して介護老人保健施設の勤務延時間数として差し支えない。</t>
  </si>
  <si>
    <t>併設施設が病院又は診療所の場合は、その病院又は診療所が一の診療科で二以上の診察室を有する場合を除き、共用不可。</t>
  </si>
  <si>
    <t>「条例」</t>
  </si>
  <si>
    <t>「条例規則」</t>
  </si>
  <si>
    <t>①</t>
  </si>
  <si>
    <t>②</t>
  </si>
  <si>
    <t>当該機能訓練を行うために必要な器械・器具を備えること。</t>
  </si>
  <si>
    <t>機能訓練室及び食堂は、それぞれ必要な広さを有するものとし、機能訓練室と食堂を合計した面積は、入所者定員一人当たり３㎡以上であること。ただし、その場合にあっては、機能訓練又は食事の提供に支障がない広さを確保すること。</t>
  </si>
  <si>
    <t>床面積は、入所定員一人当り０．５㎡程度</t>
  </si>
  <si>
    <t>床面積は、入所定員一人当り１㎡程度</t>
  </si>
  <si>
    <t>イ</t>
  </si>
  <si>
    <t>ロ</t>
  </si>
  <si>
    <t>※主要構造部が耐火構造であるか、又は不燃材料（建築基準法第2条第9号に規定する不燃材料）で造られている建築物にあっては100㎡</t>
  </si>
  <si>
    <t>廊下の幅は、内法によるものとし、手すりを含むものであること。</t>
  </si>
  <si>
    <t>「法」</t>
  </si>
  <si>
    <t>「施行規則」</t>
  </si>
  <si>
    <t>「基準」</t>
  </si>
  <si>
    <t>「基準解釈通知」</t>
  </si>
  <si>
    <t>「居宅基準」</t>
  </si>
  <si>
    <t>「居宅基準解釈通知」</t>
  </si>
  <si>
    <t>「予防基準」</t>
  </si>
  <si>
    <t>「報酬基準」</t>
  </si>
  <si>
    <t>「居宅報酬基準」</t>
  </si>
  <si>
    <t>「施設・短期報酬解釈通知」</t>
  </si>
  <si>
    <t>「通所報酬解釈通知」</t>
  </si>
  <si>
    <t>「予防報酬基準」</t>
  </si>
  <si>
    <t>「予防報酬解釈通知」</t>
  </si>
  <si>
    <t>「併設通知」</t>
  </si>
  <si>
    <t>「併設通知（転換）」</t>
  </si>
  <si>
    <t>介護保険法</t>
  </si>
  <si>
    <t>介護保険法施行規則</t>
  </si>
  <si>
    <t>介護老人保健施設の人員、施設及び設備並びに運営に関する基準（H11省令第40号）</t>
  </si>
  <si>
    <t>介護老人保健施設の人員、施設及び設備並びに運営に関する基準について（H12老企第44号）</t>
  </si>
  <si>
    <t>東京都介護老人保健施設の人員、施設及び設備並びに運営の基準に関する条例（H24東京都条例第42号）</t>
  </si>
  <si>
    <t>東京都介護老人保健施設の人員、施設及び設備並びに運営の基準に関する条例施行規則（H24東京都規則第46号）</t>
  </si>
  <si>
    <t>指定居宅ｻｰﾋﾞｽ等の事業の人員、設備及び運営に関する基準（H11省令第37号）</t>
  </si>
  <si>
    <t>指定居宅ｻｰﾋﾞｽ等及び指定介護予防ｻｰﾋﾞｽ等に関する基準について（H11老企第25号）</t>
  </si>
  <si>
    <t>指定介護予防ｻｰﾋﾞｽ等の事業の人員、設備及び運営並びに指定介護予防ｻｰﾋﾞｽ等に係る介護予防のための効果的な支援の方法に関する基準（H18省令第35号)</t>
  </si>
  <si>
    <t>指定施設ｻｰﾋﾞｽ等に要する費用の額の算定に関する基準（H12告示第21号）</t>
  </si>
  <si>
    <t>指定居宅ｻｰﾋﾞｽに要する費用の額の算定に関する基準（H12告示第19号）</t>
  </si>
  <si>
    <t>指定居宅ｻｰﾋﾞｽに要する費用の額の算定に関する基準（短期入所ｻｰﾋﾞｽ及び特定施設入居者生活介護に係る部分）及び指定施設ｻｰﾋﾞｽ等に要する費用の額の算定に関する基準の制定に伴う</t>
  </si>
  <si>
    <t>実施上の留意事項について（H12老企第40号）</t>
  </si>
  <si>
    <t>指定居宅ｻｰﾋﾞｽに要する費用の額の算定に関する基準（訪問通所ｻｰﾋﾞｽ及び居宅療養管理指導に係る部分）及び指定居宅介護支援に要する費用の額の算定に関する基準の制定に伴う</t>
  </si>
  <si>
    <t>指定介護予防ｻｰﾋﾞｽに要する費用の額の算定に関する基準（H18告示第127号）</t>
  </si>
  <si>
    <t>指定介護予防ｻｰﾋﾞｽに要する費用の額の算定に関する基準の制定に伴う実施上の留意事項について（H18老老発第0317001号）</t>
  </si>
  <si>
    <t>病院又は診療所と介護老人保健施設等との併設等について（H30医政発第0327第31号）</t>
  </si>
  <si>
    <t>病床の転換に伴う病院又は診療所と介護老人保健施設等との併設について（H19医政発第0531003号）</t>
  </si>
  <si>
    <t>入所者の数を100で除して得た数以上。
ただし、複数の医師が勤務をする形態であり、このうち１人の医師が入所者全員の病状等を把握し施設療養全体の管理に責任を持つ場合であって、入所者の処遇が適切に行われると認められるときは、常勤の医師１人とあるのは、常勤換算で医師１人として差し支えない。</t>
  </si>
  <si>
    <t>当該医療機関併設型小規模老人保健施設の実情に応じた適当数でもよい。</t>
  </si>
  <si>
    <t>常勤職員を１人以上配置。</t>
  </si>
  <si>
    <t>　※ (2)～(6)は病院又は診療所併設の場合</t>
  </si>
  <si>
    <t>また、介護医療院又は病院若しくは診療所との併設施設にあっては、必ずしも常勤医師の配置は必要ではないが、うち１名は、施設療養全体の管理に責任を持つ医師とし、日々の勤務体制を明確に定めること。</t>
  </si>
  <si>
    <t>通所リハビリテーションの提供に当たらせるために必要な常勤の医師を１以上配置（介護老人保健施設兼務可）。
なお、介護老人保健施設に常勤医師として勤務している場合には、常勤の要件として足るものであること。
また、病院又は診療所（医師について介護老人保健施設の人員基準を満たす余力がある場合に限る。）と併設されている場合は、当該病院又は当該診療所の常勤医師と兼務している場合でも、常勤の要件として足るものであること。</t>
  </si>
  <si>
    <t>現に存する病院又は診療所に係る施設及び構造設備を老健施設・設備と共用する場合には医療法に定める所用の変更手続を要すること。</t>
  </si>
  <si>
    <t>本審査基準について、必要事項を記載し、基準への適合状況を判定した上で、根拠資料等とともに都へ提出するものとする。</t>
  </si>
  <si>
    <t>基準解釈通知 5-3-(2)-ホ-b</t>
  </si>
  <si>
    <t xml:space="preserve">基準 2-1-3,48-2
基準解釈通知 2-3
、5-10-(3)
条例 4-3,47-2
条例規則 3-1-2, 
         13
施設基準三十六
居宅基準111-1-2
居宅基準解釈通知
　     　7-1-(1)
予防基準 117-1-2
H12告示第29号
</t>
  </si>
  <si>
    <t xml:space="preserve">通所リハビリテーションの提供に当たらせるために必要な常勤の医師を１以上配置。
</t>
  </si>
  <si>
    <t>Ⅰ．施設及び設備の適否（法74-2、法97-1,3）</t>
  </si>
  <si>
    <t>都市計画法</t>
  </si>
  <si>
    <t>確認欄（基準を満たしていれば☑）</t>
  </si>
  <si>
    <t>【共用する施設】</t>
  </si>
  <si>
    <t>ユニット数</t>
  </si>
  <si>
    <t>入所1人あたり療養室面積</t>
  </si>
  <si>
    <t xml:space="preserve"> 10.65㎡以上（2人部屋とする場合は、21.3㎡以上）とすること。</t>
  </si>
  <si>
    <t>面積(内法)</t>
  </si>
  <si>
    <t>1人当たりの面積</t>
  </si>
  <si>
    <t>浴室及び脱衣室</t>
  </si>
  <si>
    <t>週の入浴日</t>
  </si>
  <si>
    <t>入浴する通所者数(1日あたり）</t>
  </si>
  <si>
    <t>1日の浴室利用可能時間</t>
  </si>
  <si>
    <t>浴室同時利用可能人数</t>
  </si>
  <si>
    <t>入浴時間(1人当たり)</t>
  </si>
  <si>
    <t>サｰビスステｰション</t>
  </si>
  <si>
    <t>主な消毒設備等</t>
  </si>
  <si>
    <t>洗濯室又は洗濯場</t>
  </si>
  <si>
    <t>利用定員</t>
  </si>
  <si>
    <t>1人当たりの面積(内法)</t>
  </si>
  <si>
    <t>条例 6-1,45-1
条例規則 12-1
基準解釈通知 3-3-(1)</t>
  </si>
  <si>
    <t>条例 45-3-1,4
基準解釈通知3-3-(2),(3)</t>
  </si>
  <si>
    <t>屋内直通階段及びｴﾚﾍﾞｰﾀｰ</t>
  </si>
  <si>
    <t>施設療養その他のｻｰﾋﾞｽの提供施設</t>
  </si>
  <si>
    <t>主な消防設備等</t>
  </si>
  <si>
    <t>家族相談室、 家族介護教室</t>
  </si>
  <si>
    <t>基準解釈通知3-2-(1)</t>
  </si>
  <si>
    <t>H13社援発7，老計発31、H13社援発1277,老発275</t>
  </si>
  <si>
    <t>複合施設 (施設の区別)</t>
  </si>
  <si>
    <t>配置人員（常勤換算）</t>
  </si>
  <si>
    <t>訪問リハビリテーションを実施する施設では、左記の理学療法士、作業療法士の必要数を超える人員（実施時間に見合う人員）を確保すること。</t>
  </si>
  <si>
    <t>開設者名</t>
  </si>
  <si>
    <t>管理者名</t>
  </si>
  <si>
    <t>管理者の兼務</t>
  </si>
  <si>
    <t>兼務施設</t>
  </si>
  <si>
    <t>兼務内容</t>
  </si>
  <si>
    <t>管理者の資格</t>
  </si>
  <si>
    <t>区市町村との連携</t>
  </si>
  <si>
    <t>協力病院名</t>
  </si>
  <si>
    <t>協力歯科医療機関名</t>
  </si>
  <si>
    <t>協力病院・協力歯科</t>
  </si>
  <si>
    <t>自動車等による移送に要する時間が20分以内の近距離にあること。</t>
  </si>
  <si>
    <t>基準</t>
  </si>
  <si>
    <t xml:space="preserve">3
</t>
  </si>
  <si>
    <t>建物の設計に当たっては、高齢者が居住する住宅の設計に係る指針(平成13年国土交通省告示第1301号)及び東京都福祉のまちづくり条例（平成7年東京都条例第33号）を参考として、入居者の身体機能の低下や障害が生じた場合にも対応できること。</t>
  </si>
  <si>
    <t>消火設備その他の非常災害に際して必要な設備（避難階段、非常警報設備等）を設けること。</t>
  </si>
  <si>
    <t>留意事項</t>
  </si>
  <si>
    <t xml:space="preserve">・非常災害に際して２方向避難が確保できるよう努めること。また、２階以上に療養室を設ける場合は、避難階段に通じるバルコニーを設けること。
</t>
  </si>
  <si>
    <t xml:space="preserve">・扉は引き戸とする等、車椅子でも使いやすい形状とすること。また、姿勢を保持する手すりがあることが望ましいこと。
・床は衝撃を吸収する床、例えば厚みのあるラバーのついた床などで仕上げることが望ましいこと。
・壁及び扉ガラスには車椅子等による傷防止策（キックプレート等）が必要なこと。
・窓や手すりは、誤って転落しないような高さとし、万一に備えて転落防止策を講じること。
・手すりの開口部は、有効寸法で110mm以下とすること。
・各室から廊下、バルコニー及び屋外に通ずる出入口の床面には、車椅子の通行の支障となる段差を設けないこと。
</t>
  </si>
  <si>
    <t>・だれでもトイレは、エントランス付近に配置するよう努め、トイレの入り口に図記号（ピクトグラム）により、車椅子使用者、高齢者、妊婦、乳幼児を連れた者等だれもが利用できる旨を表示すること。
・竣工後に東京都福祉のまちづくり条例第15条第1項に規定する整備基準適合証の交付を受け、掲示すること。</t>
  </si>
  <si>
    <t>（注１）転換改修により緩和措置を適用する場合は別の基準とあわせて審査する。
（注２）小規模介護老人保健施設整備の審査については別の基準による。</t>
  </si>
  <si>
    <t>ユニット型個室的多床室（令和3年度以降、新規創設は認められない）</t>
  </si>
  <si>
    <t xml:space="preserve"> １ユニットの入居定員は、おおむね１０人以下とすることを原則とする。
 ただし、各ユニットにおいて入居者が相互に社会的関係を築き、自律的な日常生活を営むことを支援するのに支障がないと認められる場合には、入居定員が１５人までのユニットも認める。</t>
  </si>
  <si>
    <t>　身の回り品の収納倉庫、ナース･コールを設けること。
　ただし、ナース･コールについては、入所者の状況等に応じ、サービスに支障を来さない場合には、入所者の動向を検知できる見守り機器を設置することで代用することとして差し支えない。</t>
  </si>
  <si>
    <t xml:space="preserve"> 10.65㎡以上とすること。</t>
  </si>
  <si>
    <t>条例 44-1-4
条例規則 4-1-3,11-1-2
基準解釈通知5-3-(1)⑧</t>
  </si>
  <si>
    <t>条例 44-1-1
条例規則 11-1-1
基準解釈通知
　　 5-3-(3)⑦</t>
  </si>
  <si>
    <t>・排泄の自立を促しやすい便器　・洗浄乾燥暖房付便座
・拭き掃除が行いやすい床材　・適切な臭い対策
・手洗いの設置</t>
  </si>
  <si>
    <t>条例 44-1-5
基準解釈通知 3-2-(1)②</t>
  </si>
  <si>
    <t xml:space="preserve">条例 44-1-6
基準解釈通知3-2-(1)②    </t>
  </si>
  <si>
    <t>条例 44-1-7
基準解釈通知3-2-(1)②</t>
  </si>
  <si>
    <t>居宅基準　112
居宅基準解釈通知3-7-2
予防基準  118</t>
  </si>
  <si>
    <t>条例 45-3-3
基準解釈通知
　　 5-3-(2)⑨
基準3－3－(4)</t>
  </si>
  <si>
    <t>看護・ 介護職員</t>
  </si>
  <si>
    <t>理学療法士・作業療法士・言語聴覚士</t>
  </si>
  <si>
    <t>栄養士・管理栄養士</t>
  </si>
  <si>
    <t>入所定員100以上の施設にあっては、常勤職員を１人以上配置。100未満の施設においても常勤職員の配置に努めるべきであること。
ただし、同一敷地内の病院等との兼務職員を充てることができる。</t>
  </si>
  <si>
    <t xml:space="preserve"> 入所者数が100又はその端数を増すごとに１以上。常勤職員を１人以上配置。
 ただし、入所者の処遇に支障がない場合には、当該介護老人保健施設の他の職務に従事することができる。</t>
  </si>
  <si>
    <t>条例 32
基準解釈通知 4-26</t>
  </si>
  <si>
    <t xml:space="preserve">＜望ましい設備＞
・食器棚　・冷蔵庫　・電子レンジ
・共同生活室付近で手を洗える設備
・食事スペースとリビングスペース（くつろぐことができるテーブル、椅子、ソファなど）の双方
</t>
  </si>
  <si>
    <t>＜望ましい設備＞
・手すりや移乗台が設置できる構造
・２方向もしくは３方向から介助が行える構造</t>
  </si>
  <si>
    <t>条例 6-3-6
基準解釈通知 3-3-(10),通知（S63.11.11老健第24号）</t>
  </si>
  <si>
    <t xml:space="preserve">平成13年国土交通省告示第1301号「高齢者が居住する住宅の設計に係る指針」
東京都福祉のまちづくり条例
</t>
  </si>
  <si>
    <t>・災害レッドゾーンとは、災害危険区域（建築基準法第３９条第１項）、地すべり防止区域（地すべり等防止法第３条第１項）、土砂災害特別警戒区域（土砂災害警戒区域等における土砂災害防止対策の推進に関する法律第９条第１項）、その他政令で定める地域（急傾斜地の崩壊による災害の防止に関する法律第３条第１項の急傾斜地崩壊危険区域）をいう。</t>
  </si>
  <si>
    <t>条例 37
基準解釈通知  4-30</t>
  </si>
  <si>
    <t>1</t>
  </si>
  <si>
    <t>員数の算定方法 (基準2-2, 基準解釈通知2-9-(5))</t>
  </si>
  <si>
    <t>入所者の数は、前年度の平均値とする。</t>
  </si>
  <si>
    <t>この場合、平均値は、前年度の入所者延数を当該前年度の日数を除して得た数とする。</t>
  </si>
  <si>
    <t xml:space="preserve">①日勤時間帯の介護職員及び看護職員の配置
　左記に加え、当該ユニットにおいて日勤時間帯に勤務する別の従業者の１日の勤務時間数の合計を８で除して得た数が、入居者の数が１０を超えて１を増すごとに０．１ 以上となるように介護職員又は看護職員を配置すること。
②夜勤時間帯の介護職員及び看護職員の配置
　２ユニットごとに１人の配置に加えて、当該２ユニットにおいて夜勤時間帯に勤務する別の従業者の１日の勤務時間数の合計を１６で除して得た数が、入居者の合計数が２０を超えて２又はその端数を増すごとに０．１以上となるように介護職員又は看護職員を配置すること。
</t>
  </si>
  <si>
    <t>入居定員が10を超えるユニットを整備する場合</t>
  </si>
  <si>
    <t>最大（内法）</t>
  </si>
  <si>
    <t>最小（内法）</t>
  </si>
  <si>
    <t>１</t>
  </si>
  <si>
    <t>２</t>
  </si>
  <si>
    <t>３</t>
  </si>
  <si>
    <t>４</t>
  </si>
  <si>
    <t>５</t>
  </si>
  <si>
    <t>６</t>
  </si>
  <si>
    <t>７</t>
  </si>
  <si>
    <t>８</t>
  </si>
  <si>
    <t>９</t>
  </si>
  <si>
    <t>１０</t>
  </si>
  <si>
    <t>１１</t>
  </si>
  <si>
    <t>(FALSEの数）</t>
  </si>
  <si>
    <t>開設者及び管理者</t>
  </si>
  <si>
    <t>審査用</t>
  </si>
  <si>
    <t>（ユニット定員数）</t>
  </si>
  <si>
    <t>（ヵ所数）</t>
  </si>
  <si>
    <t>合計</t>
  </si>
  <si>
    <t>＝</t>
  </si>
  <si>
    <t>車椅子使用者用駐車施設やだれでもトイレの設置など、東京都福祉のまちづくり条例の整備基準や障害者等用駐車区画の適正利用に向けたガイドラインに適合すること。</t>
  </si>
  <si>
    <t>条例 5-1-6
条例規則 4-1-3,11-1-2
基準解釈通知 3-2-(1)②</t>
  </si>
  <si>
    <t>条例 5-1-7
条例規則 4-1-4
基準解釈通知 3-2-(1)②</t>
  </si>
  <si>
    <t>条例 5-1-8
条例規則 4-1-5
基準解釈通知3-2-(1)②</t>
  </si>
  <si>
    <t xml:space="preserve">  施設の機能が十分発揮し得る適当な広さを確保すること。</t>
  </si>
  <si>
    <t>条例 5-1-9,44-1-1
条例規則 4-1-6,11-1-1
基準解釈通知
　　 3-2-(2)②</t>
  </si>
  <si>
    <t>条例 5-1-10
基準解釈通知
　　 3-2-(1)②</t>
  </si>
  <si>
    <t xml:space="preserve">条例 5-1-11
基準解釈通知3-2-(1)②    </t>
  </si>
  <si>
    <t>条例 5-1-12
基準解釈通知3-2-(1)②</t>
  </si>
  <si>
    <t>条例 5-1-13</t>
  </si>
  <si>
    <t xml:space="preserve"> 焼却炉、浄化槽、その他汚物処理設備及び便槽を設ける場合には、療養室、談話室、食堂、調理室から相当の距離を隔てて設けること。</t>
  </si>
  <si>
    <t>条例 6-1,45-1
条例規則 5-1
基準解釈通知 3-3-(1)</t>
  </si>
  <si>
    <t xml:space="preserve"> 介護老人保健施設の設備のうち、入所者の療養生活のために使用しない付属の建物を除いて、建築基準法第２条第９号の２に規定する耐火建築物としなければならない。ただし、療養室、談話室、食堂、浴室、レクリエーション・ルーム、便所等、入所者が日常継続的に使用する施設を２階以上の階及び地階のいずれにも設けていない場合は、準耐火建築物とすることができる。</t>
  </si>
  <si>
    <t>条例 6-3-1,4
基準解釈通知3-3-(2),(3)</t>
  </si>
  <si>
    <t>条例 6-3-2</t>
  </si>
  <si>
    <t>条例 6-3-3,4
基準解釈通知 3-3-(4)</t>
  </si>
  <si>
    <t>認知症専門棟の施設基準</t>
  </si>
  <si>
    <t>療養室、洗面所、便所、サービス・ステーション及び汚物処理室は定員に応じて設置すること。</t>
  </si>
  <si>
    <t>定員の１０％以上の個室を設けること。</t>
  </si>
  <si>
    <t xml:space="preserve"> 対象者一人当り、２㎡（内法）以上のデイルームを設けること。</t>
  </si>
  <si>
    <t>３０㎡（内法）以上の家族介護教室を設けること。</t>
  </si>
  <si>
    <t>単位ごとに固定した介護職員又は看護職員を置いていること。</t>
  </si>
  <si>
    <t>日中については、利用者１０人に対し常時１人以上、夜間及び深夜については、２０人に１人以上の看護職員又は介護職員を配置。</t>
  </si>
  <si>
    <t>（デイルーム）</t>
  </si>
  <si>
    <t>（家族介護教室）</t>
  </si>
  <si>
    <t xml:space="preserve">基準 2-1-3
基準解釈通知 2-3
条例 4-3
条例規則 3-1-2, 
         13
施設基準三十六
居宅基準111-1-2
居宅基準解釈通知
　     　7-1-(1)
予防基準 117-1-2
H12告示第29号
</t>
  </si>
  <si>
    <t>看護師・准看護師　　総数の2／7程度
介護職員　　 　　 　総数の5／7程度</t>
  </si>
  <si>
    <t>施設の職務に専ら従事する常勤職員でなければならない。だたし、次の条件を満たす場合に限り、その一部に非常勤職員を充てることができる。
・常勤職員が、法定必要数の７割程度確保されていること。
・常勤職員に代えて非常勤職員を充てる場合の勤務時間数が、常勤職員を充てる場合の勤務時間数以上であること。</t>
  </si>
  <si>
    <t>面積(内法）</t>
  </si>
  <si>
    <t>洗面設備があることが望ましいこと。</t>
  </si>
  <si>
    <t>療養室ごとにあることが望ましいこと。</t>
  </si>
  <si>
    <t>少なくとも４人につき１ヶ所は療養室の近くに確保することが望ましいこと。</t>
  </si>
  <si>
    <t>中廊下とは、廊下の両側に療養室、談話室、食堂、浴室、レクリエーション・ルーム、便所等（エレベーター室を含む）入所者が日常継続的に使用する施設のある廊下をいう。</t>
  </si>
  <si>
    <t>専ら日常生活に支障をきたすおそれのある症状又は行動が認められることから介護を必要とする認知症の老人を入所させるための施設であって、原則として同一の建物または階において、他の利用者と区別して設けること。</t>
  </si>
  <si>
    <t>特別な室料は徴収できない。</t>
  </si>
  <si>
    <t>療養室以外の生活の場として設ける。</t>
  </si>
  <si>
    <t>日常生活に支障をきたすおそれのある症状又は行動が認められることから介護を必要とする認知症の利用者の家族に対して、介護方法に関する知識、技術を提供するために必要な設備・備品を備える。</t>
  </si>
  <si>
    <t>認知症ケア加算対象者</t>
  </si>
  <si>
    <t>個室数</t>
  </si>
  <si>
    <t>有</t>
  </si>
  <si>
    <t>無</t>
  </si>
  <si>
    <t>2人部屋がある場合、
サービス提供上の必要性</t>
  </si>
  <si>
    <t>＜望ましい設備＞
・車椅子の高さにあわせた療養室の鍵（室内から開けられること）
・ベッドの高さやリクライニングの角度が手元で調節できる低床ベッド
・衣服寝具の収納スペース　
・部屋ごとの冷暖房設備
・テレビ傾聴の設備　
・電話配線</t>
  </si>
  <si>
    <t>●●●</t>
  </si>
  <si>
    <t>１ユニット当たりの
最小面積(内法）</t>
  </si>
  <si>
    <t>通所リハビリテーションのみ</t>
  </si>
  <si>
    <t>介護予防通所リハビリテーションのみ</t>
  </si>
  <si>
    <t>通所リハビリテーション（介護予防含む）</t>
  </si>
  <si>
    <t>専用面積(内法)</t>
  </si>
  <si>
    <t>基準緩和適用の有無</t>
  </si>
  <si>
    <t>医師</t>
  </si>
  <si>
    <t>＜望ましい設備＞
・車椅子の高さにあわせた療養室の鍵（室内から開けられること）
・ベッドの高さやリクライニングの角度が手元で調節できる低床ベッド
・衣服寝具の収納スペース　
・部屋ごとの冷暖房設備
・テレビ傾聴の設備　
・電話配線</t>
  </si>
  <si>
    <t>無</t>
  </si>
  <si>
    <t>室数</t>
  </si>
  <si>
    <t>個室</t>
  </si>
  <si>
    <t>２床室</t>
  </si>
  <si>
    <t>３床室</t>
  </si>
  <si>
    <t>４床室</t>
  </si>
  <si>
    <t>基準　　 3-2-1
基準解釈通知 3-2-(1)②
基準解釈通知 3-2-(1)</t>
  </si>
  <si>
    <t>1階</t>
  </si>
  <si>
    <t>2階</t>
  </si>
  <si>
    <t>3階</t>
  </si>
  <si>
    <t>4階</t>
  </si>
  <si>
    <t>5階</t>
  </si>
  <si>
    <t>●●●</t>
  </si>
  <si>
    <t>条例 5-1-4
条例規則 4-1-1
基準解釈通知 3-2-(1)②</t>
  </si>
  <si>
    <t>条例 5-1-５
条例規則 4-1-２
基準解釈通知 3-2-(1)②</t>
  </si>
  <si>
    <t>＜望ましい設備＞
・排泄の自立を促しやすい便器　・洗浄乾燥暖房付便座
・拭き掃除が行いやすい床材　・適切な臭い対策
・手洗いの設置</t>
  </si>
  <si>
    <t>準耐火建築物の有無</t>
  </si>
  <si>
    <t>片廊下(m以上)</t>
  </si>
  <si>
    <t>中廊下(m以上)</t>
  </si>
  <si>
    <t>＜認知症専門棟の人員配置＞</t>
  </si>
  <si>
    <t>面積（内法）</t>
  </si>
  <si>
    <t xml:space="preserve"> 定員２９人以下であること。</t>
  </si>
  <si>
    <t>うち、ユニット型の定員数</t>
  </si>
  <si>
    <t>地階に設けてはならない。</t>
  </si>
  <si>
    <t>１以上の出入口は、避難上有効な空地、廊下又は広間に直接面して設けること。</t>
  </si>
  <si>
    <t>寝台又はこれに代わる設備(畳等)を備えること。</t>
  </si>
  <si>
    <t>身の回り品の収納倉庫、ナース･コールを設けること。
ただし、ナース･コールについては、入所者の状況等に応じ、サービスに支障を来さない場合には、入所者の動向を検知できる見守り機器を設置することで代用することとして差し支えない。</t>
  </si>
  <si>
    <t>洗面所、収納設備の床面積は、基準面積に含めて差し支えない。ただし、便所の面積は含まれない。</t>
  </si>
  <si>
    <t>室料差額の対象となる特別な療養室(個室又は２人部屋)を設置する場合は、施設定員の５割を限度とする。</t>
  </si>
  <si>
    <t>療養室
(共通）</t>
  </si>
  <si>
    <t>(従来型）</t>
  </si>
  <si>
    <t>基準　　 3-2-1
基準解釈通知 3-2-(2)</t>
  </si>
  <si>
    <t>基準  3-1-3,3-2-2,41-2-2,41-3
基準解釈通知 3-2-(1)②</t>
  </si>
  <si>
    <t>条例 5-1-4
条例規則 4-1-1
基準解釈通知 3-2-(2),3-2-(3)</t>
  </si>
  <si>
    <t>条例 5-1-５
条例規則 4-1-２
基準解釈通知 3-2-(1)</t>
  </si>
  <si>
    <t>条例 5-1-6,44-1-4
条例規則 4-1-3,11-1-2
基準解釈通知 3-2-(2),5-3-(8)</t>
  </si>
  <si>
    <t>(ユニット型）</t>
  </si>
  <si>
    <t>（ユニット型）</t>
  </si>
  <si>
    <t>（従来型）</t>
  </si>
  <si>
    <t>（従来型）</t>
  </si>
  <si>
    <t>条例 5-1-7
条例規則 4-1-4
基準解釈通知 3-2-(1)</t>
  </si>
  <si>
    <t>条例 5-1-8
条例規則 4-1-5
基準解釈通知3-2-(3),5-3-(6)</t>
  </si>
  <si>
    <t>療養室のある階ごとに設けること。</t>
  </si>
  <si>
    <t>条例 44-1-1
条例規則 11-1-1</t>
  </si>
  <si>
    <t>条例 5-1-9,
条例規則 4-1-6
基準解釈通知
　　 3-2-(3)
     5-3-(7)</t>
  </si>
  <si>
    <t>　ブザー又はこれに代る設備を設けるとともに、身体の不自由な者が使用するのに適したものとすること。</t>
  </si>
  <si>
    <t>施設の機能が十分発揮し得る適当な広さを確保すること。</t>
  </si>
  <si>
    <t>条例 44-1-1
条例規則 11-1-1
基準解釈通知
　　 5-3-(3)⑦</t>
  </si>
  <si>
    <t>条例 5-1-10
基準解釈通知
　　 3-2-(2)
     3-2-(1)</t>
  </si>
  <si>
    <t>条例 5-1-11 
基準解釈通知
　　 3-2-(2)</t>
  </si>
  <si>
    <t>ｻﾃﾗｲﾄ施設において、設置しないことができるのは、本体施設及びｻﾃﾗｲﾄ施設の入所者の処遇が適切に行われると認められるときに限る。</t>
  </si>
  <si>
    <t>主な設備等</t>
  </si>
  <si>
    <t>調理室の有無</t>
  </si>
  <si>
    <t>本体施設の調理室を利用する場合の具体的方法（栄養管理方法、食事運搬方法、職員配置等を記載のこと）</t>
  </si>
  <si>
    <t>条例 5-1-12</t>
  </si>
  <si>
    <t>基準解釈通知
     3-2-(2)</t>
  </si>
  <si>
    <t xml:space="preserve"> 焼却炉、浄化槽、その他汚物処理設備及び便槽を設ける場合には、療養室、談話室、食堂、共同生活室、調理室から相当の距離を隔てて設けること。</t>
  </si>
  <si>
    <t>ｻﾃﾗｲﾄ施設において、施設を有しないことができるのは、本体施設及びｻﾃﾗｲﾄ施設の入所者の処遇が適切に行われると認められるときに限る。</t>
  </si>
  <si>
    <t>設置しない場合の衛生管理</t>
  </si>
  <si>
    <t>居宅基準　112
居宅基準解釈通知9-2
予防基準  118</t>
  </si>
  <si>
    <t>基準面積の測定は、内法による。</t>
  </si>
  <si>
    <t>通所ｻｰﾋﾞｽ
（通所ﾘﾊﾋﾞﾘﾃｰｼｮﾝ・介護予防通所ﾘﾊﾋﾞﾘﾃｰｼｮﾝ）</t>
  </si>
  <si>
    <t>条例 6-1,45-1
条例規則 5-1 12-1
基準解釈通知 3-3-(1)</t>
  </si>
  <si>
    <t xml:space="preserve"> 介護老人保健施設の設備のうち、入所者の療養生活のために使用しない付属の建物を除いて、建築基準法第2条第9号の２に規定する耐火建築物としなければならない。ただし、療養室、談話室、食堂、共同生活室、浴室、レクリエーション・ルーム、便所等、入所者が日常継続的に使用する施設を２階以上の階及び地階のいずれにも設けていない場合は、準耐火建築物とすることができる。</t>
  </si>
  <si>
    <t>条例 6-3-1,4
     45-3-1,4
基準解釈通知
　　 3-3-(2),(3)</t>
  </si>
  <si>
    <t>条例 6-3-2
     45-3-2</t>
  </si>
  <si>
    <t>条例 6-3-3,4
     45-3-3,4
基準解釈通知 3-3-(4),5-3-(9)</t>
  </si>
  <si>
    <t>幅は内法によるものとし、手すりから測定するものとすること。</t>
  </si>
  <si>
    <t>手摺は原則として両側に設けること。</t>
  </si>
  <si>
    <t>常夜灯を設けること。</t>
  </si>
  <si>
    <t>中廊下とは、廊下の両側に療養室、談話室、食堂、共同生活室、浴室、レクリエーション・ルーム、便所等（エレベーター室を含む）入所者が日常継続的に使用する施設のある廊下をいう。</t>
  </si>
  <si>
    <t>入所者の数を100で除して得た数以上。本体施設には、常勤の医師を１人以上配置。
ただし、本体施設にあっては、複数の医師が勤務をする形態であり、このうち１人の医師が入所者全員の病状等を把握し施設療養全体の管理に責任を持つ場合であって、入所者の処遇が適切に行われると認められるときは、常勤の医師１人とあるのは、常勤換算で医師１人として差し支えない。</t>
  </si>
  <si>
    <t>本体施設が介護老人保健施設、介護医療院、病院、診療所の場合であって、本体施設とｻﾃﾗｲﾄ施設の入所者の処遇が適切に行われる場合に限り、ｻﾃﾗｲﾄ施設に医師を置かないことができる。</t>
  </si>
  <si>
    <t>ただし、ｻﾃﾗｲﾄ施設においても、常勤換算で入所者の数を100で除して得た数以上の勤務時間を確保すること。</t>
  </si>
  <si>
    <t>なお、併設する（介護予防）通所リハビリテーション、（介護予防）訪問リハビリテーションの事業所の職務であって、当該老健の職務と同時並行的に行われることで入所者の処遇に支障がない場合は、介護保健施設サービスの職務時間と（介護予防）通所リハビリテーション、（介護予防）訪問リハビリテーションの職務時間を合計して介護老人保健施設の勤務延時間数として差し支えない。</t>
  </si>
  <si>
    <t>通所リハビリテーションの提供に当たらせるために必要な常勤の医師を１以上配置。
なお、本体施設に常勤医師として勤務している場合には、常勤の要件として足るものであること。
また、本体施設が病院又は診療所（医師について介護老人保健施設の人員基準を満たす余力がある場合に限る。）との併設されている場合は、当該病院又は当該診療所の常勤医師と兼務している場合でも、常勤の要件として足るものであること。</t>
  </si>
  <si>
    <t>本体施設及びｻﾃﾗｲﾄ施設の双方の入所者の医学的管理を十分に行える勤務体制であること。</t>
  </si>
  <si>
    <t>本体施設　入所定員</t>
  </si>
  <si>
    <t>本体施設　通所定員</t>
  </si>
  <si>
    <t>合計</t>
  </si>
  <si>
    <t xml:space="preserve">基準 2-1-3,48-2
基準解釈通知 2-3
条例 4-3,47-2
条例規則 3-1-2, 
         13
居宅基準111-1-2
居宅基準解釈通知
　     　9-1-(1)
予防基準 117-2
H12告示第29号
</t>
  </si>
  <si>
    <t>（共通）</t>
  </si>
  <si>
    <t>夜勤を行う看護職員又は介護職員の数が２以上。
ただし、入所定員４０名以下で、常時緊急時の連絡体制を整備している場合は１以上。</t>
  </si>
  <si>
    <t>入所算定方法　（例）定員29人の場合
29÷3＝9.7人≒10人
看護：10人×2/7＝2.9≒３人（端数切上）
介護：10人－３人＝７人</t>
  </si>
  <si>
    <t>（ユニット型）</t>
  </si>
  <si>
    <t xml:space="preserve">基準 2-1-3,48-2
基準解釈通知 2-3,5-10-(3)
条例 4-3,47-2
条例規則 3-1-2, 
         13
施設基準三十六
居宅基準111-1-2
居宅基準解釈通知
　     　7-1-(1)
予防基準 117-1-2
H12告示第29号
</t>
  </si>
  <si>
    <t>本体施設が介護老人保健施設であって、本体施設とｻﾃﾗｲﾄ施設の入所者へのｻｰﾋﾞｽ提供が適切に行われる場合に限り、置かないことができる。　</t>
  </si>
  <si>
    <t>保健医療及び社会福祉に関する相当な学識経験を有する者を充てること。</t>
  </si>
  <si>
    <t xml:space="preserve"> 本体施設には、常勤職員１以上。
 入所者の数が100を超える場合にあっては、常勤の支援相談員1名に加え、常勤換算方法で、100を超える部分を100で除して得た数以上。</t>
  </si>
  <si>
    <t>常時、利用者及び家族等の相談に応じる体制を整備していること。</t>
  </si>
  <si>
    <t>条例 4-5
条例規則 3-1-4
居宅基準111-１-2
居宅基準解釈通知
　     　9-1-(1)</t>
  </si>
  <si>
    <t>本体施設が介護老人保健施設であって、本体施設とｻﾃﾗｲﾄ施設の入所者へのｻｰﾋﾞｽ提供が適切に行われる場合に限り、置かないことができる。</t>
  </si>
  <si>
    <t>本体施設及びｻﾃﾗｲﾄ施設の双方の入所者へのｻｰﾋﾞｽ提供を十分に行える勤務体制であること。</t>
  </si>
  <si>
    <t>本体施設が介護老人保健施設、療養床数100以上の介護医療院または100床以上の病院であって、本体施設とｻﾃﾗｲﾄ施設の入所者へのｻｰﾋﾞｽ提供が適切に行われる場合に限り、置かないことができる。</t>
  </si>
  <si>
    <t>本体施設が100床未満の介護老人保健施設の場合にも、本体施設には常勤職員を配置すること。
ただし、同一敷地内の病院等との兼務職員（常勤）を充てることができる。</t>
  </si>
  <si>
    <t>本体施設が介護老人保健施設、介護医療院（併設型小規模介護医療院を除く。）または介護療養型医療施設であって、本体施設とｻﾃﾗｲﾄ施設の入所者へのｻｰﾋﾞｽ提供が適切に行われる場合に限り、置かないことができる。</t>
  </si>
  <si>
    <t>常勤職員を１人以上配置。入所者数が100又はその端数を増すごとに１以上。</t>
  </si>
  <si>
    <t>本体施設には、入所者数が100又はその端数を増すごとに１以上を標準とする常勤職員を配置すること。</t>
  </si>
  <si>
    <t>併設施設等との職員の兼務を認められるのは介護老人保健施設とその併設施設等双方の人員に関する要件を満たすとともに、兼務によって入所者等の処遇に支障を来たさない場合に限られる。</t>
  </si>
  <si>
    <t>１</t>
  </si>
  <si>
    <t>＜入所＞</t>
  </si>
  <si>
    <t>合計</t>
  </si>
  <si>
    <t>4</t>
  </si>
  <si>
    <t>夜間　看護職員及び介護職員
配置人数（実数）</t>
  </si>
  <si>
    <t>＜通所＞</t>
  </si>
  <si>
    <t>5</t>
  </si>
  <si>
    <t>6</t>
  </si>
  <si>
    <t>7</t>
  </si>
  <si>
    <t>8</t>
  </si>
  <si>
    <t>9</t>
  </si>
  <si>
    <t>10</t>
  </si>
  <si>
    <t>11</t>
  </si>
  <si>
    <t>12</t>
  </si>
  <si>
    <t>相談窓口、対応方法</t>
  </si>
  <si>
    <t>保健医療及び社会福祉に関する相当な学識経験</t>
  </si>
  <si>
    <t>13</t>
  </si>
  <si>
    <t>15</t>
  </si>
  <si>
    <t>＜入所＞（本体施設含む）</t>
  </si>
  <si>
    <t>介護医療院又は病院若しくは診療所に１か所の設置とする。</t>
  </si>
  <si>
    <t>基準解釈通知 第1-4-②</t>
  </si>
  <si>
    <t>基準　第4条第七号</t>
  </si>
  <si>
    <t>条例 第5条第2項</t>
  </si>
  <si>
    <t>条例 第44条第2項</t>
  </si>
  <si>
    <t>併設通知 2-(2)</t>
  </si>
  <si>
    <t>基準 第3条第3項</t>
  </si>
  <si>
    <t>基準解釈通知 第3-2-（1）</t>
  </si>
  <si>
    <t>基準解釈通知 第5-3-(1)-⑩</t>
  </si>
  <si>
    <t>基準 第3条第2項第一号</t>
  </si>
  <si>
    <t>基準解釈通知 第3-2-(1)-②-イ</t>
  </si>
  <si>
    <t>基準 第3条第2項第一号</t>
  </si>
  <si>
    <t>基準解釈通知　第5-3-(2)-④</t>
  </si>
  <si>
    <t>その他共同生活室に近接して一体的に設けられている療養室（他の共同生活室の(1)及び（2）に該当する療養室を除く。）</t>
  </si>
  <si>
    <t>基準解釈通知 第3-2-(1)-②-ロ</t>
  </si>
  <si>
    <t>基準 第3条第2項第二号
基準解釈通知 第3-2-(1)-②-ハ
基準解釈通知 第3-2-(2)-②
条例規則 第4条第2項</t>
  </si>
  <si>
    <t>併設される介護医療院又は病院若しくは診療所の施設を利用することにより、当該医療機関併設型小規模介護老人保健施設及び当該介護医療院又は病院若しくは診療所の入所者及び入院患者の処遇が適切に行われると認められるときは、機能訓練室を有しないことができる。</t>
  </si>
  <si>
    <t>面積・主な器械・器具の記載があること</t>
  </si>
  <si>
    <t xml:space="preserve">条例 第5条第1項四号
条例規則 第4条第1項第一号
基準 第3条第2項第三号
基準解釈通知 第3-2-(2)-②
条例規則 第4条第2項
</t>
  </si>
  <si>
    <t>条例 第5条第1項五号
条例規則 第4条第1項第二号
基準 第3条第2項第四号
基準解釈通知 第3-2-(2)-②
条例規則 第4条第2項</t>
  </si>
  <si>
    <t>併設される介護医療院又は病院若しくは診療所の施設を利用することにより、当該医療機関併設型小規模介護老人保健施設及び当該介護医療院又は病院若しくは診療所の入所者及び入院患者の処遇が適切に行われると認められるときは、食堂を有しないことができる。</t>
  </si>
  <si>
    <t>面積の記載があること</t>
  </si>
  <si>
    <t>条例 第44条第1項第一号
条例規則 第11条第1項第一号イ
基準 第41条第2項第一号ロ
基準解釈通知　第5-3-(2)-⑤
基準解釈通知 第3-2-(2)-②
条例規則 第11条第2項</t>
  </si>
  <si>
    <t>併設される介護医療院又は病院若しくは診療所の施設を利用することにより、当該医療機関併設型小規模介護老人保健施設及び当該介護医療院又は病院若しくは診療所の入所者及び入院患者の処遇が適切に行われると認められるときは、共同生活室を有しないことができる。</t>
  </si>
  <si>
    <t>併設される介護医療院又は病院若しくは診療所の施設を利用することにより、当該医療機関併設型小規模介護老人保健施設及び当該介護医療院又は病院若しくは診療所の入所者及び入院患者の処遇が適切に行われると認められるときは、浴室及び脱衣室を有しないことができる。</t>
  </si>
  <si>
    <t>条例 第5条第1項六号
条例 第44条第1項第四号
条例規則 第4条第1項第三号
条例規則 第11条第1項第二号
基準 第3条第2項第五号
基準解釈通知 第3-2-(1)-②-ホ
基準解釈通知 第3-2-(1)-②-リ-ｂ
基準解釈通知 第3-2-(2)-②
条例規則 第4条第2項</t>
  </si>
  <si>
    <t>併設される介護医療院又は病院若しくは診療所の施設を利用することにより、当該医療機関併設型小規模介護老人保健施設及び当該介護医療院又は病院若しくは診療所の入所者及び入院患者の処遇が適切に行われると認められるときは、レクリエーション・ルームを有しないことができる。</t>
  </si>
  <si>
    <t xml:space="preserve">条例 第5条第1項七号
条例規則 第4条第1項第四号
基準 第3条第2項第六号
基準解釈通知 第3-2-(2)-②
条例規則 第4条第2項
</t>
  </si>
  <si>
    <t>面積・入浴時間等の記載があること</t>
  </si>
  <si>
    <t>面積・主な設備の記載があること</t>
  </si>
  <si>
    <t>併設される介護医療院又は病院若しくは診療所の施設を利用することにより、当該医療機関併設型小規模介護老人保健施設及び当該介護医療院又は病院若しくは診療所の入所者及び入院患者の処遇が適切に行われると認められるときは、洗面所を有しないことができる。</t>
  </si>
  <si>
    <t>＜望ましい形状＞
・床がフラットなシンク、コンセント、車椅子利用者を想定した鏡、湯水の温度調整設備、認知しやすい水栓金具</t>
  </si>
  <si>
    <t>条例 第5条第1項八号
条例規則 第4条第1項第五号
基準 第3条第2項第七号
基準解釈通知 第3-2-(1)-②-リ-ｂ
基準解釈通知 第3-2-(2)-②
条例規則 第4条第2項</t>
  </si>
  <si>
    <t xml:space="preserve">条例 第44条第1項第一号
条例規則 第11条第1項第一号ロ
基準 第41条第2項第一号ハ
基準解釈通知　第5-3-(2)-⑥
基準解釈通知　第5-3-(2)-⑩
基準解釈通知 第3-2-(2)-②
条例規則 第11条第2項
</t>
  </si>
  <si>
    <t>条例 第5条第1項九号
条例規則 第4条第1項第六号
基準 第3条第2項第八号
基準解釈通知 第3-2-(1)-②-リ-ｂ
基準解釈通知 第3-2-(2)-②
条例規則 第4条第2項</t>
  </si>
  <si>
    <t>条例 第44条第1項第一号
条例規則 第11条第1項第一号ハ
基準 第41条第2項第一号ニ
基準解釈通知　第5-3-(2)-⑥
基準解釈通知　第5-3-(2)-⑩
基準解釈通知　第3-2-(2)-②
条例規則 第11条第2項</t>
  </si>
  <si>
    <t>＜望ましい設備＞
・排泄の自立を促しやすい便器　・洗浄乾燥暖房付便座
・拭き掃除が行いやすい床材　・適切な臭い対策
・手洗いの設置</t>
  </si>
  <si>
    <t>併設される介護医療院又は病院若しくは診療所の施設を利用することにより、当該医療機関併設型小規模介護老人保健施設及び当該介護医療院又は病院若しくは診療所の入所者及び入院患者の処遇が適切に行われると認められるときは、便所を有しないことができる。</t>
  </si>
  <si>
    <t>条例 第5条第1項十号
基準解釈通知 第3-2-(1)-②-へ
基準解釈通知 第3-2-(1)-②-リ-ｂ
基準解釈通知　第3-2-(2)-②
条例規則 第4条第2項</t>
  </si>
  <si>
    <t>併設される介護医療院又は病院若しくは診療所の施設を利用することにより、当該医療機関併設型小規模介護老人保健施設及び当該介護医療院又は病院若しくは診療所の入所者及び入院患者の処遇が適切に行われると認められるときは、サービス・ステーションを有しないことができる。</t>
  </si>
  <si>
    <t>設置しない場合の利用計画
（サービスステーションとして利用する施設の概要を含む）</t>
  </si>
  <si>
    <t>条例 第5条第1項十一号
基準解釈通知 第3-2-(1)-②-ト
基準解釈通知 第3-2-(1)-②-リ-ｂ
基準解釈通知　第3-2-(2)-②
条例規則 第4条第2項</t>
  </si>
  <si>
    <t>併設される介護医療院又は病院若しくは診療所の施設を利用することにより、当該医療機関併設型小規模介護老人保健施設及び当該介護医療院又は病院若しくは診療所の入所者及び入院患者の処遇が適切に行われると認められるときは、調理室を有しないことができる。</t>
  </si>
  <si>
    <t>条例 第5条第1項十二号
基準解釈通知 第3-2-(1)-②-リ-ｂ
基準解釈通知　第3-2-(2)-②
条例規則 第4条第2項</t>
  </si>
  <si>
    <t>併設される介護医療院又は病院若しくは診療所の施設を利用することにより、当該医療機関併設型小規模介護老人保健施設及び当該介護医療院又は病院若しくは診療所の入所者及び入院患者の処遇が適切に行われると認められるときは、洗濯室又は洗濯場を有しないことができる。</t>
  </si>
  <si>
    <t xml:space="preserve">条例 第5条第1項十三号
基準解釈通知 第3-2-(1)-②-チ
基準解釈通知 第3-2-(1)-②-リ-a
基準解釈通知 第3-2-(1)-②-リ-ｂ
基準解釈通知　第3-2-(2)-②
条例規則 第4条第2項
</t>
  </si>
  <si>
    <t>居宅基準　第112条
居宅基準解釈通知　第3-七-2-(1）
予防基準  第118条</t>
  </si>
  <si>
    <t>居宅基準　第77条</t>
  </si>
  <si>
    <t>条例 第6条第1項
条例 第45条第1項
条例規則 第5条第1項
条例規則 第12条第1項
基準 第4条第1項第一号
基準解釈通知 第3-3-(1)
基準 第41条第4項第一号
基準解釈通知 第5-3-(1)-⑩</t>
  </si>
  <si>
    <t>条例 第6条第3項第一号
条例 第6条第3項第四号
条例 第45条第3項第一号
条例 第45条第3項第四号
基準 第4条第1項第二号
基準 第4条第1項第四号
基準解釈通知 第3-3-(2)
基準解釈通知 第5-3-(1)-⑩
基準 第41条第4項第二号
基準 第41条第4項第四号
基準解釈通知 第5-3-(1)-⑩</t>
  </si>
  <si>
    <t>条例 第6条第3項第二号
条例 第45条第3項第二号
基準 第4条第1項第三号
基準 第41条第4項第三号</t>
  </si>
  <si>
    <t>幅は、1.5ｍ以上とすること。ただし中廊下の幅は、1.8ｍ以上とすること。</t>
  </si>
  <si>
    <t xml:space="preserve">条例 第6条第3項第三号
条例 第6条第3項第四号
条例 第45条第3項第三号
条例 第45条第3項第四号
基準解釈通知 第3-3-(4)
基準解釈通知 第5-3-(1)-⑨
</t>
  </si>
  <si>
    <t>条例 第6条第3項第五号
条例 第45条第3項第五号
基準 第4条第1項第六号
基準 第41条第4項第六号
基準解釈通知 第3-3-(5)
基準解釈通知 第3-3-(6)
基準解釈通知 第3-3-(7)
基準解釈通知 第5-3-(1)-⑩</t>
  </si>
  <si>
    <t>条例 第6条第3項第六号
条例 第45条第3項第六号
基準 第4条第1項第七号
基準 第41条第4項第七号
基準解釈通知 第3-3-(9)
基準解釈通知 第5-3-(1)-⑩
通知（昭和63年11月11日老健第二四号）</t>
  </si>
  <si>
    <t>基準解釈通知 第3-2-(1)-④
基準解釈通知 第5-3-(1)-⑩
通知（平成13年7月23日/社援総発第7号/老計発第31号/）
通知（平成13年7月23日/社援発第1277号/老発第275号/）</t>
  </si>
  <si>
    <t>基準解釈通知 第3-3-(8)
基準解釈通知 第5-3-(1)-⑩
併設通知2-(1)</t>
  </si>
  <si>
    <t>当該施設の併設介護医療院又は病院若しくは診療所に配置されている医師が入所者全員の病状等を把握し施設療養全体の管理に責任を持つ場合であって、入所者の処遇が適切に行われると認められるときは、当該施設に医師を置かないことができる。</t>
  </si>
  <si>
    <t>ただし、当該施設においても、常勤換算で入所者の数を100で除して得た数以上の勤務時間を確保すること。</t>
  </si>
  <si>
    <t>指定通所リハビリテーションを行う当該施設であって、病院又は診療所（医師について当該施設の人員基準を満たす余力がある場合に限る。）と併設されているものについては、当該病院又は診療所の常勤医師との兼務で差支えない。</t>
  </si>
  <si>
    <t>指定通所リハビリテーションを行う当該施設であって、当該施設に常勤医師として勤務している場合には、常勤の要件として足るものであること。</t>
  </si>
  <si>
    <t>指定通所リハビリテーションを行う当該施設であって、病院又は診療所（医師について当該施設の人員基準を満たす余力がある場合に限る。）と併設されている通所リハビリテーション事業所において、その事業所の医師が当該病院又は当該診療所の常勤医師として兼務している場合でも、常勤の要件として足るものであること。</t>
  </si>
  <si>
    <t>基準 第2条第1項第一号
基準解釈通知 第2-1-(1)-ｲ
基準解釈通知 第2-1-(3)
基準解釈通知 第5-1
基準 第2条第7項第一号
条例 第4条第1項第一号
居宅基準 第111条第1項第一号
居宅基準解釈通知 第3-七-1-(1)-①
予防基準 第117条第1項第一号
予防基準 第117条第3項
予防基準 第117条第4項</t>
  </si>
  <si>
    <t>当該医療機関併設型小規模介護老人保健施設及び併設介護医療院又は病院若しくは診療所の双方の入所者等の医学的管理を十分に行える勤務体制であること。</t>
  </si>
  <si>
    <t>員数の算定方法
入所者の数は、入所定員とする。</t>
  </si>
  <si>
    <t>基準 第2条第1項第三号
基準 第48条第2項
基準解釈通知 第2-3
基準解釈通知 第5-1
条例 第4条第1項第三号
条例 第47条第2項
条例規則 第3条第1項第二号
条例規則 第13条
居宅基準 第111条第1項第二号
居宅基準解釈通知 第3-七-1-(1)-②
予防基準 第117条第2項
H12告示第29号</t>
  </si>
  <si>
    <t>常勤職員１以上。</t>
  </si>
  <si>
    <t>条例 第4条第1項第四号
条例規則 第3条第1項第三号
条例規則 第3条第7項第二号
基準解釈通知 第2-4
基準解釈通知 第5-1</t>
  </si>
  <si>
    <t>併設される介護医療院又は病院若しくは診療所の理学療法士、作業療法士若しくは言語聴覚士により当該医療機関併設型小規模介護老人保健施設の入所者の処遇が適切に行われると認められる場合に限り、置かないことができる。</t>
  </si>
  <si>
    <t>条例 第4条第1項第五号
条例規則 第3条第1項第四号
条例規則 第3条第7項第一号
基準 第2条第1項第五号
基準解釈通知 第2-5
基準解釈通知 第5-1
居宅基準 第111条第1項第二号
居宅基準解釈通知 第3-七-1-(1)-②</t>
  </si>
  <si>
    <t>併設医療機関及び介護老人保健施設双方の入所者等へのｻｰﾋﾞｽ提供を十分に行える勤務体制であること。</t>
  </si>
  <si>
    <t>条例 第4条第1項第六号
条例規則 第3条第1項第五号
条例規則 第3条第7項第一号
基準 第2条第1項第六号
基準解釈通知 第2-6
基準解釈通知 第5-1</t>
  </si>
  <si>
    <t>医療機関併設型小規模介護老人保健施設の併設介護医療院又は病院若しくは診療所に配置されている栄養士によるサービス提供が、当該施設の入所者に適切に行われると認められる場合は、栄養士を置かないことができる。</t>
  </si>
  <si>
    <t>常勤職員を配置に努めること。ただし、同一敷地内の病院等の栄養士がいることにより、栄養指導等の業務に支障がない場合には、兼務職員（常勤）を充てることができる。</t>
  </si>
  <si>
    <t>条例 第4条第1項第七号
条例規則 第3条第1項第六号
条例規則 第3条第7項第二号
基準 第2条第1項第七号
基準解釈通知 第2-7
基準解釈通知 第5-1</t>
  </si>
  <si>
    <t>医療機関併設型小規模介護老人保健施設における介護支援専門員の配置については、当該施設の入所者に対するサービス提供が適切に行われると認められる場合にあっては、実情に応じた適当数でよいこと。</t>
  </si>
  <si>
    <t>当該施設の実情に応じた適当数</t>
  </si>
  <si>
    <t>条例 第4条第1項第二号
条例規則 第3条第1項第一号
基準 第2条第1項第二号
基準解釈通知 第2-2
基準解釈通知 第5-1</t>
  </si>
  <si>
    <t>条例 第4条第1項第八号
条例規則 第3条第1項第七号
基準 第2条第1項第八号
基準解釈通知 第2-8
基準解釈通知 第5-1</t>
  </si>
  <si>
    <t>条例 第4条第1項
条例規則 第3条第3項
基準解釈通知 第2-1,3,4,5,6,7
居宅基準 第111条
予防基準 第117条</t>
  </si>
  <si>
    <t>介護老人保健施設の従業者は、専ら当該介護老人保健施設の職務に従事する者でなければならない。ただし、入所者の処遇に支障がない場合は、この限りでない。</t>
  </si>
  <si>
    <t>　管理者は、専ら当該施設の職務に従事する常勤の者でなければならない。
　ただし、管理上支障のない場合は、同一敷地内にある他の事務所、施設等の職務に従事することができる。</t>
  </si>
  <si>
    <t>　介護老人保健施設の開設者は、知事の承認を受けた医師に当該施設を管理させなければならない。
　ただし、知事の承認を受け、医師以外の者に当該施設を管理させることができる。</t>
  </si>
  <si>
    <t>法 第95条
条例 第7条
条例規則 第6条
基準 第24条
基準解釈通知 第4-19
併設通知 4-(3)</t>
  </si>
  <si>
    <t>条例 第3条第3項
基準 第1条の2第3項</t>
  </si>
  <si>
    <t xml:space="preserve">条例 第37条
基準 第35条第1項 
基準解釈通知 第4-29-(1) </t>
  </si>
  <si>
    <t>条例 第32条
基準 第30条
基準解釈通知 第4-25</t>
  </si>
  <si>
    <t>介護老人保健施設（転換改修）等整備の審査基準</t>
  </si>
  <si>
    <t>（注）転換改修により緩和措置を適用する場合はこの基準と本則基準をあわせて審査する。</t>
  </si>
  <si>
    <t>緩和措置適用</t>
  </si>
  <si>
    <t>併設通知（転換）3</t>
  </si>
  <si>
    <t>それぞれの基準を満たし、かつ、各施設等の患者等に対する治療、介護その他のサービスに支障がない場合に限り、共用が認められること。ただし、この場合にあっても、各施設等を管理する者については明確にしなければならず、「病院又は診療所の病室」と「老健施設の療養室」との共用は認められない。</t>
  </si>
  <si>
    <t>共用の判断に当たっては、利用計画等により十分に精査すること。</t>
  </si>
  <si>
    <t>病院又は診療所に係る施設及び構造設備に対して医療法第27条の規定に基づく使用前検査、使用許可を行なうに当たっては、共用することによって法に定める基準を下回ることのないよう十分に注意すること。</t>
  </si>
  <si>
    <t>床面積は、一人当たり６．４㎡以上であること。
ただし、新築、増築又は全面的な改築の工事が終了するまでの間に限る。</t>
  </si>
  <si>
    <t>基準 附則第13条</t>
  </si>
  <si>
    <t>基準解釈通知第3-4-(6)</t>
  </si>
  <si>
    <t>＜望ましい設備＞
・車椅子の高さにあわせた療養室の鍵（室内から開けられること）
・ベッドの高さやリクライニングの角度が手元で調節できる低床ベッド
・衣服寝具の収納スペース　・部屋ごとの冷暖房設備
・テレビ傾聴の設備　・電話配線</t>
  </si>
  <si>
    <t>基準 附則第14条</t>
  </si>
  <si>
    <t>併設される病院又は診療所の施設を利用することにより、入所者及び入院患者の処遇が適切に行われると認められるときは診察室を設けないことができる。</t>
  </si>
  <si>
    <t>基準 附則第15条
基準 附則第16条第1項
条例規則 附則4
基準 附則第16条第2項
基準解釈通知 第3-2-(1)-①-イ</t>
  </si>
  <si>
    <t>床面積は、病院からの転換の場合、４０㎡以上であること。</t>
  </si>
  <si>
    <t>床面積は、診療所からの転換の場合、次のいずれかに適合するものとする（ユニット型介護老人保健施設を除く。）。</t>
  </si>
  <si>
    <t>機能訓練室は、４０㎡以上の面積を有し、その場合、食堂は入所者定員一人当たり１㎡以上であること。</t>
  </si>
  <si>
    <t>床面積は、診療所から転換の場合、４０㎡以上であること（ユニット型介護老人保健施設に限る。）。</t>
  </si>
  <si>
    <t xml:space="preserve">基準 第3条第2項第三号
基準解釈通知 第3-2-(1)
条例 第5条第1項四号
条例規則 第4条第1項第一号
</t>
  </si>
  <si>
    <t>入所者とその家族等が談話を楽しめるよう、ソファー、テレビその他の教養娯楽設備等を備えること。</t>
  </si>
  <si>
    <t>条例規則　附則3
条例規則　附則4
基準解釈通知 第3-2-(1)</t>
  </si>
  <si>
    <t>床面積は、病院からの転換の場合、入所者定員一人当たり1㎡以上であること。</t>
  </si>
  <si>
    <t>必要な広さを有するものとし、食堂と機能訓練室を合計した面積は、入所者定員一人当たり３㎡以上であること。ただし、その場合にあっては、食事の提供に支障がない広さを確保すること。</t>
  </si>
  <si>
    <t>入所者定員一人当たり１㎡以上であること（機能訓練室の面積が４０㎡以上の場合に限る。）。</t>
  </si>
  <si>
    <t xml:space="preserve">基準 第3条第2項第六号
基準解釈通知 第3-2-(2)-①
条例 第5条第1項七号
条例規則 第4条第1項第四号
</t>
  </si>
  <si>
    <t>法 第72条
施行規則 第128条　
居宅基準 第112条
居宅基準解釈通知 第3-7-2
予防基準 第118条</t>
  </si>
  <si>
    <t>転換改修に際して、通所サービス利用定員一人当たり３㎡以上のリハビリテーションを行うにふさわしい専用の部屋等をやむをえず確保できない場合は設けないことができる。</t>
  </si>
  <si>
    <t xml:space="preserve">条例 附則4
基準 第4条第1項
基準解釈通知 第3-3-(1)
条例 第6条第1項
条例規則 第5条第1項
</t>
  </si>
  <si>
    <t>転換改修した当該老健（ユニット型介護老人保健施設を除く。）に係る建物については、下記の規定は適用しない。</t>
  </si>
  <si>
    <t>老健施設の建物（入居者の療養生活のために使用しない附属の建物を除く。）は、建築基準法第2条第9号の2に規定する耐火建築物でなければならない。ただし、次のいずれかの要件を満たす二階建て又は平屋建ての老健施設の建物にあっては、準耐火建築物とすることができる。</t>
  </si>
  <si>
    <t>療養室、談話室、食堂、浴室、レクリエーション・ルーム、便所等、入所者が日常継続的に使用する施設（「以下「療養室等」という。）を2階以上の階及び地階のいずれにも設けていないこと。</t>
  </si>
  <si>
    <t>療養室等を二階又は地階に設けている場合であって、次の掲げる要件の全てを満たすこと。</t>
  </si>
  <si>
    <t>当該老健施設の所在地を所管する消防長又は消防署長と相談の上、非常災害対策に関する計画に入所者の円滑かつ迅速な避難を確保するために必要な事項を定めること。</t>
  </si>
  <si>
    <t>非常災害対策に関する訓練については、計画に従い、昼間及び夜間に行うこと。</t>
  </si>
  <si>
    <t>火災時における避難、消火等の協力を得ることができるよう、地域住民等との連携体制を整備すること。</t>
  </si>
  <si>
    <t>③</t>
  </si>
  <si>
    <t>条例 附則5
基準 第4条第2項
基準解釈通知 第3-3-(2)
基準解釈通知 第3-3-(3)
条例 第6条第3項第1号</t>
  </si>
  <si>
    <t>条例 附則6
条例 第6条第3項第3号
条例 第45条第3項第3号
基準 第4条第1項第5号
基準解釈通知 第3-3-(4)</t>
  </si>
  <si>
    <t>老健施設（ユニット型介護老人保健施設を除く。）に転換改修の場合、下記の規定を適用する。</t>
  </si>
  <si>
    <t>療養室等が二階以上の階にある場合は、屋内の階段を二以上設けること。</t>
  </si>
  <si>
    <t>ただし、エレベーターが設置されているもの又は２階以上の各階における療養室の床面積の合計がそれぞれ50㎡※以下のものについては屋内の直通階段を１とすることができる。</t>
  </si>
  <si>
    <t>２階以上の各階における療養室の床面積の合計</t>
  </si>
  <si>
    <t>老健施設に転換改修する場合の廊下の幅は、１．２ｍ以上（中廊下にあっては、１．６ｍ以上）とすること。</t>
  </si>
  <si>
    <t>手すりを設けること。</t>
  </si>
  <si>
    <t>手すりは原則として両側に設けること。</t>
  </si>
  <si>
    <t>中廊下は、廊下の両側に療養室等又はエレベーター室のある廊下をいうこと。</t>
  </si>
  <si>
    <t>主な設備・備品</t>
  </si>
  <si>
    <t>サテライト型施設　入所定員</t>
  </si>
  <si>
    <t>サテライト型施設　通所定員</t>
  </si>
  <si>
    <t>通所定員</t>
  </si>
  <si>
    <t>＜入所＞（併設医療機関含む）</t>
  </si>
  <si>
    <t>エレベーター</t>
  </si>
  <si>
    <t>【施設名称】　　　　　　　　　　　　　　　　　　　　　　　　　　　　　　　</t>
  </si>
  <si>
    <t>　　　　・敷地面積（実測）</t>
  </si>
  <si>
    <t>㎡</t>
  </si>
  <si>
    <t>　　　　・用途地域の別</t>
  </si>
  <si>
    <t xml:space="preserve">平成13年国土交通省告示第1301号「高齢者が居住する住宅の設計に係る指針」
</t>
  </si>
  <si>
    <t xml:space="preserve">東京都福祉のまちづくり条例
</t>
  </si>
  <si>
    <t>　　　　・建築面積</t>
  </si>
  <si>
    <t>　　　　・延床面積</t>
  </si>
  <si>
    <t>　　　　・構造</t>
  </si>
  <si>
    <t>●●造　
地上●階・地下●階</t>
  </si>
  <si>
    <t>　・介護予防短期入所療養介護の実施</t>
  </si>
  <si>
    <t>通所専用浴室の有無</t>
  </si>
  <si>
    <t>防虫・防鼠設備の有無</t>
  </si>
  <si>
    <t>食器・食品の保管設備</t>
  </si>
  <si>
    <t>共用施設</t>
  </si>
  <si>
    <t>エレベーター設置数</t>
  </si>
  <si>
    <t>●基</t>
  </si>
  <si>
    <t>避難階段数</t>
  </si>
  <si>
    <t>●箇所</t>
  </si>
  <si>
    <t>施設からの距離</t>
  </si>
  <si>
    <t>　キロ</t>
  </si>
  <si>
    <t>所要時間（徒歩・車）</t>
  </si>
  <si>
    <t>分</t>
  </si>
  <si>
    <t>法令上の基準</t>
  </si>
  <si>
    <t>職種　　（別途、法令上の基準添付）</t>
  </si>
  <si>
    <t>＜通所＞職種</t>
  </si>
  <si>
    <t>看護師（准）</t>
  </si>
  <si>
    <t>介護職</t>
  </si>
  <si>
    <t>その他</t>
  </si>
  <si>
    <t>PT,OT、ST</t>
  </si>
  <si>
    <t>専用食堂の有無</t>
  </si>
  <si>
    <t>通リハ</t>
  </si>
  <si>
    <t>認知症専門棟の共用施設</t>
  </si>
  <si>
    <t xml:space="preserve">平成13年国土交通省告示第1301号「高齢者が居住する住宅の設計に係る指針」
</t>
  </si>
  <si>
    <t>東京都福祉のまちづくり条例</t>
  </si>
  <si>
    <t>・短期入所療養介護の実施</t>
  </si>
  <si>
    <t>・介護予防短期入所療養介護の実施</t>
  </si>
  <si>
    <t>共同生活室</t>
  </si>
  <si>
    <t xml:space="preserve">東京都福祉のまちづくり条例
</t>
  </si>
  <si>
    <t>医療機関コード</t>
  </si>
  <si>
    <t>医療機関コード</t>
  </si>
  <si>
    <t>介護老人保健施設（従来型）等施設整備の審査基準（兼審査調書)</t>
  </si>
  <si>
    <t xml:space="preserve"> 環境及び立地については、入所者等の療養生活を健全に維持するため、煤煙、騒音、振動等による影響を極力排除するとともに、交通、水利の便等を十分考慮したものとすること。
 なお、整備区域内には、都市計画法第３３条第１項第８号により開発行為が禁止されている区域（以下「災害レッドゾーン」という。）を原則として含まないこと
　また、災害レッドゾーンに該当しない場合であっても、土砂災害警戒区域、浸水想定区域、浸水被害防止区域等、災害による被害が想定される区域に指定されている区域に施設を整備する場合は、安全確保や避難に係る設計上の工夫や設備の設置等の対策を講じていること
</t>
  </si>
  <si>
    <t>　・短期入所療養介護の実施</t>
  </si>
  <si>
    <t>床がフラットなシンク、コンセント、車椅子利用者を想定した鏡、湯水の温度調整設備、認知しやすい水栓金具</t>
  </si>
  <si>
    <t>ただし、本審査基準において、入所者の数は、入所定員とする。</t>
  </si>
  <si>
    <t xml:space="preserve">条例 4
条例規則 3-3
基準解釈通知 
      2-1,3,4,5,6,7
居宅基準 111
予防基準 117
併設通知　4(1)
</t>
  </si>
  <si>
    <t>平均診察回数（1日あたり）</t>
  </si>
  <si>
    <t>介護老人保健施設（サテライト型小規模）等施設整備の審査基準（兼審査調書)</t>
  </si>
  <si>
    <t xml:space="preserve">条例 4
条例規則 3-3
基準解釈通知 
      2-1,3,4,5,6,7
居宅基準 111
予防基準 117
</t>
  </si>
  <si>
    <t>介護老人保健施設（医療機関併設型小規模）等施設整備の審査基準（兼審査調書)</t>
  </si>
  <si>
    <t>設置しない場合の利用計画
（機能訓練室として利用する施設の概要を含む）</t>
  </si>
  <si>
    <t>設置しない場合の利用計画
（談話室として利用する施設の概要を含む）</t>
  </si>
  <si>
    <t>設置しない場合の利用計画
（食堂として利用する施設の概要を含む）</t>
  </si>
  <si>
    <t>設置しない場合の利用計画
（共同生活室として利用する施設の概要を含む）</t>
  </si>
  <si>
    <t>設置しない場合の利用計画
（浴室及び脱衣室として利用する施設の概要を含む）</t>
  </si>
  <si>
    <t>設置しない場合の利用計画
（レクリエーションルームとして利用する施設の概要を含む）</t>
  </si>
  <si>
    <t>設置しない場合の利用計画
（洗面所として利用する施設の概要を含む）</t>
  </si>
  <si>
    <t>設置しない場合の利用計画
（便所として利用する施設の概要を含む）</t>
  </si>
  <si>
    <t>設置しない場合の利用計画
（調理室として利用する施設の概要を含む）</t>
  </si>
  <si>
    <t>設置しない場合の利用計画
（洗濯室又は洗濯場として利用する施設の概要を含む）</t>
  </si>
  <si>
    <t>◎算定例　入所29人
医師　　29人÷100=0.29人以上</t>
  </si>
  <si>
    <t>介護老人保健施設（ユニット型）等施設整備の審査基準（兼審査調書）</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</si>
</sst>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quot;人&quot;"/>
    <numFmt numFmtId="178" formatCode="0&quot;ヵ&quot;&quot;所&quot;"/>
    <numFmt numFmtId="179" formatCode="0&quot;分&quot;"/>
    <numFmt numFmtId="180" formatCode="0.00&quot;㎡&quot;"/>
    <numFmt numFmtId="181" formatCode="0&quot;日&quot;"/>
    <numFmt numFmtId="182" formatCode="0.0"/>
    <numFmt numFmtId="183" formatCode="0&quot;床&quot;"/>
    <numFmt numFmtId="184" formatCode="0.00&quot;回&quot;"/>
    <numFmt numFmtId="185" formatCode="0&quot;室&quot;"/>
  </numFmts>
  <fonts count="64">
    <font>
      <sz val="11"/>
      <name val="ＭＳ Ｐゴシック"/>
      <family val="3"/>
    </font>
    <font>
      <sz val="11"/>
      <color indexed="8"/>
      <name val="ＭＳ Ｐゴシック"/>
      <family val="3"/>
    </font>
    <font>
      <sz val="6"/>
      <name val="ＭＳ Ｐゴシック"/>
      <family val="3"/>
    </font>
    <font>
      <b/>
      <sz val="11"/>
      <name val="ＭＳ Ｐゴシック"/>
      <family val="3"/>
    </font>
    <font>
      <b/>
      <sz val="11"/>
      <color indexed="8"/>
      <name val="ＭＳ Ｐゴシック"/>
      <family val="3"/>
    </font>
    <font>
      <sz val="8"/>
      <color indexed="8"/>
      <name val="ＭＳ 明朝"/>
      <family val="1"/>
    </font>
    <font>
      <sz val="10"/>
      <color indexed="8"/>
      <name val="ＭＳ 明朝"/>
      <family val="1"/>
    </font>
    <font>
      <sz val="8"/>
      <color indexed="8"/>
      <name val="ＭＳ Ｐゴシック"/>
      <family val="3"/>
    </font>
    <font>
      <sz val="8"/>
      <name val="Meiryo UI"/>
      <family val="3"/>
    </font>
    <font>
      <sz val="11"/>
      <name val="Meiryo UI"/>
      <family val="3"/>
    </font>
    <font>
      <strike/>
      <sz val="8"/>
      <name val="Meiryo UI"/>
      <family val="3"/>
    </font>
    <font>
      <sz val="10"/>
      <name val="Meiryo UI"/>
      <family val="3"/>
    </font>
    <font>
      <sz val="9"/>
      <name val="Meiryo UI"/>
      <family val="3"/>
    </font>
    <font>
      <b/>
      <sz val="12"/>
      <name val="Meiryo UI"/>
      <family val="3"/>
    </font>
    <font>
      <b/>
      <sz val="8"/>
      <name val="Meiryo UI"/>
      <family val="3"/>
    </font>
    <font>
      <sz val="9"/>
      <color indexed="8"/>
      <name val="Meiryo UI"/>
      <family val="3"/>
    </font>
    <font>
      <b/>
      <sz val="16"/>
      <name val="Meiryo UI"/>
      <family val="3"/>
    </font>
    <font>
      <b/>
      <sz val="11"/>
      <name val="Meiryo UI"/>
      <family val="3"/>
    </font>
    <font>
      <b/>
      <u val="single"/>
      <sz val="10"/>
      <name val="Meiryo UI"/>
      <family val="3"/>
    </font>
    <font>
      <b/>
      <u val="single"/>
      <sz val="8"/>
      <name val="Meiryo UI"/>
      <family val="3"/>
    </font>
    <font>
      <sz val="12"/>
      <name val="Meiryo UI"/>
      <family val="3"/>
    </font>
    <font>
      <u val="single"/>
      <sz val="10"/>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u val="single"/>
      <sz val="8"/>
      <color indexed="10"/>
      <name val="Meiryo UI"/>
      <family val="3"/>
    </font>
    <font>
      <sz val="8"/>
      <color indexed="10"/>
      <name val="Meiryo UI"/>
      <family val="3"/>
    </font>
    <font>
      <sz val="11"/>
      <color indexed="8"/>
      <name val="Calibri"/>
      <family val="2"/>
    </font>
    <font>
      <u val="single"/>
      <sz val="8"/>
      <color indexed="8"/>
      <name val="Meiryo UI"/>
      <family val="3"/>
    </font>
    <font>
      <sz val="8"/>
      <color indexed="8"/>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
      <sz val="11"/>
      <color theme="1"/>
      <name val="ＭＳ Ｐゴシック"/>
      <family val="3"/>
    </font>
    <font>
      <sz val="10"/>
      <color theme="1"/>
      <name val="ＭＳ 明朝"/>
      <family val="1"/>
    </font>
    <font>
      <b/>
      <sz val="11"/>
      <color theme="1"/>
      <name val="ＭＳ Ｐゴシック"/>
      <family val="3"/>
    </font>
    <font>
      <sz val="8"/>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right/>
      <top style="thin"/>
      <bottom style="thin"/>
    </border>
    <border>
      <left/>
      <right/>
      <top style="medium"/>
      <bottom style="medium"/>
    </border>
    <border>
      <left/>
      <right style="medium"/>
      <top style="medium"/>
      <bottom style="medium"/>
    </border>
    <border>
      <left style="medium"/>
      <right/>
      <top/>
      <bottom/>
    </border>
    <border>
      <left style="thin"/>
      <right style="medium"/>
      <top/>
      <bottom style="thin"/>
    </border>
    <border>
      <left style="thin"/>
      <right style="medium"/>
      <top style="thin"/>
      <bottom style="thin"/>
    </border>
    <border>
      <left/>
      <right style="medium"/>
      <top/>
      <bottom/>
    </border>
    <border>
      <left style="medium"/>
      <right/>
      <top style="thin"/>
      <bottom style="thin"/>
    </border>
    <border>
      <left/>
      <right style="medium"/>
      <top style="thin"/>
      <bottom style="thin"/>
    </border>
    <border>
      <left style="medium"/>
      <right/>
      <top style="thin"/>
      <bottom/>
    </border>
    <border>
      <left/>
      <right style="medium"/>
      <top style="thin"/>
      <bottom/>
    </border>
    <border>
      <left style="medium"/>
      <right/>
      <top/>
      <bottom style="thin"/>
    </border>
    <border>
      <left style="medium"/>
      <right/>
      <top/>
      <bottom style="medium"/>
    </border>
    <border>
      <left/>
      <right/>
      <top/>
      <bottom style="medium"/>
    </border>
    <border>
      <left/>
      <right style="medium"/>
      <top/>
      <bottom style="medium"/>
    </border>
    <border>
      <left/>
      <right style="medium"/>
      <top/>
      <bottom style="thin"/>
    </border>
    <border>
      <left/>
      <right style="thin"/>
      <top style="thin"/>
      <bottom style="thin"/>
    </border>
    <border>
      <left style="medium"/>
      <right/>
      <top style="thin"/>
      <bottom style="medium"/>
    </border>
    <border>
      <left/>
      <right/>
      <top style="thin"/>
      <bottom style="medium"/>
    </border>
    <border>
      <left/>
      <right style="medium"/>
      <top style="thin"/>
      <bottom style="medium"/>
    </border>
    <border>
      <left style="thin"/>
      <right style="thin"/>
      <top style="thin"/>
      <bottom style="thin"/>
    </border>
    <border>
      <left/>
      <right style="thin"/>
      <top/>
      <bottom/>
    </border>
    <border>
      <left/>
      <right style="thin"/>
      <top/>
      <bottom style="thin"/>
    </border>
    <border>
      <left/>
      <right style="thin"/>
      <top style="thin"/>
      <bottom/>
    </border>
    <border>
      <left style="thin"/>
      <right style="medium"/>
      <top style="thin"/>
      <bottom/>
    </border>
    <border>
      <left/>
      <right style="thin"/>
      <top style="medium"/>
      <bottom style="medium"/>
    </border>
    <border>
      <left/>
      <right style="thin"/>
      <top style="thin"/>
      <bottom style="medium"/>
    </border>
    <border>
      <left/>
      <right style="thin"/>
      <top/>
      <bottom style="medium"/>
    </border>
    <border>
      <left style="thin"/>
      <right/>
      <top style="medium"/>
      <bottom style="medium"/>
    </border>
    <border>
      <left style="thin"/>
      <right/>
      <top/>
      <bottom/>
    </border>
    <border>
      <left style="thin"/>
      <right/>
      <top/>
      <bottom style="thin"/>
    </border>
    <border>
      <left style="thin"/>
      <right/>
      <top style="thin"/>
      <bottom style="thin"/>
    </border>
    <border>
      <left style="thin"/>
      <right/>
      <top style="thin"/>
      <bottom style="medium"/>
    </border>
    <border>
      <left style="thin"/>
      <right/>
      <top/>
      <bottom style="medium"/>
    </border>
    <border>
      <left style="thin"/>
      <right style="thin"/>
      <top style="medium"/>
      <bottom/>
    </border>
    <border>
      <left style="thin"/>
      <right style="thin"/>
      <top style="thin"/>
      <bottom/>
    </border>
    <border>
      <left style="thin"/>
      <right style="thin"/>
      <top/>
      <bottom/>
    </border>
    <border>
      <left style="thin"/>
      <right style="thin"/>
      <top/>
      <bottom style="thin"/>
    </border>
    <border>
      <left style="thin"/>
      <right style="thin"/>
      <top style="thin"/>
      <bottom style="medium"/>
    </border>
    <border>
      <left style="thin"/>
      <right style="thin"/>
      <top style="medium"/>
      <bottom style="medium"/>
    </border>
    <border>
      <left style="thin"/>
      <right style="thin"/>
      <top/>
      <bottom style="medium"/>
    </border>
    <border>
      <left/>
      <right style="thin"/>
      <top style="medium"/>
      <bottom/>
    </border>
    <border>
      <left style="thin"/>
      <right/>
      <top style="thin"/>
      <bottom/>
    </border>
    <border>
      <left style="thin"/>
      <right/>
      <top style="medium"/>
      <bottom/>
    </border>
    <border>
      <left style="medium"/>
      <right/>
      <top style="medium"/>
      <bottom style="medium"/>
    </border>
    <border>
      <left style="medium"/>
      <right style="thin"/>
      <top style="medium"/>
      <bottom style="medium"/>
    </border>
    <border>
      <left/>
      <right/>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648">
    <xf numFmtId="0" fontId="0" fillId="0" borderId="0" xfId="0" applyAlignment="1">
      <alignment vertical="center"/>
    </xf>
    <xf numFmtId="0" fontId="59" fillId="0" borderId="0" xfId="0" applyFont="1" applyBorder="1" applyAlignment="1">
      <alignment horizontal="left" vertical="top"/>
    </xf>
    <xf numFmtId="176" fontId="59" fillId="0" borderId="0" xfId="0" applyNumberFormat="1" applyFont="1" applyBorder="1" applyAlignment="1">
      <alignment horizontal="left" vertical="top"/>
    </xf>
    <xf numFmtId="0" fontId="0" fillId="0" borderId="0" xfId="0" applyFont="1" applyAlignment="1">
      <alignment vertical="center"/>
    </xf>
    <xf numFmtId="0" fontId="59" fillId="0" borderId="0" xfId="0" applyFont="1" applyBorder="1" applyAlignment="1">
      <alignment horizontal="right" vertical="top"/>
    </xf>
    <xf numFmtId="176" fontId="59" fillId="0" borderId="0" xfId="0" applyNumberFormat="1" applyFont="1" applyBorder="1" applyAlignment="1">
      <alignment horizontal="center" vertical="top"/>
    </xf>
    <xf numFmtId="0" fontId="59" fillId="0" borderId="0" xfId="0" applyFont="1" applyBorder="1" applyAlignment="1">
      <alignment horizontal="right" vertical="center"/>
    </xf>
    <xf numFmtId="176" fontId="59" fillId="0" borderId="0" xfId="0" applyNumberFormat="1" applyFont="1" applyBorder="1" applyAlignment="1">
      <alignment horizontal="center" vertical="center"/>
    </xf>
    <xf numFmtId="0" fontId="59" fillId="0" borderId="0" xfId="0" applyFont="1" applyBorder="1" applyAlignment="1">
      <alignment horizontal="justify" vertical="center"/>
    </xf>
    <xf numFmtId="0" fontId="60" fillId="0" borderId="0" xfId="0" applyFont="1" applyAlignment="1">
      <alignment vertical="center"/>
    </xf>
    <xf numFmtId="0" fontId="59" fillId="0" borderId="0" xfId="0" applyFont="1" applyBorder="1" applyAlignment="1">
      <alignment horizontal="left" vertical="top"/>
    </xf>
    <xf numFmtId="176" fontId="59" fillId="0" borderId="0" xfId="0" applyNumberFormat="1" applyFont="1" applyBorder="1" applyAlignment="1">
      <alignment horizontal="center" vertical="top"/>
    </xf>
    <xf numFmtId="0" fontId="59" fillId="0" borderId="0" xfId="0" applyFont="1" applyBorder="1" applyAlignment="1">
      <alignment horizontal="right" vertical="top"/>
    </xf>
    <xf numFmtId="0" fontId="59" fillId="0" borderId="0" xfId="0" applyFont="1" applyBorder="1" applyAlignment="1">
      <alignment horizontal="left" vertical="center" wrapText="1"/>
    </xf>
    <xf numFmtId="0" fontId="59" fillId="0" borderId="0" xfId="0" applyFont="1" applyBorder="1" applyAlignment="1">
      <alignment vertical="center"/>
    </xf>
    <xf numFmtId="0" fontId="59" fillId="0" borderId="0" xfId="0" applyFont="1" applyBorder="1" applyAlignment="1">
      <alignment horizontal="left" vertical="center"/>
    </xf>
    <xf numFmtId="0" fontId="59" fillId="0" borderId="0" xfId="0" applyFont="1" applyBorder="1" applyAlignment="1">
      <alignment vertical="top"/>
    </xf>
    <xf numFmtId="0" fontId="59" fillId="0" borderId="0" xfId="0" applyFont="1" applyBorder="1" applyAlignment="1">
      <alignment vertical="center"/>
    </xf>
    <xf numFmtId="0" fontId="61" fillId="0" borderId="0" xfId="0" applyFont="1" applyBorder="1" applyAlignment="1">
      <alignment horizontal="left" vertical="center"/>
    </xf>
    <xf numFmtId="0" fontId="62" fillId="0" borderId="0" xfId="0" applyFont="1" applyAlignment="1">
      <alignment vertical="center"/>
    </xf>
    <xf numFmtId="0" fontId="3" fillId="0" borderId="0" xfId="0" applyFont="1" applyAlignment="1">
      <alignment vertical="center"/>
    </xf>
    <xf numFmtId="0" fontId="9" fillId="0" borderId="0" xfId="0" applyFont="1" applyBorder="1" applyAlignment="1">
      <alignment horizontal="left" vertical="center"/>
    </xf>
    <xf numFmtId="0" fontId="8" fillId="0" borderId="0" xfId="0" applyFont="1" applyBorder="1" applyAlignment="1">
      <alignment horizontal="center" vertical="center"/>
    </xf>
    <xf numFmtId="0" fontId="8" fillId="0" borderId="10" xfId="0" applyFont="1" applyBorder="1" applyAlignment="1">
      <alignment horizontal="right" vertical="top" wrapText="1"/>
    </xf>
    <xf numFmtId="0" fontId="8" fillId="0" borderId="0" xfId="0" applyFont="1" applyBorder="1" applyAlignment="1">
      <alignment vertical="top"/>
    </xf>
    <xf numFmtId="0" fontId="8" fillId="0" borderId="0" xfId="0" applyFont="1" applyBorder="1" applyAlignment="1">
      <alignment horizontal="right" vertical="top"/>
    </xf>
    <xf numFmtId="0" fontId="8" fillId="0" borderId="11" xfId="0" applyFont="1" applyBorder="1" applyAlignment="1">
      <alignment vertical="top"/>
    </xf>
    <xf numFmtId="0" fontId="8" fillId="0" borderId="11" xfId="0" applyFont="1" applyBorder="1" applyAlignment="1">
      <alignment horizontal="right" vertical="top"/>
    </xf>
    <xf numFmtId="0" fontId="8" fillId="0" borderId="0" xfId="0" applyFont="1" applyBorder="1" applyAlignment="1">
      <alignment horizontal="right"/>
    </xf>
    <xf numFmtId="0" fontId="9" fillId="0" borderId="0" xfId="0" applyFont="1" applyBorder="1" applyAlignment="1">
      <alignment horizontal="left" vertical="top" wrapText="1"/>
    </xf>
    <xf numFmtId="0" fontId="8" fillId="0" borderId="0" xfId="0" applyFont="1" applyBorder="1" applyAlignment="1">
      <alignment vertical="center" wrapText="1"/>
    </xf>
    <xf numFmtId="176" fontId="8" fillId="0" borderId="0" xfId="0" applyNumberFormat="1" applyFont="1" applyBorder="1" applyAlignment="1">
      <alignment horizontal="center" vertical="top" wrapText="1"/>
    </xf>
    <xf numFmtId="176" fontId="8" fillId="0" borderId="0" xfId="0" applyNumberFormat="1" applyFont="1" applyFill="1" applyBorder="1" applyAlignment="1">
      <alignment horizontal="left" vertical="center"/>
    </xf>
    <xf numFmtId="0" fontId="8" fillId="0" borderId="0" xfId="0" applyFont="1" applyFill="1" applyBorder="1" applyAlignment="1">
      <alignment vertical="top"/>
    </xf>
    <xf numFmtId="176" fontId="9" fillId="0" borderId="0" xfId="0" applyNumberFormat="1" applyFont="1" applyBorder="1" applyAlignment="1">
      <alignment horizontal="center" vertical="top" wrapText="1"/>
    </xf>
    <xf numFmtId="0" fontId="8" fillId="0" borderId="0" xfId="0" applyFont="1" applyBorder="1" applyAlignment="1">
      <alignment horizontal="center" vertical="center" wrapText="1"/>
    </xf>
    <xf numFmtId="0" fontId="8" fillId="0" borderId="0" xfId="0" applyFont="1" applyBorder="1" applyAlignment="1">
      <alignment vertical="center"/>
    </xf>
    <xf numFmtId="0" fontId="11" fillId="0" borderId="0" xfId="0" applyFont="1" applyBorder="1" applyAlignment="1">
      <alignment horizontal="center" vertical="top"/>
    </xf>
    <xf numFmtId="0" fontId="8" fillId="0" borderId="10" xfId="0" applyFont="1" applyBorder="1" applyAlignment="1">
      <alignment vertical="top"/>
    </xf>
    <xf numFmtId="176" fontId="9" fillId="0" borderId="0" xfId="0" applyNumberFormat="1" applyFont="1" applyBorder="1" applyAlignment="1">
      <alignment vertical="top" wrapText="1"/>
    </xf>
    <xf numFmtId="0" fontId="8" fillId="0" borderId="11" xfId="0" applyFont="1" applyBorder="1" applyAlignment="1">
      <alignment horizontal="center" vertical="top"/>
    </xf>
    <xf numFmtId="0" fontId="16" fillId="0" borderId="0" xfId="0" applyFont="1" applyBorder="1" applyAlignment="1">
      <alignment horizontal="left" vertical="center"/>
    </xf>
    <xf numFmtId="0" fontId="14" fillId="0" borderId="0" xfId="0" applyFont="1" applyBorder="1" applyAlignment="1">
      <alignment horizontal="center" vertical="top"/>
    </xf>
    <xf numFmtId="0" fontId="14" fillId="0" borderId="0" xfId="0" applyFont="1" applyBorder="1" applyAlignment="1">
      <alignment vertical="top" wrapText="1"/>
    </xf>
    <xf numFmtId="0" fontId="17" fillId="0" borderId="0" xfId="0" applyFont="1" applyBorder="1" applyAlignment="1">
      <alignment horizontal="left" vertical="top" wrapText="1"/>
    </xf>
    <xf numFmtId="0" fontId="8" fillId="0" borderId="0" xfId="0" applyFont="1" applyBorder="1" applyAlignment="1">
      <alignment horizontal="left" wrapText="1"/>
    </xf>
    <xf numFmtId="0" fontId="17" fillId="0" borderId="0" xfId="0" applyFont="1" applyBorder="1" applyAlignment="1">
      <alignment horizontal="center" vertical="top" wrapText="1"/>
    </xf>
    <xf numFmtId="0" fontId="9" fillId="0" borderId="0" xfId="0" applyFont="1" applyBorder="1" applyAlignment="1">
      <alignment horizontal="center" vertical="top" wrapText="1"/>
    </xf>
    <xf numFmtId="0" fontId="8" fillId="0" borderId="11" xfId="0" applyFont="1" applyBorder="1" applyAlignment="1">
      <alignment horizontal="right" vertical="top" wrapText="1"/>
    </xf>
    <xf numFmtId="0" fontId="14" fillId="0" borderId="10" xfId="0" applyFont="1" applyBorder="1" applyAlignment="1">
      <alignment vertical="top" wrapText="1"/>
    </xf>
    <xf numFmtId="0" fontId="8" fillId="0" borderId="10" xfId="0" applyFont="1" applyBorder="1" applyAlignment="1">
      <alignment horizontal="right" vertical="top"/>
    </xf>
    <xf numFmtId="0" fontId="8" fillId="0" borderId="11" xfId="0" applyFont="1" applyBorder="1" applyAlignment="1">
      <alignment horizontal="center" vertical="center" wrapText="1"/>
    </xf>
    <xf numFmtId="176" fontId="8" fillId="0" borderId="10" xfId="0" applyNumberFormat="1" applyFont="1" applyBorder="1" applyAlignment="1">
      <alignment horizontal="center" vertical="center"/>
    </xf>
    <xf numFmtId="0" fontId="8" fillId="0" borderId="10" xfId="0" applyFont="1" applyBorder="1" applyAlignment="1">
      <alignment horizontal="center" vertical="center" wrapText="1"/>
    </xf>
    <xf numFmtId="0" fontId="14" fillId="0" borderId="12" xfId="0" applyFont="1" applyBorder="1" applyAlignment="1">
      <alignment horizontal="left" vertical="top" wrapText="1"/>
    </xf>
    <xf numFmtId="0" fontId="8" fillId="0" borderId="12" xfId="0" applyFont="1" applyBorder="1" applyAlignment="1">
      <alignment horizontal="left" vertical="top" wrapText="1"/>
    </xf>
    <xf numFmtId="0" fontId="8" fillId="0" borderId="12" xfId="0" applyFont="1" applyFill="1" applyBorder="1" applyAlignment="1">
      <alignment horizontal="left" vertical="top" wrapText="1"/>
    </xf>
    <xf numFmtId="0" fontId="8" fillId="0" borderId="10" xfId="0" applyFont="1" applyBorder="1" applyAlignment="1">
      <alignment vertical="center"/>
    </xf>
    <xf numFmtId="176" fontId="9" fillId="0" borderId="0" xfId="0" applyNumberFormat="1" applyFont="1" applyBorder="1" applyAlignment="1">
      <alignment horizontal="center" vertical="top"/>
    </xf>
    <xf numFmtId="0" fontId="8" fillId="0" borderId="0" xfId="0" applyFont="1" applyBorder="1" applyAlignment="1">
      <alignment horizontal="right" vertical="top" wrapText="1"/>
    </xf>
    <xf numFmtId="0" fontId="9" fillId="0" borderId="0" xfId="0" applyFont="1" applyBorder="1" applyAlignment="1">
      <alignment horizontal="center" vertical="center"/>
    </xf>
    <xf numFmtId="176" fontId="8" fillId="0" borderId="0" xfId="0" applyNumberFormat="1" applyFont="1" applyBorder="1" applyAlignment="1">
      <alignment horizontal="center" vertical="center"/>
    </xf>
    <xf numFmtId="176" fontId="8" fillId="0" borderId="0" xfId="0" applyNumberFormat="1" applyFont="1" applyBorder="1" applyAlignment="1">
      <alignment horizontal="center" vertical="center" wrapText="1"/>
    </xf>
    <xf numFmtId="176" fontId="8" fillId="0" borderId="11" xfId="0" applyNumberFormat="1" applyFont="1" applyBorder="1" applyAlignment="1">
      <alignment horizontal="center" vertical="center" wrapText="1"/>
    </xf>
    <xf numFmtId="49" fontId="8" fillId="0" borderId="0" xfId="0" applyNumberFormat="1" applyFont="1" applyBorder="1" applyAlignment="1">
      <alignment horizontal="center" vertical="center"/>
    </xf>
    <xf numFmtId="49" fontId="8" fillId="0" borderId="0" xfId="0" applyNumberFormat="1" applyFont="1" applyBorder="1" applyAlignment="1">
      <alignment horizontal="center" vertical="center" wrapText="1"/>
    </xf>
    <xf numFmtId="176" fontId="8" fillId="0" borderId="10" xfId="0" applyNumberFormat="1" applyFont="1" applyBorder="1" applyAlignment="1">
      <alignment horizontal="center" vertical="center" wrapText="1"/>
    </xf>
    <xf numFmtId="0" fontId="8" fillId="0" borderId="0" xfId="0" applyFont="1" applyFill="1" applyBorder="1" applyAlignment="1">
      <alignment horizontal="center" vertical="center" wrapText="1"/>
    </xf>
    <xf numFmtId="0" fontId="8" fillId="0" borderId="10" xfId="0" applyFont="1" applyBorder="1" applyAlignment="1">
      <alignment horizontal="center" vertical="center"/>
    </xf>
    <xf numFmtId="176" fontId="8" fillId="33" borderId="10" xfId="0" applyNumberFormat="1" applyFont="1" applyFill="1" applyBorder="1" applyAlignment="1">
      <alignment horizontal="center" vertical="center" wrapText="1"/>
    </xf>
    <xf numFmtId="176" fontId="8" fillId="33" borderId="11" xfId="0" applyNumberFormat="1" applyFont="1" applyFill="1" applyBorder="1" applyAlignment="1">
      <alignment horizontal="center" vertical="center" wrapText="1"/>
    </xf>
    <xf numFmtId="0" fontId="8" fillId="0" borderId="12" xfId="0" applyFont="1" applyBorder="1" applyAlignment="1">
      <alignment horizontal="center" vertical="center" wrapText="1"/>
    </xf>
    <xf numFmtId="176" fontId="8" fillId="0" borderId="12" xfId="0" applyNumberFormat="1" applyFont="1" applyBorder="1" applyAlignment="1">
      <alignment horizontal="center" vertical="center" wrapText="1"/>
    </xf>
    <xf numFmtId="0" fontId="8" fillId="0" borderId="11" xfId="0" applyFont="1" applyBorder="1" applyAlignment="1">
      <alignment horizontal="center" vertical="center"/>
    </xf>
    <xf numFmtId="176" fontId="9" fillId="0" borderId="0" xfId="0" applyNumberFormat="1" applyFont="1" applyBorder="1" applyAlignment="1">
      <alignment horizontal="center" vertical="center" wrapText="1"/>
    </xf>
    <xf numFmtId="0" fontId="9" fillId="0" borderId="0" xfId="0" applyFont="1" applyBorder="1" applyAlignment="1">
      <alignment horizontal="center" vertical="center" wrapText="1"/>
    </xf>
    <xf numFmtId="0" fontId="17" fillId="0" borderId="0" xfId="0" applyFont="1" applyBorder="1" applyAlignment="1">
      <alignment horizontal="center" vertical="center"/>
    </xf>
    <xf numFmtId="0" fontId="14" fillId="0" borderId="0" xfId="0" applyFont="1" applyBorder="1" applyAlignment="1">
      <alignment horizontal="center" vertical="center" wrapText="1"/>
    </xf>
    <xf numFmtId="0" fontId="17" fillId="0" borderId="0" xfId="0" applyFont="1" applyBorder="1" applyAlignment="1">
      <alignment horizontal="center" vertical="center" wrapText="1"/>
    </xf>
    <xf numFmtId="0" fontId="18" fillId="0" borderId="0" xfId="0" applyFont="1" applyBorder="1" applyAlignment="1">
      <alignment horizontal="center" vertical="center"/>
    </xf>
    <xf numFmtId="0" fontId="8" fillId="0" borderId="10" xfId="0" applyFont="1" applyBorder="1" applyAlignment="1">
      <alignment horizontal="right"/>
    </xf>
    <xf numFmtId="0" fontId="14" fillId="0" borderId="12" xfId="0" applyFont="1" applyBorder="1" applyAlignment="1">
      <alignment vertical="top" wrapText="1"/>
    </xf>
    <xf numFmtId="0" fontId="8" fillId="0" borderId="12" xfId="0" applyFont="1" applyBorder="1" applyAlignment="1">
      <alignment horizontal="right" vertical="top"/>
    </xf>
    <xf numFmtId="0" fontId="14" fillId="0" borderId="13" xfId="0" applyFont="1" applyBorder="1" applyAlignment="1">
      <alignment horizontal="left" vertical="top" wrapText="1"/>
    </xf>
    <xf numFmtId="0" fontId="8" fillId="0" borderId="13" xfId="0" applyFont="1" applyBorder="1" applyAlignment="1">
      <alignment horizontal="left" vertical="top" wrapText="1"/>
    </xf>
    <xf numFmtId="0" fontId="8" fillId="0" borderId="13" xfId="0" applyFont="1" applyBorder="1" applyAlignment="1">
      <alignment horizontal="left" vertical="top"/>
    </xf>
    <xf numFmtId="176" fontId="8" fillId="0" borderId="13" xfId="0" applyNumberFormat="1" applyFont="1" applyBorder="1" applyAlignment="1">
      <alignment horizontal="center" vertical="center" wrapText="1"/>
    </xf>
    <xf numFmtId="0" fontId="8" fillId="0" borderId="13" xfId="0" applyFont="1" applyBorder="1" applyAlignment="1">
      <alignment horizontal="right" vertical="top" wrapText="1"/>
    </xf>
    <xf numFmtId="0" fontId="8" fillId="0" borderId="14" xfId="0" applyFont="1" applyBorder="1" applyAlignment="1">
      <alignment horizontal="center" vertical="center" wrapText="1"/>
    </xf>
    <xf numFmtId="0" fontId="8" fillId="0" borderId="12" xfId="0" applyFont="1" applyBorder="1" applyAlignment="1">
      <alignment horizontal="left" vertical="top"/>
    </xf>
    <xf numFmtId="0" fontId="8" fillId="0" borderId="12" xfId="0" applyFont="1" applyBorder="1" applyAlignment="1">
      <alignment horizontal="right" vertical="top" wrapText="1"/>
    </xf>
    <xf numFmtId="0" fontId="14" fillId="0" borderId="15" xfId="0" applyFont="1" applyBorder="1" applyAlignment="1">
      <alignment horizontal="center" vertical="top"/>
    </xf>
    <xf numFmtId="0" fontId="8" fillId="6" borderId="16" xfId="0" applyFont="1" applyFill="1" applyBorder="1" applyAlignment="1">
      <alignment horizontal="center" vertical="center" wrapText="1"/>
    </xf>
    <xf numFmtId="0" fontId="8" fillId="6" borderId="17" xfId="0" applyFont="1" applyFill="1" applyBorder="1" applyAlignment="1">
      <alignment horizontal="center" vertical="center" wrapText="1"/>
    </xf>
    <xf numFmtId="0" fontId="14" fillId="0" borderId="15" xfId="0" applyFont="1" applyBorder="1" applyAlignment="1">
      <alignment horizontal="center" vertical="top" wrapText="1"/>
    </xf>
    <xf numFmtId="0" fontId="8" fillId="0" borderId="18" xfId="0" applyFont="1" applyBorder="1" applyAlignment="1">
      <alignment horizontal="center" vertical="center" wrapText="1"/>
    </xf>
    <xf numFmtId="0" fontId="14" fillId="0" borderId="19" xfId="0" applyFont="1" applyBorder="1" applyAlignment="1">
      <alignment horizontal="center" vertical="top"/>
    </xf>
    <xf numFmtId="0" fontId="8" fillId="0" borderId="20" xfId="0" applyFont="1" applyBorder="1" applyAlignment="1">
      <alignment horizontal="center" vertical="center" wrapText="1"/>
    </xf>
    <xf numFmtId="0" fontId="14" fillId="0" borderId="21" xfId="0" applyFont="1" applyBorder="1" applyAlignment="1">
      <alignment horizontal="center" vertical="top"/>
    </xf>
    <xf numFmtId="0" fontId="8" fillId="0" borderId="22" xfId="0" applyFont="1" applyBorder="1" applyAlignment="1">
      <alignment horizontal="center" vertical="center" wrapText="1"/>
    </xf>
    <xf numFmtId="0" fontId="14" fillId="0" borderId="23" xfId="0" applyFont="1" applyBorder="1" applyAlignment="1">
      <alignment horizontal="center" vertical="top"/>
    </xf>
    <xf numFmtId="0" fontId="14" fillId="0" borderId="24" xfId="0" applyFont="1" applyBorder="1" applyAlignment="1">
      <alignment horizontal="center" vertical="top" wrapText="1"/>
    </xf>
    <xf numFmtId="0" fontId="8" fillId="0" borderId="25" xfId="0" applyFont="1" applyBorder="1" applyAlignment="1">
      <alignment horizontal="left" vertical="top"/>
    </xf>
    <xf numFmtId="176" fontId="8" fillId="0" borderId="25" xfId="0" applyNumberFormat="1" applyFont="1" applyBorder="1" applyAlignment="1">
      <alignment horizontal="center" vertical="top"/>
    </xf>
    <xf numFmtId="0" fontId="8" fillId="0" borderId="25" xfId="0" applyFont="1" applyBorder="1" applyAlignment="1">
      <alignment horizontal="center" vertical="center" wrapText="1"/>
    </xf>
    <xf numFmtId="0" fontId="8" fillId="0" borderId="25" xfId="0" applyFont="1" applyBorder="1" applyAlignment="1">
      <alignment horizontal="right" vertical="top" wrapText="1"/>
    </xf>
    <xf numFmtId="0" fontId="8" fillId="0" borderId="26" xfId="0" applyFont="1" applyBorder="1" applyAlignment="1">
      <alignment horizontal="center" vertical="center" wrapText="1"/>
    </xf>
    <xf numFmtId="0" fontId="8" fillId="0" borderId="22" xfId="0" applyFont="1" applyBorder="1" applyAlignment="1">
      <alignment horizontal="center" vertical="center"/>
    </xf>
    <xf numFmtId="0" fontId="8" fillId="6" borderId="17" xfId="0" applyFont="1" applyFill="1" applyBorder="1" applyAlignment="1">
      <alignment horizontal="center" vertical="center"/>
    </xf>
    <xf numFmtId="0" fontId="8" fillId="0" borderId="18" xfId="0" applyFont="1" applyBorder="1" applyAlignment="1">
      <alignment horizontal="center" vertical="center"/>
    </xf>
    <xf numFmtId="0" fontId="8" fillId="0" borderId="27" xfId="0" applyFont="1" applyBorder="1" applyAlignment="1">
      <alignment horizontal="center" vertical="center"/>
    </xf>
    <xf numFmtId="0" fontId="14" fillId="0" borderId="21" xfId="0" applyFont="1" applyBorder="1" applyAlignment="1">
      <alignment horizontal="center"/>
    </xf>
    <xf numFmtId="0" fontId="14" fillId="0" borderId="15" xfId="0" applyFont="1" applyBorder="1" applyAlignment="1">
      <alignment horizontal="center"/>
    </xf>
    <xf numFmtId="0" fontId="8" fillId="0" borderId="20" xfId="0" applyFont="1" applyBorder="1" applyAlignment="1">
      <alignment horizontal="center" vertical="center"/>
    </xf>
    <xf numFmtId="0" fontId="14" fillId="0" borderId="21" xfId="0" applyFont="1" applyBorder="1" applyAlignment="1">
      <alignment horizontal="center" vertical="top" wrapText="1"/>
    </xf>
    <xf numFmtId="0" fontId="14" fillId="0" borderId="24" xfId="0" applyFont="1" applyBorder="1" applyAlignment="1">
      <alignment horizontal="center" vertical="top"/>
    </xf>
    <xf numFmtId="176" fontId="8" fillId="0" borderId="25" xfId="0" applyNumberFormat="1" applyFont="1" applyBorder="1" applyAlignment="1">
      <alignment horizontal="center" vertical="center" wrapText="1"/>
    </xf>
    <xf numFmtId="0" fontId="8" fillId="0" borderId="13" xfId="0" applyFont="1" applyBorder="1" applyAlignment="1">
      <alignment horizontal="right" vertical="top"/>
    </xf>
    <xf numFmtId="0" fontId="8" fillId="0" borderId="14" xfId="0" applyFont="1" applyBorder="1" applyAlignment="1">
      <alignment horizontal="center" vertical="center"/>
    </xf>
    <xf numFmtId="0" fontId="14" fillId="0" borderId="28" xfId="0" applyFont="1" applyBorder="1" applyAlignment="1">
      <alignment horizontal="center" vertical="center" wrapText="1"/>
    </xf>
    <xf numFmtId="0" fontId="14" fillId="0" borderId="23" xfId="0" applyFont="1" applyBorder="1" applyAlignment="1">
      <alignment horizontal="center" vertical="top" wrapText="1"/>
    </xf>
    <xf numFmtId="0" fontId="8" fillId="0" borderId="27" xfId="0" applyFont="1" applyBorder="1" applyAlignment="1">
      <alignment horizontal="center" vertical="center" wrapText="1"/>
    </xf>
    <xf numFmtId="0" fontId="14" fillId="0" borderId="21" xfId="0" applyFont="1" applyFill="1" applyBorder="1" applyAlignment="1">
      <alignment horizontal="center" vertical="top"/>
    </xf>
    <xf numFmtId="0" fontId="14" fillId="0" borderId="15" xfId="0" applyFont="1" applyFill="1" applyBorder="1" applyAlignment="1">
      <alignment horizontal="center" vertical="top"/>
    </xf>
    <xf numFmtId="179" fontId="8" fillId="34" borderId="17" xfId="0" applyNumberFormat="1" applyFont="1" applyFill="1" applyBorder="1" applyAlignment="1">
      <alignment horizontal="center" vertical="center" wrapText="1"/>
    </xf>
    <xf numFmtId="0" fontId="14" fillId="0" borderId="19" xfId="0" applyFont="1" applyFill="1" applyBorder="1" applyAlignment="1">
      <alignment horizontal="center" vertical="top"/>
    </xf>
    <xf numFmtId="177" fontId="8" fillId="34" borderId="17" xfId="0" applyNumberFormat="1" applyFont="1" applyFill="1" applyBorder="1" applyAlignment="1">
      <alignment horizontal="center" vertical="center"/>
    </xf>
    <xf numFmtId="0" fontId="10" fillId="0" borderId="22" xfId="0" applyFont="1" applyBorder="1" applyAlignment="1">
      <alignment horizontal="center" vertical="center"/>
    </xf>
    <xf numFmtId="0" fontId="14" fillId="0" borderId="29" xfId="0" applyFont="1" applyBorder="1" applyAlignment="1">
      <alignment horizontal="center" vertical="top"/>
    </xf>
    <xf numFmtId="0" fontId="14" fillId="0" borderId="30" xfId="0" applyFont="1" applyBorder="1" applyAlignment="1">
      <alignment horizontal="left" vertical="top" wrapText="1"/>
    </xf>
    <xf numFmtId="0" fontId="8" fillId="0" borderId="30" xfId="0" applyFont="1" applyBorder="1" applyAlignment="1">
      <alignment horizontal="left" vertical="top" wrapText="1"/>
    </xf>
    <xf numFmtId="176" fontId="8" fillId="0" borderId="30" xfId="0" applyNumberFormat="1" applyFont="1" applyBorder="1" applyAlignment="1">
      <alignment horizontal="center" vertical="center" wrapText="1"/>
    </xf>
    <xf numFmtId="0" fontId="8" fillId="0" borderId="31" xfId="0" applyFont="1" applyBorder="1" applyAlignment="1">
      <alignment horizontal="center" vertical="center"/>
    </xf>
    <xf numFmtId="176" fontId="8" fillId="0" borderId="13" xfId="0" applyNumberFormat="1" applyFont="1" applyBorder="1" applyAlignment="1">
      <alignment vertical="center"/>
    </xf>
    <xf numFmtId="176" fontId="8" fillId="0" borderId="13" xfId="0" applyNumberFormat="1" applyFont="1" applyBorder="1" applyAlignment="1">
      <alignment horizontal="center" vertical="center"/>
    </xf>
    <xf numFmtId="0" fontId="8" fillId="0" borderId="13" xfId="0" applyFont="1" applyBorder="1" applyAlignment="1">
      <alignment horizontal="center" vertical="center"/>
    </xf>
    <xf numFmtId="0" fontId="8" fillId="0" borderId="0" xfId="0" applyFont="1" applyAlignment="1">
      <alignment horizontal="left" vertical="top" wrapText="1"/>
    </xf>
    <xf numFmtId="0" fontId="8" fillId="0" borderId="0" xfId="0" applyFont="1" applyBorder="1" applyAlignment="1">
      <alignment horizontal="left"/>
    </xf>
    <xf numFmtId="0" fontId="8" fillId="6" borderId="32" xfId="0" applyFont="1" applyFill="1" applyBorder="1" applyAlignment="1">
      <alignment horizontal="center" vertical="center" wrapText="1"/>
    </xf>
    <xf numFmtId="180" fontId="8" fillId="6" borderId="17" xfId="0" applyNumberFormat="1" applyFont="1" applyFill="1" applyBorder="1" applyAlignment="1">
      <alignment horizontal="center" vertical="center" wrapText="1"/>
    </xf>
    <xf numFmtId="10" fontId="8" fillId="6" borderId="17" xfId="0" applyNumberFormat="1" applyFont="1" applyFill="1" applyBorder="1" applyAlignment="1">
      <alignment horizontal="center" vertical="center" wrapText="1"/>
    </xf>
    <xf numFmtId="180" fontId="8" fillId="34" borderId="17" xfId="0" applyNumberFormat="1" applyFont="1" applyFill="1" applyBorder="1" applyAlignment="1">
      <alignment horizontal="center" vertical="center" wrapText="1"/>
    </xf>
    <xf numFmtId="181" fontId="8" fillId="6" borderId="17" xfId="0" applyNumberFormat="1" applyFont="1" applyFill="1" applyBorder="1" applyAlignment="1">
      <alignment horizontal="center" vertical="center" wrapText="1"/>
    </xf>
    <xf numFmtId="177" fontId="8" fillId="6" borderId="17" xfId="0" applyNumberFormat="1" applyFont="1" applyFill="1" applyBorder="1" applyAlignment="1">
      <alignment horizontal="center" vertical="center" wrapText="1"/>
    </xf>
    <xf numFmtId="179" fontId="8" fillId="6" borderId="17" xfId="0" applyNumberFormat="1" applyFont="1" applyFill="1" applyBorder="1" applyAlignment="1">
      <alignment horizontal="center" vertical="center" wrapText="1"/>
    </xf>
    <xf numFmtId="0" fontId="8" fillId="6" borderId="17" xfId="0" applyFont="1" applyFill="1" applyBorder="1" applyAlignment="1">
      <alignment horizontal="left" vertical="center" wrapText="1"/>
    </xf>
    <xf numFmtId="180" fontId="8" fillId="34" borderId="17" xfId="0" applyNumberFormat="1" applyFont="1" applyFill="1" applyBorder="1" applyAlignment="1">
      <alignment horizontal="center" vertical="center"/>
    </xf>
    <xf numFmtId="2" fontId="8" fillId="6" borderId="17" xfId="0" applyNumberFormat="1" applyFont="1" applyFill="1" applyBorder="1" applyAlignment="1">
      <alignment horizontal="center" vertical="center"/>
    </xf>
    <xf numFmtId="0" fontId="12" fillId="0" borderId="0" xfId="0" applyFont="1" applyBorder="1" applyAlignment="1">
      <alignment horizontal="center" vertical="center"/>
    </xf>
    <xf numFmtId="0" fontId="12" fillId="0" borderId="0" xfId="0" applyFont="1" applyBorder="1" applyAlignment="1">
      <alignment horizontal="center" vertical="center" wrapText="1"/>
    </xf>
    <xf numFmtId="0" fontId="12" fillId="0" borderId="32" xfId="0" applyFont="1" applyBorder="1" applyAlignment="1">
      <alignment horizontal="center" vertical="center" wrapText="1"/>
    </xf>
    <xf numFmtId="182" fontId="8" fillId="6" borderId="17" xfId="0" applyNumberFormat="1" applyFont="1" applyFill="1" applyBorder="1" applyAlignment="1">
      <alignment horizontal="center" vertical="center"/>
    </xf>
    <xf numFmtId="0" fontId="8" fillId="0" borderId="33" xfId="0" applyFont="1" applyBorder="1" applyAlignment="1">
      <alignment horizontal="right" vertical="top" wrapText="1"/>
    </xf>
    <xf numFmtId="176" fontId="8" fillId="0" borderId="33" xfId="0" applyNumberFormat="1" applyFont="1" applyBorder="1" applyAlignment="1">
      <alignment horizontal="center" vertical="center"/>
    </xf>
    <xf numFmtId="0" fontId="8" fillId="0" borderId="34" xfId="0" applyFont="1" applyBorder="1" applyAlignment="1">
      <alignment horizontal="center" vertical="center" wrapText="1"/>
    </xf>
    <xf numFmtId="0" fontId="14" fillId="0" borderId="0" xfId="0" applyFont="1" applyBorder="1" applyAlignment="1">
      <alignment horizontal="center" vertical="center"/>
    </xf>
    <xf numFmtId="0" fontId="19" fillId="0" borderId="0" xfId="0" applyFont="1" applyBorder="1" applyAlignment="1">
      <alignment horizontal="center" vertical="center"/>
    </xf>
    <xf numFmtId="0" fontId="8" fillId="0" borderId="10" xfId="0" applyFont="1" applyFill="1" applyBorder="1" applyAlignment="1">
      <alignment horizontal="center" vertical="top"/>
    </xf>
    <xf numFmtId="176" fontId="8" fillId="0" borderId="0" xfId="0" applyNumberFormat="1" applyFont="1" applyFill="1" applyBorder="1" applyAlignment="1">
      <alignment vertical="top"/>
    </xf>
    <xf numFmtId="0" fontId="8" fillId="0" borderId="10" xfId="0" applyFont="1" applyFill="1" applyBorder="1" applyAlignment="1">
      <alignment vertical="top"/>
    </xf>
    <xf numFmtId="176" fontId="8" fillId="0" borderId="35" xfId="0" applyNumberFormat="1" applyFont="1" applyBorder="1" applyAlignment="1">
      <alignment horizontal="center" vertical="center"/>
    </xf>
    <xf numFmtId="0" fontId="14" fillId="0" borderId="23" xfId="0" applyFont="1" applyFill="1" applyBorder="1" applyAlignment="1">
      <alignment horizontal="center" vertical="top"/>
    </xf>
    <xf numFmtId="0" fontId="14" fillId="0" borderId="0" xfId="0" applyFont="1" applyFill="1" applyBorder="1" applyAlignment="1">
      <alignment vertical="top" wrapText="1"/>
    </xf>
    <xf numFmtId="0" fontId="14" fillId="0" borderId="11" xfId="0" applyFont="1" applyFill="1" applyBorder="1" applyAlignment="1">
      <alignment vertical="top" wrapText="1"/>
    </xf>
    <xf numFmtId="0" fontId="8" fillId="0" borderId="33" xfId="0" applyFont="1" applyBorder="1" applyAlignment="1">
      <alignment horizontal="center" vertical="center" wrapText="1"/>
    </xf>
    <xf numFmtId="0" fontId="8" fillId="0" borderId="0" xfId="0" applyFont="1" applyBorder="1" applyAlignment="1">
      <alignment horizontal="right" vertical="center" wrapText="1"/>
    </xf>
    <xf numFmtId="0" fontId="8" fillId="0" borderId="0" xfId="0" applyFont="1" applyBorder="1" applyAlignment="1">
      <alignment horizontal="right" vertical="center"/>
    </xf>
    <xf numFmtId="177" fontId="8" fillId="6" borderId="17" xfId="0" applyNumberFormat="1" applyFont="1" applyFill="1" applyBorder="1" applyAlignment="1">
      <alignment horizontal="center" vertical="center"/>
    </xf>
    <xf numFmtId="49" fontId="8" fillId="0" borderId="10" xfId="0" applyNumberFormat="1" applyFont="1" applyBorder="1" applyAlignment="1">
      <alignment horizontal="center" vertical="center" wrapText="1"/>
    </xf>
    <xf numFmtId="0" fontId="8" fillId="0" borderId="10" xfId="0" applyFont="1" applyBorder="1" applyAlignment="1">
      <alignment horizontal="left" wrapText="1"/>
    </xf>
    <xf numFmtId="182" fontId="8" fillId="6" borderId="36" xfId="0" applyNumberFormat="1" applyFont="1" applyFill="1" applyBorder="1" applyAlignment="1">
      <alignment horizontal="center" vertical="center"/>
    </xf>
    <xf numFmtId="49" fontId="8" fillId="0" borderId="10" xfId="0" applyNumberFormat="1" applyFont="1" applyBorder="1" applyAlignment="1">
      <alignment horizontal="center" vertical="center"/>
    </xf>
    <xf numFmtId="0" fontId="8" fillId="0" borderId="18" xfId="0" applyFont="1" applyBorder="1" applyAlignment="1">
      <alignment horizontal="center"/>
    </xf>
    <xf numFmtId="0" fontId="9" fillId="0" borderId="0" xfId="0" applyFont="1" applyBorder="1" applyAlignment="1">
      <alignment horizontal="left" vertical="top"/>
    </xf>
    <xf numFmtId="180" fontId="8" fillId="6" borderId="36" xfId="0" applyNumberFormat="1" applyFont="1" applyFill="1" applyBorder="1" applyAlignment="1">
      <alignment horizontal="center" vertical="center" wrapText="1"/>
    </xf>
    <xf numFmtId="176" fontId="8" fillId="33" borderId="0" xfId="0" applyNumberFormat="1" applyFont="1" applyFill="1" applyBorder="1" applyAlignment="1">
      <alignment horizontal="center" vertical="center" wrapText="1"/>
    </xf>
    <xf numFmtId="0" fontId="8" fillId="0" borderId="35" xfId="0" applyFont="1" applyBorder="1" applyAlignment="1">
      <alignment horizontal="center" vertical="center" wrapText="1"/>
    </xf>
    <xf numFmtId="0" fontId="9" fillId="0" borderId="0" xfId="0" applyFont="1" applyFill="1" applyBorder="1" applyAlignment="1">
      <alignment horizontal="left" vertical="top"/>
    </xf>
    <xf numFmtId="0" fontId="8" fillId="0" borderId="0" xfId="0" applyFont="1" applyFill="1" applyBorder="1" applyAlignment="1">
      <alignment horizontal="left" vertical="center" wrapText="1"/>
    </xf>
    <xf numFmtId="176" fontId="8" fillId="0" borderId="13" xfId="0" applyNumberFormat="1" applyFont="1" applyFill="1" applyBorder="1" applyAlignment="1">
      <alignment vertical="center"/>
    </xf>
    <xf numFmtId="0" fontId="8" fillId="0" borderId="0" xfId="0" applyFont="1" applyFill="1" applyBorder="1" applyAlignment="1">
      <alignment vertical="center"/>
    </xf>
    <xf numFmtId="0" fontId="8" fillId="0" borderId="0" xfId="0" applyFont="1" applyFill="1" applyBorder="1" applyAlignment="1">
      <alignment vertical="center" wrapText="1"/>
    </xf>
    <xf numFmtId="0" fontId="8" fillId="0" borderId="11" xfId="0" applyFont="1" applyFill="1" applyBorder="1" applyAlignment="1">
      <alignment vertical="center"/>
    </xf>
    <xf numFmtId="0" fontId="8" fillId="0" borderId="30" xfId="0" applyFont="1" applyFill="1" applyBorder="1" applyAlignment="1">
      <alignment horizontal="left" vertical="top" wrapText="1"/>
    </xf>
    <xf numFmtId="176" fontId="9" fillId="0" borderId="0" xfId="0" applyNumberFormat="1" applyFont="1" applyFill="1" applyBorder="1" applyAlignment="1">
      <alignment vertical="top" wrapText="1"/>
    </xf>
    <xf numFmtId="0" fontId="8" fillId="0" borderId="12" xfId="0" applyFont="1" applyFill="1" applyBorder="1" applyAlignment="1">
      <alignment horizontal="left" vertical="top"/>
    </xf>
    <xf numFmtId="0" fontId="8" fillId="0" borderId="25" xfId="0" applyFont="1" applyFill="1" applyBorder="1" applyAlignment="1">
      <alignment horizontal="left" vertical="top"/>
    </xf>
    <xf numFmtId="0" fontId="9" fillId="0" borderId="0" xfId="0" applyFont="1" applyFill="1" applyBorder="1" applyAlignment="1">
      <alignment horizontal="left" vertical="top" wrapText="1"/>
    </xf>
    <xf numFmtId="0" fontId="16" fillId="0" borderId="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0" xfId="0" applyFont="1" applyFill="1" applyBorder="1" applyAlignment="1">
      <alignment horizontal="center" vertical="center" wrapText="1"/>
    </xf>
    <xf numFmtId="185" fontId="8" fillId="6" borderId="17" xfId="0" applyNumberFormat="1" applyFont="1" applyFill="1" applyBorder="1" applyAlignment="1">
      <alignment horizontal="center" vertical="center" wrapText="1"/>
    </xf>
    <xf numFmtId="180" fontId="8" fillId="6" borderId="16" xfId="0" applyNumberFormat="1" applyFont="1" applyFill="1" applyBorder="1" applyAlignment="1">
      <alignment horizontal="center" vertical="center" wrapText="1"/>
    </xf>
    <xf numFmtId="177" fontId="8" fillId="6" borderId="36" xfId="0" applyNumberFormat="1"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17" fillId="0" borderId="0" xfId="0" applyFont="1" applyFill="1" applyBorder="1" applyAlignment="1">
      <alignment horizontal="left" vertical="top" wrapText="1"/>
    </xf>
    <xf numFmtId="0" fontId="14" fillId="0" borderId="10" xfId="0" applyFont="1" applyFill="1" applyBorder="1" applyAlignment="1">
      <alignment vertical="top" wrapText="1"/>
    </xf>
    <xf numFmtId="0" fontId="14" fillId="0" borderId="12" xfId="0" applyFont="1" applyFill="1" applyBorder="1" applyAlignment="1">
      <alignment horizontal="left" vertical="top" wrapText="1"/>
    </xf>
    <xf numFmtId="0" fontId="14" fillId="0" borderId="30" xfId="0" applyFont="1" applyFill="1" applyBorder="1" applyAlignment="1">
      <alignment horizontal="left" vertical="top" wrapText="1"/>
    </xf>
    <xf numFmtId="0" fontId="14" fillId="0" borderId="0" xfId="0" applyFont="1" applyFill="1" applyBorder="1" applyAlignment="1">
      <alignment horizontal="left" vertical="top"/>
    </xf>
    <xf numFmtId="0" fontId="14" fillId="0" borderId="12" xfId="0" applyFont="1" applyFill="1" applyBorder="1" applyAlignment="1">
      <alignment vertical="top" wrapText="1"/>
    </xf>
    <xf numFmtId="0" fontId="17" fillId="0" borderId="0" xfId="0" applyFont="1" applyFill="1" applyBorder="1" applyAlignment="1">
      <alignment horizontal="center" vertical="top" wrapText="1"/>
    </xf>
    <xf numFmtId="177" fontId="8" fillId="34" borderId="17" xfId="0" applyNumberFormat="1" applyFont="1" applyFill="1" applyBorder="1" applyAlignment="1">
      <alignment horizontal="center" vertical="center" wrapText="1"/>
    </xf>
    <xf numFmtId="0" fontId="8" fillId="0" borderId="10" xfId="0" applyFont="1" applyBorder="1" applyAlignment="1">
      <alignment horizontal="left" vertical="center"/>
    </xf>
    <xf numFmtId="177" fontId="8" fillId="6" borderId="17" xfId="0" applyNumberFormat="1" applyFont="1" applyFill="1" applyBorder="1" applyAlignment="1">
      <alignment horizontal="right" vertical="center" wrapText="1"/>
    </xf>
    <xf numFmtId="176" fontId="9" fillId="0" borderId="0" xfId="0" applyNumberFormat="1" applyFont="1" applyBorder="1" applyAlignment="1">
      <alignment horizontal="left" vertical="top"/>
    </xf>
    <xf numFmtId="0" fontId="8" fillId="0" borderId="30" xfId="0" applyFont="1" applyBorder="1" applyAlignment="1">
      <alignment horizontal="left" vertical="top"/>
    </xf>
    <xf numFmtId="176" fontId="8" fillId="0" borderId="13" xfId="0" applyNumberFormat="1" applyFont="1" applyBorder="1" applyAlignment="1">
      <alignment horizontal="left" vertical="top"/>
    </xf>
    <xf numFmtId="176" fontId="8" fillId="0" borderId="12" xfId="0" applyNumberFormat="1" applyFont="1" applyBorder="1" applyAlignment="1">
      <alignment horizontal="left" vertical="top"/>
    </xf>
    <xf numFmtId="176" fontId="8" fillId="0" borderId="25" xfId="0" applyNumberFormat="1" applyFont="1" applyBorder="1" applyAlignment="1">
      <alignment horizontal="left" vertical="top"/>
    </xf>
    <xf numFmtId="176" fontId="9" fillId="0" borderId="0" xfId="0" applyNumberFormat="1" applyFont="1" applyBorder="1" applyAlignment="1">
      <alignment horizontal="left" vertical="top" wrapText="1"/>
    </xf>
    <xf numFmtId="0" fontId="11" fillId="0" borderId="0" xfId="0" applyFont="1" applyBorder="1" applyAlignment="1">
      <alignment horizontal="left" vertical="top"/>
    </xf>
    <xf numFmtId="177" fontId="8" fillId="6" borderId="17" xfId="0" applyNumberFormat="1" applyFont="1" applyFill="1" applyBorder="1" applyAlignment="1">
      <alignment vertical="center" wrapText="1"/>
    </xf>
    <xf numFmtId="0" fontId="8" fillId="0" borderId="32" xfId="0" applyFont="1" applyBorder="1" applyAlignment="1">
      <alignment horizontal="left" vertical="top" wrapText="1"/>
    </xf>
    <xf numFmtId="0" fontId="8" fillId="0" borderId="32" xfId="0" applyFont="1" applyBorder="1" applyAlignment="1">
      <alignment vertical="top" wrapText="1"/>
    </xf>
    <xf numFmtId="0" fontId="8" fillId="6" borderId="17" xfId="0" applyFont="1" applyFill="1" applyBorder="1" applyAlignment="1">
      <alignment horizontal="right" vertical="center" wrapText="1"/>
    </xf>
    <xf numFmtId="0" fontId="8" fillId="0" borderId="0" xfId="0" applyFont="1" applyBorder="1" applyAlignment="1">
      <alignment horizontal="left" vertical="top" wrapText="1"/>
    </xf>
    <xf numFmtId="0" fontId="8" fillId="0" borderId="0" xfId="0" applyFont="1" applyBorder="1" applyAlignment="1">
      <alignment vertical="top" wrapText="1"/>
    </xf>
    <xf numFmtId="182" fontId="8" fillId="6" borderId="20" xfId="0" applyNumberFormat="1" applyFont="1" applyFill="1" applyBorder="1" applyAlignment="1">
      <alignment horizontal="center" vertical="center"/>
    </xf>
    <xf numFmtId="0" fontId="12" fillId="0" borderId="32" xfId="0" applyFont="1" applyBorder="1" applyAlignment="1">
      <alignment horizontal="left" vertical="center"/>
    </xf>
    <xf numFmtId="0" fontId="8" fillId="0" borderId="0" xfId="0" applyFont="1" applyBorder="1" applyAlignment="1">
      <alignment horizontal="left" vertical="top" wrapText="1"/>
    </xf>
    <xf numFmtId="176" fontId="8" fillId="0" borderId="0" xfId="0" applyNumberFormat="1" applyFont="1" applyBorder="1" applyAlignment="1">
      <alignment horizontal="left" vertical="center" wrapText="1"/>
    </xf>
    <xf numFmtId="176" fontId="8" fillId="0" borderId="11" xfId="0" applyNumberFormat="1" applyFont="1" applyBorder="1" applyAlignment="1">
      <alignment horizontal="left" vertical="center" wrapText="1"/>
    </xf>
    <xf numFmtId="176" fontId="8" fillId="0" borderId="0" xfId="0" applyNumberFormat="1" applyFont="1" applyBorder="1" applyAlignment="1">
      <alignment vertical="top" wrapText="1"/>
    </xf>
    <xf numFmtId="0" fontId="8" fillId="0" borderId="11" xfId="0" applyFont="1" applyFill="1" applyBorder="1" applyAlignment="1">
      <alignment horizontal="left" vertical="top"/>
    </xf>
    <xf numFmtId="0" fontId="8" fillId="0" borderId="0" xfId="0" applyFont="1" applyFill="1" applyBorder="1" applyAlignment="1">
      <alignment horizontal="center" vertical="top"/>
    </xf>
    <xf numFmtId="0" fontId="8" fillId="0" borderId="25" xfId="0" applyFont="1" applyFill="1" applyBorder="1" applyAlignment="1">
      <alignment horizontal="left" vertical="top" wrapText="1"/>
    </xf>
    <xf numFmtId="176" fontId="8" fillId="0" borderId="0" xfId="0" applyNumberFormat="1" applyFont="1" applyFill="1" applyBorder="1" applyAlignment="1">
      <alignment horizontal="center" vertical="top"/>
    </xf>
    <xf numFmtId="0" fontId="8" fillId="0" borderId="0" xfId="0" applyFont="1" applyFill="1" applyBorder="1" applyAlignment="1">
      <alignment horizontal="left" vertical="center"/>
    </xf>
    <xf numFmtId="176" fontId="8" fillId="0" borderId="0" xfId="0" applyNumberFormat="1" applyFont="1" applyFill="1" applyBorder="1" applyAlignment="1">
      <alignment horizontal="left" vertical="top" wrapText="1"/>
    </xf>
    <xf numFmtId="176" fontId="8" fillId="0" borderId="0" xfId="0" applyNumberFormat="1" applyFont="1" applyBorder="1" applyAlignment="1">
      <alignment horizontal="center" vertical="top"/>
    </xf>
    <xf numFmtId="176" fontId="8" fillId="0" borderId="11" xfId="0" applyNumberFormat="1" applyFont="1" applyBorder="1" applyAlignment="1">
      <alignment horizontal="center" vertical="top"/>
    </xf>
    <xf numFmtId="0" fontId="8" fillId="0" borderId="10" xfId="0" applyFont="1" applyBorder="1" applyAlignment="1">
      <alignment horizontal="center" vertical="top"/>
    </xf>
    <xf numFmtId="0" fontId="8" fillId="0" borderId="11" xfId="0" applyFont="1" applyBorder="1" applyAlignment="1">
      <alignment horizontal="left" vertical="center" wrapText="1"/>
    </xf>
    <xf numFmtId="176" fontId="8" fillId="0" borderId="37" xfId="0" applyNumberFormat="1" applyFont="1" applyBorder="1" applyAlignment="1">
      <alignment vertical="center"/>
    </xf>
    <xf numFmtId="176" fontId="8" fillId="0" borderId="35" xfId="0" applyNumberFormat="1" applyFont="1" applyBorder="1" applyAlignment="1">
      <alignment vertical="top" wrapText="1"/>
    </xf>
    <xf numFmtId="0" fontId="8" fillId="0" borderId="35" xfId="0" applyFont="1" applyBorder="1" applyAlignment="1">
      <alignment vertical="top" wrapText="1"/>
    </xf>
    <xf numFmtId="0" fontId="8" fillId="0" borderId="33" xfId="0" applyFont="1" applyBorder="1" applyAlignment="1">
      <alignment vertical="top"/>
    </xf>
    <xf numFmtId="0" fontId="8" fillId="0" borderId="35" xfId="0" applyFont="1" applyBorder="1" applyAlignment="1">
      <alignment vertical="top"/>
    </xf>
    <xf numFmtId="176" fontId="8" fillId="0" borderId="33" xfId="0" applyNumberFormat="1" applyFont="1" applyBorder="1" applyAlignment="1">
      <alignment vertical="center"/>
    </xf>
    <xf numFmtId="0" fontId="8" fillId="0" borderId="33" xfId="0" applyFont="1" applyBorder="1" applyAlignment="1">
      <alignment vertical="center" wrapText="1"/>
    </xf>
    <xf numFmtId="176" fontId="8" fillId="33" borderId="35" xfId="0" applyNumberFormat="1" applyFont="1" applyFill="1" applyBorder="1" applyAlignment="1">
      <alignment vertical="top" wrapText="1"/>
    </xf>
    <xf numFmtId="176" fontId="8" fillId="33" borderId="34" xfId="0" applyNumberFormat="1" applyFont="1" applyFill="1" applyBorder="1" applyAlignment="1">
      <alignment vertical="top" wrapText="1"/>
    </xf>
    <xf numFmtId="0" fontId="8" fillId="0" borderId="28" xfId="0" applyFont="1" applyBorder="1" applyAlignment="1">
      <alignment vertical="top" wrapText="1"/>
    </xf>
    <xf numFmtId="0" fontId="9" fillId="0" borderId="34" xfId="0" applyFont="1" applyBorder="1" applyAlignment="1">
      <alignment vertical="top"/>
    </xf>
    <xf numFmtId="176" fontId="8" fillId="0" borderId="38" xfId="0" applyNumberFormat="1" applyFont="1" applyBorder="1" applyAlignment="1">
      <alignment vertical="top" wrapText="1"/>
    </xf>
    <xf numFmtId="176" fontId="8" fillId="0" borderId="37" xfId="0" applyNumberFormat="1" applyFont="1" applyBorder="1" applyAlignment="1">
      <alignment vertical="top" wrapText="1"/>
    </xf>
    <xf numFmtId="49" fontId="8" fillId="0" borderId="33" xfId="0" applyNumberFormat="1" applyFont="1" applyBorder="1" applyAlignment="1">
      <alignment vertical="center"/>
    </xf>
    <xf numFmtId="176" fontId="8" fillId="0" borderId="33" xfId="0" applyNumberFormat="1" applyFont="1" applyBorder="1" applyAlignment="1">
      <alignment wrapText="1"/>
    </xf>
    <xf numFmtId="176" fontId="8" fillId="0" borderId="28" xfId="0" applyNumberFormat="1" applyFont="1" applyBorder="1" applyAlignment="1">
      <alignment vertical="top" wrapText="1"/>
    </xf>
    <xf numFmtId="176" fontId="8" fillId="0" borderId="39" xfId="0" applyNumberFormat="1" applyFont="1" applyBorder="1" applyAlignment="1">
      <alignment vertical="top" wrapText="1"/>
    </xf>
    <xf numFmtId="0" fontId="8" fillId="0" borderId="34" xfId="0" applyFont="1" applyBorder="1" applyAlignment="1">
      <alignment vertical="top"/>
    </xf>
    <xf numFmtId="0" fontId="8" fillId="0" borderId="39" xfId="0" applyFont="1" applyBorder="1" applyAlignment="1">
      <alignment vertical="top" wrapText="1"/>
    </xf>
    <xf numFmtId="0" fontId="8" fillId="0" borderId="40" xfId="0" applyFont="1" applyBorder="1" applyAlignment="1">
      <alignment horizontal="left" vertical="top"/>
    </xf>
    <xf numFmtId="176" fontId="8" fillId="0" borderId="41" xfId="0" applyNumberFormat="1" applyFont="1" applyBorder="1" applyAlignment="1">
      <alignment horizontal="left" vertical="top" wrapText="1"/>
    </xf>
    <xf numFmtId="0" fontId="8" fillId="0" borderId="42" xfId="0" applyFont="1" applyBorder="1" applyAlignment="1">
      <alignment horizontal="left" vertical="top" wrapText="1"/>
    </xf>
    <xf numFmtId="0" fontId="8" fillId="0" borderId="43" xfId="0" applyFont="1" applyBorder="1" applyAlignment="1">
      <alignment horizontal="left" vertical="top" wrapText="1"/>
    </xf>
    <xf numFmtId="0" fontId="8" fillId="0" borderId="44" xfId="0" applyFont="1" applyBorder="1" applyAlignment="1">
      <alignment horizontal="left" vertical="top" wrapText="1"/>
    </xf>
    <xf numFmtId="0" fontId="8" fillId="0" borderId="40" xfId="0" applyFont="1" applyBorder="1" applyAlignment="1">
      <alignment horizontal="left" vertical="top" wrapText="1"/>
    </xf>
    <xf numFmtId="49" fontId="8" fillId="0" borderId="41" xfId="0" applyNumberFormat="1" applyFont="1" applyBorder="1" applyAlignment="1">
      <alignment horizontal="left" vertical="top"/>
    </xf>
    <xf numFmtId="49" fontId="9" fillId="0" borderId="41" xfId="0" applyNumberFormat="1" applyFont="1" applyBorder="1" applyAlignment="1">
      <alignment horizontal="left" vertical="top" wrapText="1"/>
    </xf>
    <xf numFmtId="0" fontId="8" fillId="0" borderId="41" xfId="0" applyFont="1" applyBorder="1" applyAlignment="1">
      <alignment horizontal="left" vertical="top"/>
    </xf>
    <xf numFmtId="0" fontId="8" fillId="0" borderId="41" xfId="0" applyFont="1" applyBorder="1" applyAlignment="1">
      <alignment horizontal="left" vertical="center" wrapText="1"/>
    </xf>
    <xf numFmtId="0" fontId="8" fillId="0" borderId="45" xfId="0" applyFont="1" applyBorder="1" applyAlignment="1">
      <alignment horizontal="left" vertical="top" wrapText="1"/>
    </xf>
    <xf numFmtId="0" fontId="8" fillId="0" borderId="41" xfId="0" applyFont="1" applyBorder="1" applyAlignment="1">
      <alignment vertical="top" wrapText="1"/>
    </xf>
    <xf numFmtId="0" fontId="8" fillId="0" borderId="42" xfId="0" applyFont="1" applyBorder="1" applyAlignment="1">
      <alignment vertical="top" wrapText="1"/>
    </xf>
    <xf numFmtId="0" fontId="8" fillId="0" borderId="46" xfId="0" applyFont="1" applyBorder="1" applyAlignment="1">
      <alignment horizontal="left" vertical="top" wrapText="1"/>
    </xf>
    <xf numFmtId="0" fontId="8" fillId="0" borderId="47" xfId="0" applyFont="1" applyBorder="1" applyAlignment="1">
      <alignment horizontal="left" vertical="top"/>
    </xf>
    <xf numFmtId="0" fontId="8" fillId="0" borderId="48" xfId="0" applyFont="1" applyBorder="1" applyAlignment="1">
      <alignment vertical="top" wrapText="1"/>
    </xf>
    <xf numFmtId="0" fontId="8" fillId="0" borderId="47" xfId="0" applyFont="1" applyBorder="1" applyAlignment="1">
      <alignment vertical="top" wrapText="1"/>
    </xf>
    <xf numFmtId="0" fontId="8" fillId="0" borderId="49" xfId="0" applyFont="1" applyBorder="1" applyAlignment="1">
      <alignment vertical="top" wrapText="1"/>
    </xf>
    <xf numFmtId="0" fontId="8" fillId="0" borderId="50" xfId="0" applyFont="1" applyBorder="1" applyAlignment="1">
      <alignment vertical="top" wrapText="1"/>
    </xf>
    <xf numFmtId="0" fontId="8" fillId="0" borderId="51" xfId="0" applyFont="1" applyBorder="1" applyAlignment="1">
      <alignment horizontal="left" vertical="top"/>
    </xf>
    <xf numFmtId="0" fontId="8" fillId="0" borderId="51" xfId="0" applyFont="1" applyBorder="1" applyAlignment="1">
      <alignment horizontal="left" vertical="top" wrapText="1"/>
    </xf>
    <xf numFmtId="0" fontId="8" fillId="0" borderId="32" xfId="0" applyFont="1" applyBorder="1" applyAlignment="1">
      <alignment horizontal="left" vertical="top"/>
    </xf>
    <xf numFmtId="0" fontId="8" fillId="0" borderId="52" xfId="0" applyFont="1" applyBorder="1" applyAlignment="1">
      <alignment horizontal="left" vertical="top"/>
    </xf>
    <xf numFmtId="176" fontId="8" fillId="0" borderId="11" xfId="0" applyNumberFormat="1" applyFont="1" applyFill="1" applyBorder="1" applyAlignment="1">
      <alignment horizontal="left" vertical="top" wrapText="1"/>
    </xf>
    <xf numFmtId="176" fontId="8" fillId="0" borderId="11" xfId="0" applyNumberFormat="1" applyFont="1" applyFill="1" applyBorder="1" applyAlignment="1">
      <alignment horizontal="left" vertical="top"/>
    </xf>
    <xf numFmtId="0" fontId="8" fillId="0" borderId="30" xfId="0" applyFont="1" applyFill="1" applyBorder="1" applyAlignment="1">
      <alignment horizontal="left" vertical="top"/>
    </xf>
    <xf numFmtId="0" fontId="8" fillId="0" borderId="0" xfId="0" applyFont="1" applyFill="1" applyBorder="1" applyAlignment="1">
      <alignment horizontal="left" wrapText="1"/>
    </xf>
    <xf numFmtId="176" fontId="8" fillId="0" borderId="12" xfId="0" applyNumberFormat="1" applyFont="1" applyFill="1" applyBorder="1" applyAlignment="1">
      <alignment horizontal="left" vertical="top"/>
    </xf>
    <xf numFmtId="176" fontId="8" fillId="0" borderId="25" xfId="0" applyNumberFormat="1" applyFont="1" applyFill="1" applyBorder="1" applyAlignment="1">
      <alignment horizontal="left" vertical="top"/>
    </xf>
    <xf numFmtId="176" fontId="9" fillId="0" borderId="0" xfId="0" applyNumberFormat="1" applyFont="1" applyFill="1" applyBorder="1" applyAlignment="1">
      <alignment horizontal="left" vertical="top" wrapText="1"/>
    </xf>
    <xf numFmtId="176" fontId="8" fillId="0" borderId="13" xfId="0" applyNumberFormat="1" applyFont="1" applyBorder="1" applyAlignment="1">
      <alignment horizontal="left" vertical="center"/>
    </xf>
    <xf numFmtId="176" fontId="8" fillId="0" borderId="10" xfId="0" applyNumberFormat="1" applyFont="1" applyBorder="1" applyAlignment="1">
      <alignment horizontal="left" vertical="center" wrapText="1"/>
    </xf>
    <xf numFmtId="176" fontId="8" fillId="0" borderId="0" xfId="0" applyNumberFormat="1" applyFont="1" applyFill="1" applyBorder="1" applyAlignment="1">
      <alignment horizontal="left" vertical="center" wrapText="1"/>
    </xf>
    <xf numFmtId="176" fontId="8" fillId="0" borderId="0" xfId="0" applyNumberFormat="1" applyFont="1" applyBorder="1" applyAlignment="1">
      <alignment horizontal="left" vertical="center"/>
    </xf>
    <xf numFmtId="176" fontId="8" fillId="33" borderId="10" xfId="0" applyNumberFormat="1" applyFont="1" applyFill="1" applyBorder="1" applyAlignment="1">
      <alignment horizontal="left" vertical="center" wrapText="1"/>
    </xf>
    <xf numFmtId="176" fontId="8" fillId="33" borderId="11" xfId="0" applyNumberFormat="1" applyFont="1" applyFill="1" applyBorder="1" applyAlignment="1">
      <alignment horizontal="left" vertical="center" wrapText="1"/>
    </xf>
    <xf numFmtId="0" fontId="8" fillId="0" borderId="11" xfId="0" applyFont="1" applyBorder="1" applyAlignment="1">
      <alignment horizontal="left" vertical="center"/>
    </xf>
    <xf numFmtId="0" fontId="8" fillId="0" borderId="12" xfId="0" applyFont="1" applyBorder="1" applyAlignment="1">
      <alignment horizontal="left" vertical="center" wrapText="1"/>
    </xf>
    <xf numFmtId="176" fontId="8" fillId="0" borderId="3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76" fontId="8" fillId="0" borderId="12" xfId="0" applyNumberFormat="1" applyFont="1" applyBorder="1" applyAlignment="1">
      <alignment horizontal="left" vertical="center" wrapText="1"/>
    </xf>
    <xf numFmtId="176" fontId="8" fillId="0" borderId="25" xfId="0" applyNumberFormat="1" applyFont="1" applyBorder="1" applyAlignment="1">
      <alignment horizontal="left" vertical="center" wrapText="1"/>
    </xf>
    <xf numFmtId="176" fontId="9" fillId="0" borderId="0" xfId="0" applyNumberFormat="1" applyFont="1" applyBorder="1" applyAlignment="1">
      <alignment horizontal="left" vertical="center" wrapText="1"/>
    </xf>
    <xf numFmtId="0" fontId="8" fillId="0" borderId="25" xfId="0" applyFont="1" applyBorder="1" applyAlignment="1">
      <alignment horizontal="right" vertical="top"/>
    </xf>
    <xf numFmtId="0" fontId="8" fillId="0" borderId="26" xfId="0" applyFont="1" applyBorder="1" applyAlignment="1">
      <alignment horizontal="center" vertical="center"/>
    </xf>
    <xf numFmtId="0" fontId="9" fillId="0" borderId="11" xfId="0" applyFont="1" applyBorder="1" applyAlignment="1">
      <alignment horizontal="left" vertical="top" wrapText="1"/>
    </xf>
    <xf numFmtId="0" fontId="8" fillId="0" borderId="11" xfId="0" applyFont="1" applyBorder="1" applyAlignment="1">
      <alignment horizontal="right" vertical="center" wrapText="1"/>
    </xf>
    <xf numFmtId="176" fontId="8" fillId="0" borderId="53" xfId="0" applyNumberFormat="1" applyFont="1" applyFill="1" applyBorder="1" applyAlignment="1">
      <alignment vertical="top" wrapText="1"/>
    </xf>
    <xf numFmtId="176" fontId="8" fillId="0" borderId="33" xfId="0" applyNumberFormat="1" applyFont="1" applyFill="1" applyBorder="1" applyAlignment="1">
      <alignment vertical="top" wrapText="1"/>
    </xf>
    <xf numFmtId="176" fontId="8" fillId="0" borderId="35" xfId="0" applyNumberFormat="1" applyFont="1" applyFill="1" applyBorder="1" applyAlignment="1">
      <alignment vertical="top" wrapText="1"/>
    </xf>
    <xf numFmtId="176" fontId="8" fillId="0" borderId="34" xfId="0" applyNumberFormat="1" applyFont="1" applyFill="1" applyBorder="1" applyAlignment="1">
      <alignment vertical="top" wrapText="1"/>
    </xf>
    <xf numFmtId="0" fontId="8" fillId="0" borderId="35" xfId="0" applyFont="1" applyFill="1" applyBorder="1" applyAlignment="1">
      <alignment vertical="top" wrapText="1"/>
    </xf>
    <xf numFmtId="0" fontId="8" fillId="0" borderId="33" xfId="0" applyFont="1" applyFill="1" applyBorder="1" applyAlignment="1">
      <alignment vertical="top"/>
    </xf>
    <xf numFmtId="0" fontId="8" fillId="0" borderId="35" xfId="0" applyFont="1" applyFill="1" applyBorder="1" applyAlignment="1">
      <alignment vertical="top"/>
    </xf>
    <xf numFmtId="176" fontId="8" fillId="0" borderId="33" xfId="0" applyNumberFormat="1" applyFont="1" applyFill="1" applyBorder="1" applyAlignment="1">
      <alignment vertical="center"/>
    </xf>
    <xf numFmtId="0" fontId="8" fillId="0" borderId="33" xfId="0" applyFont="1" applyFill="1" applyBorder="1" applyAlignment="1">
      <alignment vertical="center" wrapText="1"/>
    </xf>
    <xf numFmtId="0" fontId="8" fillId="0" borderId="34" xfId="0" applyFont="1" applyFill="1" applyBorder="1" applyAlignment="1">
      <alignment vertical="top"/>
    </xf>
    <xf numFmtId="0" fontId="8" fillId="0" borderId="28" xfId="0" applyFont="1" applyFill="1" applyBorder="1" applyAlignment="1">
      <alignment vertical="top" wrapText="1"/>
    </xf>
    <xf numFmtId="0" fontId="9" fillId="0" borderId="34" xfId="0" applyFont="1" applyFill="1" applyBorder="1" applyAlignment="1">
      <alignment vertical="top"/>
    </xf>
    <xf numFmtId="176" fontId="8" fillId="0" borderId="38" xfId="0" applyNumberFormat="1" applyFont="1" applyFill="1" applyBorder="1" applyAlignment="1">
      <alignment vertical="top" wrapText="1"/>
    </xf>
    <xf numFmtId="176" fontId="9" fillId="0" borderId="33" xfId="0" applyNumberFormat="1" applyFont="1" applyFill="1" applyBorder="1" applyAlignment="1">
      <alignment vertical="top" wrapText="1"/>
    </xf>
    <xf numFmtId="0" fontId="9" fillId="0" borderId="34" xfId="0" applyFont="1" applyBorder="1" applyAlignment="1">
      <alignment horizontal="left" vertical="top" wrapText="1"/>
    </xf>
    <xf numFmtId="176" fontId="8" fillId="0" borderId="39" xfId="0" applyNumberFormat="1" applyFont="1" applyFill="1" applyBorder="1" applyAlignment="1">
      <alignment vertical="top" wrapText="1"/>
    </xf>
    <xf numFmtId="49" fontId="8" fillId="0" borderId="33" xfId="0" applyNumberFormat="1" applyFont="1" applyFill="1" applyBorder="1" applyAlignment="1">
      <alignment vertical="center"/>
    </xf>
    <xf numFmtId="176" fontId="8" fillId="0" borderId="33" xfId="0" applyNumberFormat="1" applyFont="1" applyFill="1" applyBorder="1" applyAlignment="1">
      <alignment wrapText="1"/>
    </xf>
    <xf numFmtId="176" fontId="8" fillId="0" borderId="28" xfId="0" applyNumberFormat="1" applyFont="1" applyFill="1" applyBorder="1" applyAlignment="1">
      <alignment vertical="top" wrapText="1"/>
    </xf>
    <xf numFmtId="0" fontId="9" fillId="0" borderId="41" xfId="0" applyFont="1" applyBorder="1" applyAlignment="1">
      <alignment horizontal="left" vertical="top" wrapText="1"/>
    </xf>
    <xf numFmtId="0" fontId="9" fillId="0" borderId="42" xfId="0" applyFont="1" applyBorder="1" applyAlignment="1">
      <alignment horizontal="left" vertical="top" wrapText="1"/>
    </xf>
    <xf numFmtId="0" fontId="8" fillId="0" borderId="46" xfId="0" applyFont="1" applyFill="1" applyBorder="1" applyAlignment="1">
      <alignment horizontal="left" vertical="top" wrapText="1"/>
    </xf>
    <xf numFmtId="0" fontId="8" fillId="0" borderId="49" xfId="0" applyFont="1" applyFill="1" applyBorder="1" applyAlignment="1">
      <alignment vertical="top" wrapText="1"/>
    </xf>
    <xf numFmtId="0" fontId="8" fillId="0" borderId="47" xfId="0" applyFont="1" applyFill="1" applyBorder="1" applyAlignment="1">
      <alignment horizontal="left" vertical="top"/>
    </xf>
    <xf numFmtId="0" fontId="8" fillId="0" borderId="48" xfId="0" applyFont="1" applyFill="1" applyBorder="1" applyAlignment="1">
      <alignment vertical="top" wrapText="1"/>
    </xf>
    <xf numFmtId="0" fontId="8" fillId="0" borderId="47" xfId="0" applyFont="1" applyFill="1" applyBorder="1" applyAlignment="1">
      <alignment vertical="top" wrapText="1"/>
    </xf>
    <xf numFmtId="0" fontId="8" fillId="0" borderId="32" xfId="0" applyFont="1" applyFill="1" applyBorder="1" applyAlignment="1">
      <alignment vertical="top" wrapText="1"/>
    </xf>
    <xf numFmtId="0" fontId="8" fillId="0" borderId="50" xfId="0" applyFont="1" applyFill="1" applyBorder="1" applyAlignment="1">
      <alignment vertical="top" wrapText="1"/>
    </xf>
    <xf numFmtId="0" fontId="9" fillId="0" borderId="49" xfId="0" applyFont="1" applyBorder="1" applyAlignment="1">
      <alignment horizontal="left" vertical="top" wrapText="1"/>
    </xf>
    <xf numFmtId="0" fontId="8" fillId="0" borderId="52" xfId="0" applyFont="1" applyFill="1" applyBorder="1" applyAlignment="1">
      <alignment horizontal="left" vertical="top"/>
    </xf>
    <xf numFmtId="0" fontId="8" fillId="0" borderId="32" xfId="0" applyFont="1" applyFill="1" applyBorder="1" applyAlignment="1">
      <alignment horizontal="left" vertical="top" wrapText="1"/>
    </xf>
    <xf numFmtId="0" fontId="8" fillId="0" borderId="52" xfId="0" applyFont="1" applyFill="1" applyBorder="1" applyAlignment="1">
      <alignment horizontal="left" vertical="top" wrapText="1"/>
    </xf>
    <xf numFmtId="0" fontId="8" fillId="0" borderId="32" xfId="0" applyFont="1" applyFill="1" applyBorder="1" applyAlignment="1">
      <alignment horizontal="left" vertical="top"/>
    </xf>
    <xf numFmtId="0" fontId="8" fillId="0" borderId="11" xfId="0" applyFont="1" applyBorder="1" applyAlignment="1">
      <alignment vertical="center" wrapText="1"/>
    </xf>
    <xf numFmtId="0" fontId="8" fillId="0" borderId="42" xfId="0" applyFont="1" applyBorder="1" applyAlignment="1">
      <alignment horizontal="center" vertical="top" wrapText="1"/>
    </xf>
    <xf numFmtId="176" fontId="8" fillId="0" borderId="41" xfId="0" applyNumberFormat="1" applyFont="1" applyBorder="1" applyAlignment="1">
      <alignment horizontal="center" vertical="top" wrapText="1"/>
    </xf>
    <xf numFmtId="0" fontId="8" fillId="0" borderId="33" xfId="0" applyFont="1" applyFill="1" applyBorder="1" applyAlignment="1">
      <alignment horizontal="left" vertical="top"/>
    </xf>
    <xf numFmtId="176" fontId="8" fillId="33" borderId="33" xfId="0" applyNumberFormat="1" applyFont="1" applyFill="1" applyBorder="1" applyAlignment="1">
      <alignment vertical="top" wrapText="1"/>
    </xf>
    <xf numFmtId="0" fontId="8" fillId="0" borderId="43" xfId="0" applyFont="1" applyBorder="1" applyAlignment="1">
      <alignment horizontal="center" vertical="top" wrapText="1"/>
    </xf>
    <xf numFmtId="0" fontId="8" fillId="0" borderId="40" xfId="0" applyFont="1" applyBorder="1" applyAlignment="1">
      <alignment horizontal="center" vertical="top" wrapText="1"/>
    </xf>
    <xf numFmtId="49" fontId="8" fillId="0" borderId="41" xfId="0" applyNumberFormat="1" applyFont="1" applyBorder="1" applyAlignment="1">
      <alignment horizontal="center" vertical="top" wrapText="1"/>
    </xf>
    <xf numFmtId="0" fontId="8" fillId="0" borderId="33" xfId="0" applyFont="1" applyBorder="1" applyAlignment="1">
      <alignment horizontal="left" vertical="top"/>
    </xf>
    <xf numFmtId="49" fontId="8" fillId="0" borderId="41" xfId="0" applyNumberFormat="1" applyFont="1" applyBorder="1" applyAlignment="1">
      <alignment horizontal="center" vertical="top"/>
    </xf>
    <xf numFmtId="0" fontId="8" fillId="0" borderId="33" xfId="0" applyFont="1" applyBorder="1" applyAlignment="1">
      <alignment vertical="center"/>
    </xf>
    <xf numFmtId="0" fontId="8" fillId="0" borderId="54"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35" xfId="0" applyFont="1" applyBorder="1" applyAlignment="1">
      <alignment horizontal="left" vertical="center"/>
    </xf>
    <xf numFmtId="0" fontId="8" fillId="0" borderId="48" xfId="0" applyFont="1" applyBorder="1" applyAlignment="1">
      <alignment vertical="top"/>
    </xf>
    <xf numFmtId="0" fontId="8" fillId="0" borderId="45" xfId="0" applyFont="1" applyBorder="1" applyAlignment="1">
      <alignment horizontal="center" vertical="top" wrapText="1"/>
    </xf>
    <xf numFmtId="49" fontId="8" fillId="0" borderId="11" xfId="0" applyNumberFormat="1" applyFont="1" applyBorder="1" applyAlignment="1">
      <alignment horizontal="center" vertical="center" wrapText="1"/>
    </xf>
    <xf numFmtId="0" fontId="8" fillId="0" borderId="11" xfId="0" applyFont="1" applyBorder="1" applyAlignment="1">
      <alignment horizontal="right" vertical="center"/>
    </xf>
    <xf numFmtId="0" fontId="14" fillId="0" borderId="0" xfId="0" applyFont="1" applyBorder="1" applyAlignment="1">
      <alignment horizontal="left" vertical="center" wrapText="1"/>
    </xf>
    <xf numFmtId="0" fontId="14" fillId="0" borderId="15" xfId="0" applyFont="1" applyBorder="1" applyAlignment="1">
      <alignment horizontal="left" vertical="top"/>
    </xf>
    <xf numFmtId="0" fontId="8" fillId="0" borderId="33" xfId="0" applyFont="1" applyBorder="1" applyAlignment="1">
      <alignment horizontal="right" vertical="center" wrapText="1"/>
    </xf>
    <xf numFmtId="10" fontId="8" fillId="0" borderId="20" xfId="0" applyNumberFormat="1" applyFont="1" applyFill="1" applyBorder="1" applyAlignment="1">
      <alignment horizontal="center" vertical="center" wrapText="1"/>
    </xf>
    <xf numFmtId="0" fontId="8" fillId="0" borderId="15" xfId="0" applyFont="1" applyBorder="1" applyAlignment="1">
      <alignment horizontal="left" vertical="top" wrapText="1"/>
    </xf>
    <xf numFmtId="177" fontId="8" fillId="6" borderId="17" xfId="0" applyNumberFormat="1" applyFont="1" applyFill="1" applyBorder="1" applyAlignment="1">
      <alignment horizontal="left" vertical="center" wrapText="1"/>
    </xf>
    <xf numFmtId="0" fontId="8" fillId="0" borderId="22" xfId="0" applyFont="1" applyBorder="1" applyAlignment="1">
      <alignment horizontal="left" vertical="top" wrapText="1"/>
    </xf>
    <xf numFmtId="182" fontId="8" fillId="34" borderId="17" xfId="0" applyNumberFormat="1" applyFont="1" applyFill="1" applyBorder="1" applyAlignment="1">
      <alignment horizontal="center" vertical="center"/>
    </xf>
    <xf numFmtId="182" fontId="8" fillId="34" borderId="36" xfId="0" applyNumberFormat="1" applyFont="1" applyFill="1" applyBorder="1" applyAlignment="1">
      <alignment horizontal="center" vertical="center"/>
    </xf>
    <xf numFmtId="0" fontId="8" fillId="0" borderId="22" xfId="0" applyFont="1" applyBorder="1" applyAlignment="1">
      <alignment horizontal="left" wrapText="1"/>
    </xf>
    <xf numFmtId="0" fontId="13" fillId="0" borderId="24" xfId="0" applyFont="1" applyBorder="1" applyAlignment="1">
      <alignment horizontal="left" vertical="center"/>
    </xf>
    <xf numFmtId="176" fontId="8" fillId="0" borderId="11" xfId="0" applyNumberFormat="1" applyFont="1" applyBorder="1" applyAlignment="1">
      <alignment horizontal="center" vertical="center"/>
    </xf>
    <xf numFmtId="180" fontId="8" fillId="0" borderId="20" xfId="0" applyNumberFormat="1" applyFont="1" applyFill="1" applyBorder="1" applyAlignment="1">
      <alignment horizontal="center" vertical="center" wrapText="1"/>
    </xf>
    <xf numFmtId="183" fontId="8" fillId="6" borderId="17" xfId="0" applyNumberFormat="1" applyFont="1" applyFill="1" applyBorder="1" applyAlignment="1">
      <alignment horizontal="center" vertical="center" wrapText="1"/>
    </xf>
    <xf numFmtId="184" fontId="8" fillId="6" borderId="17" xfId="0" applyNumberFormat="1" applyFont="1" applyFill="1" applyBorder="1" applyAlignment="1">
      <alignment horizontal="center" vertical="center" wrapText="1"/>
    </xf>
    <xf numFmtId="0" fontId="8" fillId="0" borderId="18" xfId="0" applyFont="1" applyFill="1" applyBorder="1" applyAlignment="1">
      <alignment horizontal="center" vertical="center" wrapText="1"/>
    </xf>
    <xf numFmtId="178" fontId="20" fillId="6" borderId="17" xfId="0" applyNumberFormat="1" applyFont="1" applyFill="1" applyBorder="1" applyAlignment="1">
      <alignment horizontal="center" vertical="center" wrapText="1"/>
    </xf>
    <xf numFmtId="0" fontId="8" fillId="0" borderId="22" xfId="0" applyFont="1" applyFill="1" applyBorder="1" applyAlignment="1">
      <alignment horizontal="center" vertical="center"/>
    </xf>
    <xf numFmtId="0" fontId="16" fillId="0" borderId="25" xfId="0" applyFont="1" applyBorder="1" applyAlignment="1">
      <alignment horizontal="center" vertical="center" wrapText="1"/>
    </xf>
    <xf numFmtId="0" fontId="8" fillId="0" borderId="25" xfId="0" applyFont="1" applyBorder="1" applyAlignment="1">
      <alignment horizontal="center" vertical="center"/>
    </xf>
    <xf numFmtId="0" fontId="8" fillId="0" borderId="41" xfId="0" applyFont="1" applyFill="1" applyBorder="1" applyAlignment="1">
      <alignment horizontal="center" vertical="top" wrapText="1"/>
    </xf>
    <xf numFmtId="0" fontId="8" fillId="0" borderId="54" xfId="0" applyFont="1" applyFill="1" applyBorder="1" applyAlignment="1">
      <alignment horizontal="center" vertical="top" wrapText="1"/>
    </xf>
    <xf numFmtId="0" fontId="8" fillId="0" borderId="42" xfId="0" applyFont="1" applyFill="1" applyBorder="1" applyAlignment="1">
      <alignment horizontal="center" vertical="top" wrapText="1"/>
    </xf>
    <xf numFmtId="0" fontId="8" fillId="0" borderId="0" xfId="0" applyFont="1" applyBorder="1" applyAlignment="1">
      <alignment horizontal="center" vertical="top" wrapText="1"/>
    </xf>
    <xf numFmtId="0" fontId="8" fillId="0" borderId="0" xfId="0" applyFont="1" applyBorder="1" applyAlignment="1">
      <alignment horizontal="center" vertical="top"/>
    </xf>
    <xf numFmtId="0" fontId="8" fillId="0" borderId="10" xfId="0" applyFont="1" applyBorder="1" applyAlignment="1">
      <alignment horizontal="center" vertical="top" wrapText="1"/>
    </xf>
    <xf numFmtId="176" fontId="8" fillId="0" borderId="0" xfId="0" applyNumberFormat="1" applyFont="1" applyBorder="1" applyAlignment="1">
      <alignment horizontal="left" vertical="top" wrapText="1"/>
    </xf>
    <xf numFmtId="176" fontId="8" fillId="0" borderId="11" xfId="0" applyNumberFormat="1" applyFont="1" applyBorder="1" applyAlignment="1">
      <alignment horizontal="left" vertical="top" wrapText="1"/>
    </xf>
    <xf numFmtId="0" fontId="8" fillId="0" borderId="0" xfId="0" applyFont="1" applyBorder="1" applyAlignment="1">
      <alignment horizontal="left" vertical="center"/>
    </xf>
    <xf numFmtId="0" fontId="8" fillId="0" borderId="10" xfId="0" applyFont="1" applyBorder="1" applyAlignment="1">
      <alignment horizontal="left" vertical="center" wrapText="1"/>
    </xf>
    <xf numFmtId="0" fontId="8" fillId="0" borderId="0" xfId="0" applyFont="1" applyBorder="1" applyAlignment="1">
      <alignment horizontal="left" vertical="center" wrapText="1"/>
    </xf>
    <xf numFmtId="0" fontId="8" fillId="0" borderId="25" xfId="0" applyFont="1" applyBorder="1" applyAlignment="1">
      <alignment horizontal="left" vertical="top" wrapText="1"/>
    </xf>
    <xf numFmtId="0" fontId="16" fillId="0" borderId="0" xfId="0" applyFont="1" applyFill="1" applyBorder="1" applyAlignment="1">
      <alignment horizontal="left" vertical="center"/>
    </xf>
    <xf numFmtId="176" fontId="9" fillId="0" borderId="0" xfId="0" applyNumberFormat="1" applyFont="1" applyFill="1" applyBorder="1" applyAlignment="1">
      <alignment horizontal="left" vertical="top"/>
    </xf>
    <xf numFmtId="0" fontId="9" fillId="0" borderId="0" xfId="0" applyFont="1" applyFill="1" applyBorder="1" applyAlignment="1">
      <alignment horizontal="left" vertical="center"/>
    </xf>
    <xf numFmtId="0" fontId="14" fillId="0" borderId="15" xfId="0" applyFont="1" applyFill="1" applyBorder="1" applyAlignment="1">
      <alignment horizontal="center" vertical="top" wrapText="1"/>
    </xf>
    <xf numFmtId="0" fontId="14" fillId="0" borderId="15" xfId="0" applyFont="1" applyFill="1" applyBorder="1" applyAlignment="1">
      <alignment horizontal="center"/>
    </xf>
    <xf numFmtId="0" fontId="14" fillId="0" borderId="24" xfId="0" applyFont="1" applyFill="1" applyBorder="1" applyAlignment="1">
      <alignment horizontal="center" vertical="top" wrapText="1"/>
    </xf>
    <xf numFmtId="0" fontId="8" fillId="0" borderId="25" xfId="0" applyFont="1" applyBorder="1" applyAlignment="1">
      <alignment horizontal="left" vertical="center" wrapText="1"/>
    </xf>
    <xf numFmtId="0" fontId="14" fillId="0" borderId="23" xfId="0" applyFont="1" applyFill="1" applyBorder="1" applyAlignment="1">
      <alignment horizontal="center" vertical="top" wrapText="1"/>
    </xf>
    <xf numFmtId="0" fontId="14" fillId="0" borderId="21" xfId="0" applyFont="1" applyFill="1" applyBorder="1" applyAlignment="1">
      <alignment horizontal="center" vertical="top" wrapText="1"/>
    </xf>
    <xf numFmtId="10" fontId="8" fillId="6" borderId="17" xfId="42" applyNumberFormat="1" applyFont="1" applyFill="1" applyBorder="1" applyAlignment="1">
      <alignment horizontal="center" vertical="center" wrapText="1"/>
    </xf>
    <xf numFmtId="0" fontId="14" fillId="0" borderId="29" xfId="0" applyFont="1" applyFill="1" applyBorder="1" applyAlignment="1">
      <alignment horizontal="center" vertical="top"/>
    </xf>
    <xf numFmtId="0" fontId="13" fillId="0" borderId="24" xfId="0" applyFont="1" applyFill="1" applyBorder="1" applyAlignment="1">
      <alignment horizontal="left" vertical="center"/>
    </xf>
    <xf numFmtId="0" fontId="14" fillId="0" borderId="21" xfId="0" applyFont="1" applyFill="1" applyBorder="1" applyAlignment="1">
      <alignment horizontal="center"/>
    </xf>
    <xf numFmtId="0" fontId="8" fillId="0" borderId="39" xfId="0" applyFont="1" applyFill="1" applyBorder="1" applyAlignment="1">
      <alignment vertical="top" wrapText="1"/>
    </xf>
    <xf numFmtId="0" fontId="8" fillId="0" borderId="25" xfId="0" applyFont="1" applyFill="1" applyBorder="1" applyAlignment="1">
      <alignment horizontal="left" vertical="center" wrapText="1"/>
    </xf>
    <xf numFmtId="0" fontId="11" fillId="0" borderId="0" xfId="0" applyFont="1" applyFill="1" applyBorder="1" applyAlignment="1">
      <alignment horizontal="left" vertical="top"/>
    </xf>
    <xf numFmtId="0" fontId="8" fillId="0" borderId="13" xfId="0" applyFont="1" applyFill="1" applyBorder="1" applyAlignment="1">
      <alignment horizontal="left" vertical="top"/>
    </xf>
    <xf numFmtId="0" fontId="8" fillId="0" borderId="55" xfId="0" applyFont="1" applyFill="1" applyBorder="1" applyAlignment="1">
      <alignment horizontal="left" vertical="top" wrapText="1"/>
    </xf>
    <xf numFmtId="176" fontId="8" fillId="0" borderId="41" xfId="0" applyNumberFormat="1" applyFont="1" applyFill="1" applyBorder="1" applyAlignment="1">
      <alignment horizontal="left" vertical="top" wrapText="1"/>
    </xf>
    <xf numFmtId="0" fontId="8" fillId="0" borderId="43" xfId="0" applyFont="1" applyFill="1" applyBorder="1" applyAlignment="1">
      <alignment horizontal="left" vertical="top" wrapText="1"/>
    </xf>
    <xf numFmtId="0" fontId="8" fillId="0" borderId="44" xfId="0" applyFont="1" applyFill="1" applyBorder="1" applyAlignment="1">
      <alignment horizontal="left" vertical="top" wrapText="1"/>
    </xf>
    <xf numFmtId="0" fontId="9" fillId="0" borderId="41" xfId="0" applyFont="1" applyFill="1" applyBorder="1" applyAlignment="1">
      <alignment horizontal="left" vertical="top" wrapText="1"/>
    </xf>
    <xf numFmtId="0" fontId="8" fillId="0" borderId="45" xfId="0" applyFont="1" applyFill="1" applyBorder="1" applyAlignment="1">
      <alignment horizontal="left" vertical="top" wrapText="1"/>
    </xf>
    <xf numFmtId="49" fontId="8" fillId="0" borderId="41" xfId="0" applyNumberFormat="1" applyFont="1" applyFill="1" applyBorder="1" applyAlignment="1">
      <alignment horizontal="left" vertical="top"/>
    </xf>
    <xf numFmtId="49" fontId="9" fillId="0" borderId="41" xfId="0" applyNumberFormat="1" applyFont="1" applyFill="1" applyBorder="1" applyAlignment="1">
      <alignment horizontal="left" vertical="top" wrapText="1"/>
    </xf>
    <xf numFmtId="0" fontId="8" fillId="0" borderId="41" xfId="0" applyFont="1" applyFill="1" applyBorder="1" applyAlignment="1">
      <alignment horizontal="left" vertical="top"/>
    </xf>
    <xf numFmtId="0" fontId="8" fillId="0" borderId="54" xfId="0" applyFont="1" applyFill="1" applyBorder="1" applyAlignment="1">
      <alignment horizontal="left" vertical="center" wrapText="1"/>
    </xf>
    <xf numFmtId="0" fontId="8" fillId="0" borderId="54" xfId="0" applyFont="1" applyBorder="1" applyAlignment="1">
      <alignment horizontal="left" vertical="center" wrapText="1"/>
    </xf>
    <xf numFmtId="0" fontId="8" fillId="0" borderId="54" xfId="0" applyFont="1" applyBorder="1" applyAlignment="1">
      <alignment horizontal="left" wrapText="1"/>
    </xf>
    <xf numFmtId="180" fontId="8" fillId="0" borderId="22" xfId="0" applyNumberFormat="1" applyFont="1" applyFill="1" applyBorder="1" applyAlignment="1">
      <alignment horizontal="center" vertical="center" wrapText="1"/>
    </xf>
    <xf numFmtId="0" fontId="8" fillId="6" borderId="17" xfId="0" applyFont="1" applyFill="1" applyBorder="1" applyAlignment="1">
      <alignment vertical="center" wrapText="1"/>
    </xf>
    <xf numFmtId="0" fontId="8" fillId="6" borderId="36" xfId="0" applyFont="1" applyFill="1" applyBorder="1" applyAlignment="1">
      <alignment vertical="center" wrapText="1"/>
    </xf>
    <xf numFmtId="0" fontId="8" fillId="0" borderId="18" xfId="0" applyFont="1" applyBorder="1" applyAlignment="1">
      <alignment vertical="top" wrapText="1"/>
    </xf>
    <xf numFmtId="0" fontId="8" fillId="6" borderId="36" xfId="0" applyFont="1" applyFill="1" applyBorder="1" applyAlignment="1">
      <alignment horizontal="center" vertical="center"/>
    </xf>
    <xf numFmtId="176" fontId="8" fillId="0" borderId="34" xfId="0" applyNumberFormat="1" applyFont="1" applyFill="1" applyBorder="1" applyAlignment="1">
      <alignment vertical="center"/>
    </xf>
    <xf numFmtId="0" fontId="8" fillId="0" borderId="40" xfId="0" applyFont="1" applyBorder="1" applyAlignment="1">
      <alignment horizontal="center" vertical="top"/>
    </xf>
    <xf numFmtId="0" fontId="8" fillId="0" borderId="41" xfId="0" applyFont="1" applyBorder="1" applyAlignment="1">
      <alignment horizontal="center" wrapText="1"/>
    </xf>
    <xf numFmtId="0" fontId="16" fillId="0" borderId="11" xfId="0" applyFont="1" applyFill="1" applyBorder="1" applyAlignment="1">
      <alignment horizontal="center" vertical="center" wrapText="1"/>
    </xf>
    <xf numFmtId="176" fontId="8" fillId="0" borderId="11" xfId="0" applyNumberFormat="1" applyFont="1" applyFill="1" applyBorder="1" applyAlignment="1">
      <alignment vertical="top"/>
    </xf>
    <xf numFmtId="0" fontId="16" fillId="6" borderId="43" xfId="0" applyFont="1" applyFill="1" applyBorder="1" applyAlignment="1">
      <alignment horizontal="center" vertical="center" wrapText="1"/>
    </xf>
    <xf numFmtId="0" fontId="8" fillId="0" borderId="46" xfId="0" applyFont="1" applyBorder="1" applyAlignment="1">
      <alignment horizontal="left" vertical="top"/>
    </xf>
    <xf numFmtId="0" fontId="8" fillId="0" borderId="33" xfId="0" applyFont="1" applyFill="1" applyBorder="1" applyAlignment="1">
      <alignment horizontal="left" vertical="top" wrapText="1"/>
    </xf>
    <xf numFmtId="0" fontId="8" fillId="0" borderId="48" xfId="0" applyFont="1" applyFill="1" applyBorder="1" applyAlignment="1">
      <alignment horizontal="left" vertical="top" wrapText="1"/>
    </xf>
    <xf numFmtId="0" fontId="8" fillId="0" borderId="49" xfId="0" applyFont="1" applyFill="1" applyBorder="1" applyAlignment="1">
      <alignment horizontal="left" vertical="top" wrapText="1"/>
    </xf>
    <xf numFmtId="176" fontId="8" fillId="0" borderId="10" xfId="0" applyNumberFormat="1" applyFont="1" applyFill="1" applyBorder="1" applyAlignment="1">
      <alignment horizontal="left" vertical="top"/>
    </xf>
    <xf numFmtId="176" fontId="8" fillId="0" borderId="0" xfId="0" applyNumberFormat="1" applyFont="1" applyFill="1" applyBorder="1" applyAlignment="1">
      <alignment horizontal="left" vertical="top"/>
    </xf>
    <xf numFmtId="0" fontId="8" fillId="0" borderId="10" xfId="0" applyFont="1" applyFill="1" applyBorder="1" applyAlignment="1">
      <alignment vertical="top" wrapText="1"/>
    </xf>
    <xf numFmtId="0" fontId="8" fillId="0" borderId="0" xfId="0" applyFont="1" applyFill="1" applyBorder="1" applyAlignment="1">
      <alignment vertical="top" wrapText="1"/>
    </xf>
    <xf numFmtId="0" fontId="8" fillId="0" borderId="33" xfId="0" applyFont="1" applyFill="1" applyBorder="1" applyAlignment="1">
      <alignment horizontal="left" vertical="center"/>
    </xf>
    <xf numFmtId="49" fontId="8" fillId="0" borderId="41" xfId="0" applyNumberFormat="1"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41" xfId="0" applyFont="1" applyFill="1" applyBorder="1" applyAlignment="1">
      <alignment horizontal="left" vertical="top" wrapText="1"/>
    </xf>
    <xf numFmtId="0" fontId="14" fillId="0" borderId="10"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11" xfId="0" applyFont="1" applyFill="1" applyBorder="1" applyAlignment="1">
      <alignment horizontal="left" vertical="top" wrapText="1"/>
    </xf>
    <xf numFmtId="0" fontId="14" fillId="0" borderId="25" xfId="0" applyFont="1" applyFill="1" applyBorder="1" applyAlignment="1">
      <alignment horizontal="left" vertical="top" wrapText="1"/>
    </xf>
    <xf numFmtId="0" fontId="8" fillId="0" borderId="48" xfId="0" applyFont="1" applyFill="1" applyBorder="1" applyAlignment="1">
      <alignment horizontal="left" vertical="top"/>
    </xf>
    <xf numFmtId="0" fontId="8" fillId="0" borderId="49" xfId="0" applyFont="1" applyFill="1" applyBorder="1" applyAlignment="1">
      <alignment horizontal="left" vertical="top"/>
    </xf>
    <xf numFmtId="0" fontId="8" fillId="0" borderId="0" xfId="0" applyFont="1" applyFill="1" applyBorder="1" applyAlignment="1">
      <alignment horizontal="left" vertical="top"/>
    </xf>
    <xf numFmtId="0" fontId="8" fillId="0" borderId="10" xfId="0" applyFont="1" applyFill="1" applyBorder="1" applyAlignment="1">
      <alignment horizontal="left" vertical="top" wrapText="1"/>
    </xf>
    <xf numFmtId="0" fontId="8" fillId="0" borderId="11" xfId="0" applyFont="1" applyFill="1" applyBorder="1" applyAlignment="1">
      <alignment vertical="top" wrapText="1"/>
    </xf>
    <xf numFmtId="0" fontId="8" fillId="0" borderId="0" xfId="0" applyFont="1" applyBorder="1" applyAlignment="1">
      <alignment horizontal="left" vertical="top" wrapText="1"/>
    </xf>
    <xf numFmtId="0" fontId="8" fillId="0" borderId="18" xfId="0" applyFont="1" applyBorder="1" applyAlignment="1">
      <alignment horizontal="left" vertical="top" wrapText="1"/>
    </xf>
    <xf numFmtId="49" fontId="8" fillId="0" borderId="33" xfId="0" applyNumberFormat="1" applyFont="1" applyFill="1" applyBorder="1" applyAlignment="1">
      <alignment vertical="top" wrapText="1"/>
    </xf>
    <xf numFmtId="0" fontId="8" fillId="0" borderId="54" xfId="0" applyFont="1" applyFill="1" applyBorder="1" applyAlignment="1">
      <alignment horizontal="left" vertical="top" wrapText="1"/>
    </xf>
    <xf numFmtId="0" fontId="8" fillId="0" borderId="42" xfId="0" applyFont="1" applyFill="1" applyBorder="1" applyAlignment="1">
      <alignment horizontal="left" vertical="top" wrapText="1"/>
    </xf>
    <xf numFmtId="0" fontId="8" fillId="0" borderId="35" xfId="0" applyFont="1" applyFill="1" applyBorder="1" applyAlignment="1">
      <alignment horizontal="left" vertical="top" wrapText="1"/>
    </xf>
    <xf numFmtId="0" fontId="8" fillId="0" borderId="11" xfId="0" applyFont="1" applyFill="1" applyBorder="1" applyAlignment="1">
      <alignment horizontal="left" vertical="top" wrapText="1"/>
    </xf>
    <xf numFmtId="0" fontId="8" fillId="0" borderId="33" xfId="0" applyFont="1" applyFill="1" applyBorder="1" applyAlignment="1">
      <alignment vertical="top" wrapText="1"/>
    </xf>
    <xf numFmtId="0" fontId="8" fillId="0" borderId="34" xfId="0" applyFont="1" applyFill="1" applyBorder="1" applyAlignment="1">
      <alignment vertical="top" wrapText="1"/>
    </xf>
    <xf numFmtId="0" fontId="14" fillId="34" borderId="51" xfId="0" applyFont="1" applyFill="1" applyBorder="1" applyAlignment="1">
      <alignment horizontal="center" vertical="center" wrapText="1"/>
    </xf>
    <xf numFmtId="0" fontId="14" fillId="34" borderId="51" xfId="0" applyFont="1" applyFill="1" applyBorder="1" applyAlignment="1">
      <alignment horizontal="center" vertical="center"/>
    </xf>
    <xf numFmtId="0" fontId="14" fillId="0" borderId="21" xfId="0" applyFont="1" applyFill="1" applyBorder="1" applyAlignment="1">
      <alignment horizontal="left" vertical="top"/>
    </xf>
    <xf numFmtId="0" fontId="8" fillId="0" borderId="10" xfId="0" applyFont="1" applyFill="1" applyBorder="1" applyAlignment="1">
      <alignment horizontal="left" vertical="top"/>
    </xf>
    <xf numFmtId="0" fontId="12" fillId="0" borderId="0" xfId="0" applyFont="1" applyBorder="1" applyAlignment="1">
      <alignment horizontal="left" vertical="center" wrapText="1"/>
    </xf>
    <xf numFmtId="0" fontId="8" fillId="0" borderId="48" xfId="0" applyFont="1" applyBorder="1" applyAlignment="1">
      <alignment horizontal="left" vertical="top" wrapText="1"/>
    </xf>
    <xf numFmtId="0" fontId="8" fillId="0" borderId="33" xfId="0" applyFont="1" applyBorder="1" applyAlignment="1">
      <alignment horizontal="left" vertical="top" wrapText="1"/>
    </xf>
    <xf numFmtId="0" fontId="8" fillId="0" borderId="33" xfId="0" applyFont="1" applyBorder="1" applyAlignment="1">
      <alignment vertical="top" wrapText="1"/>
    </xf>
    <xf numFmtId="176" fontId="8" fillId="0" borderId="10" xfId="0" applyNumberFormat="1" applyFont="1" applyBorder="1" applyAlignment="1">
      <alignment horizontal="left" vertical="top"/>
    </xf>
    <xf numFmtId="176" fontId="8" fillId="0" borderId="0" xfId="0" applyNumberFormat="1" applyFont="1" applyBorder="1" applyAlignment="1">
      <alignment horizontal="left" vertical="top"/>
    </xf>
    <xf numFmtId="0" fontId="8" fillId="0" borderId="10" xfId="0" applyFont="1" applyBorder="1" applyAlignment="1">
      <alignment vertical="top" wrapText="1"/>
    </xf>
    <xf numFmtId="0" fontId="8" fillId="0" borderId="0" xfId="0" applyFont="1" applyBorder="1" applyAlignment="1">
      <alignment vertical="top" wrapText="1"/>
    </xf>
    <xf numFmtId="49" fontId="8" fillId="0" borderId="41" xfId="0" applyNumberFormat="1" applyFont="1" applyBorder="1" applyAlignment="1">
      <alignment horizontal="left" vertical="top" wrapText="1"/>
    </xf>
    <xf numFmtId="49" fontId="8" fillId="0" borderId="33" xfId="0" applyNumberFormat="1" applyFont="1" applyBorder="1" applyAlignment="1">
      <alignment horizontal="left" vertical="top" wrapText="1"/>
    </xf>
    <xf numFmtId="0" fontId="8" fillId="0" borderId="10" xfId="0" applyFont="1" applyBorder="1" applyAlignment="1">
      <alignment horizontal="left" vertical="top" wrapText="1"/>
    </xf>
    <xf numFmtId="0" fontId="8" fillId="0" borderId="35" xfId="0" applyFont="1" applyBorder="1" applyAlignment="1">
      <alignment horizontal="left" vertical="top" wrapText="1"/>
    </xf>
    <xf numFmtId="0" fontId="13" fillId="0" borderId="56" xfId="0" applyFont="1" applyBorder="1" applyAlignment="1">
      <alignment horizontal="left" vertical="center"/>
    </xf>
    <xf numFmtId="0" fontId="8" fillId="0" borderId="41" xfId="0" applyFont="1" applyBorder="1" applyAlignment="1">
      <alignment horizontal="left" vertical="top" wrapText="1"/>
    </xf>
    <xf numFmtId="0" fontId="8" fillId="0" borderId="47" xfId="0" applyFont="1" applyBorder="1" applyAlignment="1">
      <alignment horizontal="left" vertical="top" wrapText="1"/>
    </xf>
    <xf numFmtId="0" fontId="8" fillId="0" borderId="34" xfId="0" applyFont="1" applyBorder="1" applyAlignment="1">
      <alignment vertical="top" wrapText="1"/>
    </xf>
    <xf numFmtId="0" fontId="8" fillId="0" borderId="11" xfId="0" applyFont="1" applyBorder="1" applyAlignment="1">
      <alignment horizontal="left" vertical="top" wrapText="1"/>
    </xf>
    <xf numFmtId="0" fontId="9" fillId="0" borderId="48" xfId="0" applyFont="1" applyBorder="1" applyAlignment="1">
      <alignment horizontal="left" vertical="top"/>
    </xf>
    <xf numFmtId="0" fontId="9" fillId="0" borderId="49" xfId="0" applyFont="1" applyBorder="1" applyAlignment="1">
      <alignment horizontal="left" vertical="top"/>
    </xf>
    <xf numFmtId="176" fontId="8" fillId="0" borderId="33" xfId="0" applyNumberFormat="1" applyFont="1" applyBorder="1" applyAlignment="1">
      <alignment vertical="top" wrapText="1"/>
    </xf>
    <xf numFmtId="176" fontId="8" fillId="0" borderId="34" xfId="0" applyNumberFormat="1" applyFont="1" applyBorder="1" applyAlignment="1">
      <alignment vertical="top" wrapText="1"/>
    </xf>
    <xf numFmtId="0" fontId="14" fillId="0" borderId="10" xfId="0" applyFont="1" applyBorder="1" applyAlignment="1">
      <alignment horizontal="left" vertical="top" wrapText="1"/>
    </xf>
    <xf numFmtId="0" fontId="14" fillId="0" borderId="0" xfId="0" applyFont="1" applyBorder="1" applyAlignment="1">
      <alignment horizontal="left" vertical="top" wrapText="1"/>
    </xf>
    <xf numFmtId="0" fontId="8" fillId="0" borderId="41" xfId="0" applyFont="1" applyBorder="1" applyAlignment="1">
      <alignment horizontal="left" vertical="center"/>
    </xf>
    <xf numFmtId="0" fontId="8" fillId="0" borderId="33" xfId="0" applyFont="1" applyBorder="1" applyAlignment="1">
      <alignment horizontal="left" vertical="center"/>
    </xf>
    <xf numFmtId="49" fontId="8" fillId="0" borderId="33" xfId="0" applyNumberFormat="1" applyFont="1" applyBorder="1" applyAlignment="1">
      <alignment vertical="center" wrapText="1"/>
    </xf>
    <xf numFmtId="49" fontId="8" fillId="0" borderId="33" xfId="0" applyNumberFormat="1" applyFont="1" applyBorder="1" applyAlignment="1">
      <alignment vertical="top" wrapText="1"/>
    </xf>
    <xf numFmtId="0" fontId="8" fillId="0" borderId="34" xfId="0" applyFont="1" applyBorder="1" applyAlignment="1">
      <alignment horizontal="left" vertical="top" wrapText="1"/>
    </xf>
    <xf numFmtId="0" fontId="8" fillId="0" borderId="0" xfId="0" applyFont="1" applyBorder="1" applyAlignment="1">
      <alignment horizontal="left" vertical="top"/>
    </xf>
    <xf numFmtId="0" fontId="8" fillId="0" borderId="49" xfId="0" applyFont="1" applyBorder="1" applyAlignment="1">
      <alignment horizontal="left" vertical="top" wrapText="1"/>
    </xf>
    <xf numFmtId="0" fontId="14" fillId="0" borderId="11" xfId="0" applyFont="1" applyBorder="1" applyAlignment="1">
      <alignment horizontal="left" vertical="top" wrapText="1"/>
    </xf>
    <xf numFmtId="0" fontId="8" fillId="0" borderId="11" xfId="0" applyFont="1" applyBorder="1" applyAlignment="1">
      <alignment vertical="top" wrapText="1"/>
    </xf>
    <xf numFmtId="0" fontId="14" fillId="0" borderId="25" xfId="0" applyFont="1" applyBorder="1" applyAlignment="1">
      <alignment horizontal="left" vertical="top" wrapText="1"/>
    </xf>
    <xf numFmtId="0" fontId="8" fillId="0" borderId="10" xfId="0" applyFont="1" applyBorder="1" applyAlignment="1">
      <alignment horizontal="left" vertical="top"/>
    </xf>
    <xf numFmtId="0" fontId="8" fillId="0" borderId="48" xfId="0" applyFont="1" applyBorder="1" applyAlignment="1">
      <alignment horizontal="left" vertical="top"/>
    </xf>
    <xf numFmtId="0" fontId="8" fillId="0" borderId="49" xfId="0" applyFont="1" applyBorder="1" applyAlignment="1">
      <alignment horizontal="left" vertical="top"/>
    </xf>
    <xf numFmtId="0" fontId="8" fillId="0" borderId="54" xfId="0" applyFont="1" applyBorder="1" applyAlignment="1">
      <alignment horizontal="left" vertical="top" wrapText="1"/>
    </xf>
    <xf numFmtId="0" fontId="8" fillId="0" borderId="41" xfId="0" applyFont="1" applyBorder="1" applyAlignment="1">
      <alignment horizontal="center" vertical="top" wrapText="1"/>
    </xf>
    <xf numFmtId="0" fontId="8" fillId="0" borderId="54" xfId="0" applyFont="1" applyBorder="1" applyAlignment="1">
      <alignment horizontal="center" vertical="top" wrapText="1"/>
    </xf>
    <xf numFmtId="0" fontId="8" fillId="0" borderId="11" xfId="0" applyFont="1" applyBorder="1" applyAlignment="1">
      <alignment horizontal="left" vertical="top"/>
    </xf>
    <xf numFmtId="176" fontId="8" fillId="0" borderId="11" xfId="0" applyNumberFormat="1" applyFont="1" applyBorder="1" applyAlignment="1">
      <alignment horizontal="left" vertical="top"/>
    </xf>
    <xf numFmtId="0" fontId="8" fillId="0" borderId="33" xfId="0" applyFont="1" applyBorder="1" applyAlignment="1">
      <alignment horizontal="left" vertical="center" wrapText="1"/>
    </xf>
    <xf numFmtId="0" fontId="8" fillId="0" borderId="34" xfId="0" applyFont="1" applyBorder="1" applyAlignment="1">
      <alignment horizontal="left" vertical="center" wrapText="1"/>
    </xf>
    <xf numFmtId="0" fontId="21" fillId="0" borderId="0" xfId="0" applyFont="1" applyBorder="1" applyAlignment="1">
      <alignment horizontal="right" vertical="center"/>
    </xf>
    <xf numFmtId="0" fontId="8" fillId="0" borderId="17" xfId="0" applyFont="1" applyFill="1" applyBorder="1" applyAlignment="1">
      <alignment horizontal="center" vertical="center" wrapText="1"/>
    </xf>
    <xf numFmtId="0" fontId="8" fillId="0" borderId="32" xfId="0" applyFont="1" applyFill="1" applyBorder="1" applyAlignment="1">
      <alignment horizontal="center" vertical="center" wrapText="1"/>
    </xf>
    <xf numFmtId="178" fontId="8" fillId="0" borderId="17" xfId="0" applyNumberFormat="1" applyFont="1" applyFill="1" applyBorder="1" applyAlignment="1">
      <alignment horizontal="center" vertical="center" wrapText="1"/>
    </xf>
    <xf numFmtId="177" fontId="8" fillId="0" borderId="32" xfId="0" applyNumberFormat="1" applyFont="1" applyFill="1" applyBorder="1" applyAlignment="1">
      <alignment horizontal="center" vertical="center" wrapText="1"/>
    </xf>
    <xf numFmtId="177" fontId="8" fillId="0" borderId="0" xfId="0" applyNumberFormat="1" applyFont="1" applyFill="1" applyBorder="1" applyAlignment="1">
      <alignment horizontal="center" vertical="center" wrapText="1"/>
    </xf>
    <xf numFmtId="178" fontId="8" fillId="0" borderId="18" xfId="0" applyNumberFormat="1" applyFont="1" applyFill="1" applyBorder="1" applyAlignment="1">
      <alignment horizontal="center" vertical="center" wrapText="1"/>
    </xf>
    <xf numFmtId="0" fontId="8" fillId="0" borderId="17" xfId="0" applyFont="1" applyFill="1" applyBorder="1" applyAlignment="1">
      <alignment horizontal="center" vertical="center"/>
    </xf>
    <xf numFmtId="0" fontId="8" fillId="0" borderId="32" xfId="0" applyFont="1" applyBorder="1" applyAlignment="1">
      <alignment horizontal="center" vertical="center" wrapText="1"/>
    </xf>
    <xf numFmtId="49" fontId="8" fillId="0" borderId="0" xfId="0" applyNumberFormat="1" applyFont="1" applyBorder="1" applyAlignment="1">
      <alignment horizontal="left" vertical="center"/>
    </xf>
    <xf numFmtId="0" fontId="8" fillId="0" borderId="17" xfId="0" applyFont="1" applyBorder="1" applyAlignment="1">
      <alignment horizontal="center" vertical="center" wrapText="1"/>
    </xf>
    <xf numFmtId="0" fontId="8" fillId="6" borderId="47" xfId="0" applyFont="1" applyFill="1" applyBorder="1" applyAlignment="1">
      <alignment horizontal="center" vertical="center" wrapText="1"/>
    </xf>
    <xf numFmtId="0" fontId="8" fillId="6" borderId="36" xfId="0" applyFont="1" applyFill="1" applyBorder="1" applyAlignment="1">
      <alignment horizontal="center" vertical="center" wrapText="1"/>
    </xf>
    <xf numFmtId="0" fontId="8" fillId="0" borderId="33" xfId="0" applyFont="1" applyBorder="1" applyAlignment="1">
      <alignment wrapText="1"/>
    </xf>
    <xf numFmtId="0" fontId="8" fillId="0" borderId="34" xfId="0" applyFont="1" applyBorder="1" applyAlignment="1">
      <alignment wrapText="1"/>
    </xf>
    <xf numFmtId="0" fontId="8" fillId="0" borderId="33" xfId="0" applyFont="1" applyFill="1" applyBorder="1" applyAlignment="1">
      <alignment horizontal="center" vertical="center" wrapText="1"/>
    </xf>
    <xf numFmtId="178" fontId="8" fillId="0" borderId="27" xfId="0" applyNumberFormat="1" applyFont="1" applyFill="1" applyBorder="1" applyAlignment="1">
      <alignment horizontal="center" vertical="center" wrapText="1"/>
    </xf>
    <xf numFmtId="1" fontId="8" fillId="6" borderId="17" xfId="0" applyNumberFormat="1" applyFont="1" applyFill="1" applyBorder="1" applyAlignment="1">
      <alignment horizontal="center" vertical="center" wrapText="1"/>
    </xf>
    <xf numFmtId="178" fontId="14" fillId="34" borderId="17" xfId="0" applyNumberFormat="1" applyFont="1" applyFill="1" applyBorder="1" applyAlignment="1">
      <alignment horizontal="center" vertical="center" wrapText="1"/>
    </xf>
    <xf numFmtId="177" fontId="8" fillId="6" borderId="32" xfId="0" applyNumberFormat="1" applyFont="1" applyFill="1" applyBorder="1" applyAlignment="1">
      <alignment horizontal="center" vertical="center" wrapText="1"/>
    </xf>
    <xf numFmtId="178" fontId="8" fillId="6" borderId="17" xfId="0" applyNumberFormat="1" applyFont="1" applyFill="1" applyBorder="1" applyAlignment="1">
      <alignment horizontal="center" vertical="center" wrapText="1"/>
    </xf>
    <xf numFmtId="178" fontId="8" fillId="0" borderId="20" xfId="0" applyNumberFormat="1" applyFont="1" applyFill="1" applyBorder="1" applyAlignment="1">
      <alignment horizontal="center" vertical="center" wrapText="1"/>
    </xf>
    <xf numFmtId="0" fontId="14" fillId="0" borderId="21" xfId="0" applyFont="1" applyFill="1" applyBorder="1" applyAlignment="1">
      <alignment horizontal="left" vertical="top"/>
    </xf>
    <xf numFmtId="0" fontId="14" fillId="0" borderId="23" xfId="0" applyFont="1" applyFill="1" applyBorder="1" applyAlignment="1">
      <alignment horizontal="left" vertical="top"/>
    </xf>
    <xf numFmtId="0" fontId="8" fillId="0" borderId="10"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11" xfId="0" applyFont="1" applyFill="1" applyBorder="1" applyAlignment="1">
      <alignment horizontal="left" vertical="top" wrapText="1"/>
    </xf>
    <xf numFmtId="176" fontId="8" fillId="0" borderId="53" xfId="0" applyNumberFormat="1" applyFont="1" applyFill="1" applyBorder="1" applyAlignment="1">
      <alignment horizontal="left" vertical="top" wrapText="1"/>
    </xf>
    <xf numFmtId="176" fontId="8" fillId="0" borderId="33" xfId="0" applyNumberFormat="1" applyFont="1" applyFill="1" applyBorder="1" applyAlignment="1">
      <alignment horizontal="left" vertical="top" wrapText="1"/>
    </xf>
    <xf numFmtId="0" fontId="8" fillId="0" borderId="47" xfId="0" applyFont="1" applyFill="1" applyBorder="1" applyAlignment="1">
      <alignment horizontal="left" vertical="top" wrapText="1"/>
    </xf>
    <xf numFmtId="0" fontId="8" fillId="0" borderId="48" xfId="0" applyFont="1" applyFill="1" applyBorder="1" applyAlignment="1">
      <alignment horizontal="left" vertical="top" wrapText="1"/>
    </xf>
    <xf numFmtId="0" fontId="8" fillId="0" borderId="47" xfId="0" applyFont="1" applyFill="1" applyBorder="1" applyAlignment="1">
      <alignment horizontal="left" vertical="center" wrapText="1"/>
    </xf>
    <xf numFmtId="0" fontId="8" fillId="0" borderId="49" xfId="0" applyFont="1" applyFill="1" applyBorder="1" applyAlignment="1">
      <alignment horizontal="left" vertical="center" wrapText="1"/>
    </xf>
    <xf numFmtId="0" fontId="8" fillId="0" borderId="49"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10" xfId="0" applyFont="1" applyFill="1" applyBorder="1" applyAlignment="1">
      <alignment horizontal="left" vertical="top" wrapText="1"/>
    </xf>
    <xf numFmtId="0" fontId="8" fillId="0" borderId="35" xfId="0" applyFont="1" applyFill="1" applyBorder="1" applyAlignment="1">
      <alignment horizontal="left" vertical="top" wrapText="1"/>
    </xf>
    <xf numFmtId="0" fontId="8" fillId="0" borderId="33" xfId="0" applyFont="1" applyFill="1" applyBorder="1" applyAlignment="1">
      <alignment horizontal="left" vertical="top" wrapText="1"/>
    </xf>
    <xf numFmtId="0" fontId="14" fillId="0" borderId="11" xfId="0" applyFont="1" applyFill="1" applyBorder="1" applyAlignment="1">
      <alignment horizontal="left" vertical="top" wrapText="1"/>
    </xf>
    <xf numFmtId="0" fontId="8" fillId="0" borderId="10" xfId="0" applyFont="1" applyFill="1" applyBorder="1" applyAlignment="1">
      <alignment horizontal="left" vertical="top"/>
    </xf>
    <xf numFmtId="0" fontId="8" fillId="0" borderId="0" xfId="0" applyFont="1" applyFill="1" applyBorder="1" applyAlignment="1">
      <alignment horizontal="left" vertical="top"/>
    </xf>
    <xf numFmtId="0" fontId="13" fillId="0" borderId="56" xfId="0" applyFont="1" applyFill="1" applyBorder="1" applyAlignment="1">
      <alignment horizontal="left" vertical="center"/>
    </xf>
    <xf numFmtId="0" fontId="13" fillId="0" borderId="13" xfId="0" applyFont="1" applyFill="1" applyBorder="1" applyAlignment="1">
      <alignment horizontal="left" vertical="center"/>
    </xf>
    <xf numFmtId="0" fontId="12" fillId="0" borderId="25" xfId="0" applyFont="1" applyFill="1" applyBorder="1" applyAlignment="1">
      <alignment horizontal="left" vertical="center" wrapText="1"/>
    </xf>
    <xf numFmtId="0" fontId="12" fillId="0" borderId="25" xfId="0" applyFont="1" applyBorder="1" applyAlignment="1">
      <alignment horizontal="left" vertical="center" wrapText="1"/>
    </xf>
    <xf numFmtId="0" fontId="14" fillId="34" borderId="57" xfId="0" applyFont="1" applyFill="1" applyBorder="1" applyAlignment="1">
      <alignment horizontal="center" vertical="center" wrapText="1"/>
    </xf>
    <xf numFmtId="0" fontId="14" fillId="34" borderId="51" xfId="0" applyFont="1" applyFill="1" applyBorder="1" applyAlignment="1">
      <alignment horizontal="center" vertical="center" wrapText="1"/>
    </xf>
    <xf numFmtId="0" fontId="14" fillId="34" borderId="51" xfId="0" applyFont="1" applyFill="1" applyBorder="1" applyAlignment="1">
      <alignment horizontal="center" vertical="center"/>
    </xf>
    <xf numFmtId="176" fontId="14" fillId="34" borderId="51" xfId="0" applyNumberFormat="1" applyFont="1" applyFill="1" applyBorder="1" applyAlignment="1">
      <alignment horizontal="center" vertical="center"/>
    </xf>
    <xf numFmtId="176" fontId="14" fillId="34" borderId="40" xfId="0" applyNumberFormat="1" applyFont="1" applyFill="1" applyBorder="1" applyAlignment="1">
      <alignment horizontal="center" vertical="center"/>
    </xf>
    <xf numFmtId="176" fontId="14" fillId="34" borderId="13" xfId="0" applyNumberFormat="1" applyFont="1" applyFill="1" applyBorder="1" applyAlignment="1">
      <alignment horizontal="center" vertical="center"/>
    </xf>
    <xf numFmtId="176" fontId="14" fillId="34" borderId="14" xfId="0" applyNumberFormat="1" applyFont="1" applyFill="1" applyBorder="1" applyAlignment="1">
      <alignment horizontal="center" vertical="center"/>
    </xf>
    <xf numFmtId="0" fontId="8" fillId="0" borderId="33" xfId="0" applyFont="1" applyFill="1" applyBorder="1" applyAlignment="1">
      <alignment vertical="top" wrapText="1"/>
    </xf>
    <xf numFmtId="176" fontId="8" fillId="0" borderId="35" xfId="0" applyNumberFormat="1" applyFont="1" applyFill="1" applyBorder="1" applyAlignment="1">
      <alignment horizontal="left" vertical="top" wrapText="1"/>
    </xf>
    <xf numFmtId="176" fontId="8" fillId="0" borderId="33" xfId="0" applyNumberFormat="1" applyFont="1" applyFill="1" applyBorder="1" applyAlignment="1">
      <alignment horizontal="left" vertical="center" wrapText="1"/>
    </xf>
    <xf numFmtId="176" fontId="8" fillId="0" borderId="34" xfId="0" applyNumberFormat="1" applyFont="1" applyFill="1" applyBorder="1" applyAlignment="1">
      <alignment horizontal="left" vertical="center" wrapText="1"/>
    </xf>
    <xf numFmtId="0" fontId="8" fillId="0" borderId="34" xfId="0" applyFont="1" applyFill="1" applyBorder="1" applyAlignment="1">
      <alignment vertical="top" wrapText="1"/>
    </xf>
    <xf numFmtId="0" fontId="8" fillId="0" borderId="54" xfId="0" applyFont="1" applyFill="1" applyBorder="1" applyAlignment="1">
      <alignment horizontal="left" vertical="top" wrapText="1"/>
    </xf>
    <xf numFmtId="0" fontId="8" fillId="0" borderId="42" xfId="0" applyFont="1" applyFill="1" applyBorder="1" applyAlignment="1">
      <alignment horizontal="left" vertical="top" wrapText="1"/>
    </xf>
    <xf numFmtId="0" fontId="8" fillId="0" borderId="34" xfId="0" applyFont="1" applyFill="1" applyBorder="1" applyAlignment="1">
      <alignment horizontal="left" vertical="top" wrapText="1"/>
    </xf>
    <xf numFmtId="0" fontId="8" fillId="0" borderId="0" xfId="0" applyFont="1" applyBorder="1" applyAlignment="1">
      <alignment horizontal="left" vertical="top" wrapText="1"/>
    </xf>
    <xf numFmtId="0" fontId="8" fillId="0" borderId="18" xfId="0" applyFont="1" applyBorder="1" applyAlignment="1">
      <alignment horizontal="left" vertical="top" wrapText="1"/>
    </xf>
    <xf numFmtId="49" fontId="8" fillId="0" borderId="41" xfId="0" applyNumberFormat="1" applyFont="1" applyFill="1" applyBorder="1" applyAlignment="1">
      <alignment horizontal="left" vertical="top" wrapText="1" indent="1"/>
    </xf>
    <xf numFmtId="49" fontId="8" fillId="0" borderId="33" xfId="0" applyNumberFormat="1" applyFont="1" applyFill="1" applyBorder="1" applyAlignment="1">
      <alignment horizontal="left" vertical="top" wrapText="1" indent="1"/>
    </xf>
    <xf numFmtId="49" fontId="8" fillId="0" borderId="41" xfId="0" applyNumberFormat="1" applyFont="1" applyFill="1" applyBorder="1" applyAlignment="1">
      <alignment horizontal="left" vertical="top" wrapText="1"/>
    </xf>
    <xf numFmtId="49" fontId="8" fillId="0" borderId="33" xfId="0" applyNumberFormat="1" applyFont="1" applyFill="1" applyBorder="1" applyAlignment="1">
      <alignment horizontal="left" vertical="top" wrapText="1"/>
    </xf>
    <xf numFmtId="49" fontId="8" fillId="0" borderId="33" xfId="0" applyNumberFormat="1" applyFont="1" applyFill="1" applyBorder="1" applyAlignment="1">
      <alignment vertical="center" wrapText="1"/>
    </xf>
    <xf numFmtId="49" fontId="8" fillId="0" borderId="33" xfId="0" applyNumberFormat="1" applyFont="1" applyFill="1" applyBorder="1" applyAlignment="1">
      <alignment vertical="top" wrapText="1"/>
    </xf>
    <xf numFmtId="0" fontId="8" fillId="0" borderId="41" xfId="0" applyFont="1" applyFill="1" applyBorder="1" applyAlignment="1">
      <alignment horizontal="left" vertical="center"/>
    </xf>
    <xf numFmtId="0" fontId="8" fillId="0" borderId="33" xfId="0" applyFont="1" applyFill="1" applyBorder="1" applyAlignment="1">
      <alignment horizontal="left" vertical="center"/>
    </xf>
    <xf numFmtId="0" fontId="8" fillId="0" borderId="0" xfId="0" applyFont="1" applyFill="1" applyBorder="1" applyAlignment="1">
      <alignment vertical="top" wrapText="1"/>
    </xf>
    <xf numFmtId="0" fontId="8" fillId="0" borderId="11" xfId="0" applyFont="1" applyFill="1" applyBorder="1" applyAlignment="1">
      <alignment vertical="top" wrapText="1"/>
    </xf>
    <xf numFmtId="0" fontId="8" fillId="0" borderId="41" xfId="0" applyFont="1" applyFill="1" applyBorder="1" applyAlignment="1">
      <alignment horizontal="left" vertical="top" wrapText="1"/>
    </xf>
    <xf numFmtId="0" fontId="8" fillId="0" borderId="46" xfId="0" applyFont="1" applyFill="1" applyBorder="1" applyAlignment="1">
      <alignment horizontal="center" vertical="top" wrapText="1"/>
    </xf>
    <xf numFmtId="0" fontId="8" fillId="0" borderId="48" xfId="0" applyFont="1" applyFill="1" applyBorder="1" applyAlignment="1">
      <alignment horizontal="center" vertical="top" wrapText="1"/>
    </xf>
    <xf numFmtId="0" fontId="8" fillId="0" borderId="49" xfId="0" applyFont="1" applyFill="1" applyBorder="1" applyAlignment="1">
      <alignment horizontal="center" vertical="top" wrapText="1"/>
    </xf>
    <xf numFmtId="0" fontId="14" fillId="0" borderId="25" xfId="0" applyFont="1" applyFill="1" applyBorder="1" applyAlignment="1">
      <alignment horizontal="left" vertical="top" wrapText="1"/>
    </xf>
    <xf numFmtId="0" fontId="8" fillId="0" borderId="48" xfId="0" applyFont="1" applyFill="1" applyBorder="1" applyAlignment="1">
      <alignment horizontal="left" vertical="top"/>
    </xf>
    <xf numFmtId="0" fontId="8" fillId="0" borderId="49" xfId="0" applyFont="1" applyFill="1" applyBorder="1" applyAlignment="1">
      <alignment horizontal="left" vertical="top"/>
    </xf>
    <xf numFmtId="176" fontId="8" fillId="0" borderId="10" xfId="0" applyNumberFormat="1" applyFont="1" applyFill="1" applyBorder="1" applyAlignment="1">
      <alignment horizontal="left" vertical="top"/>
    </xf>
    <xf numFmtId="176" fontId="8" fillId="0" borderId="0" xfId="0" applyNumberFormat="1" applyFont="1" applyFill="1" applyBorder="1" applyAlignment="1">
      <alignment horizontal="left" vertical="top"/>
    </xf>
    <xf numFmtId="0" fontId="8" fillId="0" borderId="10" xfId="0" applyFont="1" applyFill="1" applyBorder="1" applyAlignment="1">
      <alignment vertical="top" wrapText="1"/>
    </xf>
    <xf numFmtId="0" fontId="8" fillId="0" borderId="48" xfId="0" applyFont="1" applyBorder="1" applyAlignment="1">
      <alignment horizontal="left" vertical="top" wrapText="1"/>
    </xf>
    <xf numFmtId="0" fontId="8" fillId="0" borderId="33" xfId="0" applyFont="1" applyBorder="1" applyAlignment="1">
      <alignment horizontal="left" vertical="top" wrapText="1"/>
    </xf>
    <xf numFmtId="0" fontId="8" fillId="0" borderId="0" xfId="0" applyFont="1" applyBorder="1" applyAlignment="1">
      <alignment horizontal="left" vertical="top"/>
    </xf>
    <xf numFmtId="0" fontId="14" fillId="0" borderId="0" xfId="0" applyFont="1" applyBorder="1" applyAlignment="1">
      <alignment horizontal="left" vertical="top" wrapText="1"/>
    </xf>
    <xf numFmtId="0" fontId="14" fillId="0" borderId="10" xfId="0" applyFont="1" applyBorder="1" applyAlignment="1">
      <alignment horizontal="left" vertical="top" wrapText="1"/>
    </xf>
    <xf numFmtId="0" fontId="8" fillId="0" borderId="11" xfId="0" applyFont="1" applyBorder="1" applyAlignment="1">
      <alignment horizontal="left" vertical="top" wrapText="1"/>
    </xf>
    <xf numFmtId="0" fontId="8" fillId="0" borderId="10" xfId="0" applyFont="1" applyBorder="1" applyAlignment="1">
      <alignment horizontal="left" vertical="top" wrapText="1"/>
    </xf>
    <xf numFmtId="0" fontId="8" fillId="0" borderId="47" xfId="0" applyFont="1" applyBorder="1" applyAlignment="1">
      <alignment horizontal="left" vertical="top" wrapText="1"/>
    </xf>
    <xf numFmtId="0" fontId="8" fillId="0" borderId="49" xfId="0" applyFont="1" applyBorder="1" applyAlignment="1">
      <alignment horizontal="left" vertical="top" wrapText="1"/>
    </xf>
    <xf numFmtId="0" fontId="14" fillId="0" borderId="11" xfId="0" applyFont="1" applyBorder="1" applyAlignment="1">
      <alignment horizontal="left" vertical="top" wrapText="1"/>
    </xf>
    <xf numFmtId="0" fontId="14" fillId="0" borderId="25" xfId="0" applyFont="1" applyBorder="1" applyAlignment="1">
      <alignment horizontal="left" vertical="top" wrapText="1"/>
    </xf>
    <xf numFmtId="0" fontId="8" fillId="0" borderId="10" xfId="0" applyFont="1" applyBorder="1" applyAlignment="1">
      <alignment horizontal="left" vertical="top"/>
    </xf>
    <xf numFmtId="0" fontId="8" fillId="0" borderId="41" xfId="0" applyFont="1" applyBorder="1" applyAlignment="1">
      <alignment horizontal="left" vertical="top" wrapText="1"/>
    </xf>
    <xf numFmtId="0" fontId="14" fillId="0" borderId="10" xfId="0" applyFont="1" applyBorder="1" applyAlignment="1">
      <alignment horizontal="center" vertical="top" wrapText="1"/>
    </xf>
    <xf numFmtId="0" fontId="14" fillId="0" borderId="0" xfId="0" applyFont="1" applyBorder="1" applyAlignment="1">
      <alignment horizontal="center" vertical="top" wrapText="1"/>
    </xf>
    <xf numFmtId="0" fontId="14" fillId="0" borderId="11" xfId="0" applyFont="1" applyBorder="1" applyAlignment="1">
      <alignment horizontal="center" vertical="top" wrapText="1"/>
    </xf>
    <xf numFmtId="0" fontId="8" fillId="0" borderId="52" xfId="0" applyFont="1" applyBorder="1" applyAlignment="1">
      <alignment horizontal="left" vertical="top" wrapText="1"/>
    </xf>
    <xf numFmtId="0" fontId="8" fillId="0" borderId="35" xfId="0" applyFont="1" applyBorder="1" applyAlignment="1">
      <alignment horizontal="left" vertical="top" wrapText="1"/>
    </xf>
    <xf numFmtId="0" fontId="9" fillId="0" borderId="48" xfId="0" applyFont="1" applyBorder="1" applyAlignment="1">
      <alignment horizontal="left" vertical="top"/>
    </xf>
    <xf numFmtId="49" fontId="8" fillId="0" borderId="41" xfId="0" applyNumberFormat="1" applyFont="1" applyBorder="1" applyAlignment="1">
      <alignment horizontal="left" vertical="top" wrapText="1" indent="1"/>
    </xf>
    <xf numFmtId="49" fontId="8" fillId="0" borderId="33" xfId="0" applyNumberFormat="1" applyFont="1" applyBorder="1" applyAlignment="1">
      <alignment horizontal="left" vertical="top" wrapText="1" indent="1"/>
    </xf>
    <xf numFmtId="0" fontId="8" fillId="0" borderId="0" xfId="0" applyFont="1" applyBorder="1" applyAlignment="1">
      <alignment vertical="top" wrapText="1"/>
    </xf>
    <xf numFmtId="0" fontId="8" fillId="0" borderId="11" xfId="0" applyFont="1" applyBorder="1" applyAlignment="1">
      <alignment vertical="top" wrapText="1"/>
    </xf>
    <xf numFmtId="0" fontId="13" fillId="0" borderId="56" xfId="0" applyFont="1" applyBorder="1" applyAlignment="1">
      <alignment horizontal="left" vertical="center"/>
    </xf>
    <xf numFmtId="0" fontId="13" fillId="0" borderId="13" xfId="0" applyFont="1" applyBorder="1" applyAlignment="1">
      <alignment horizontal="left" vertical="center"/>
    </xf>
    <xf numFmtId="0" fontId="8" fillId="0" borderId="47" xfId="0" applyFont="1" applyBorder="1" applyAlignment="1">
      <alignment horizontal="left" vertical="center" wrapText="1"/>
    </xf>
    <xf numFmtId="0" fontId="8" fillId="0" borderId="49" xfId="0" applyFont="1" applyBorder="1" applyAlignment="1">
      <alignment horizontal="left" vertical="center" wrapText="1"/>
    </xf>
    <xf numFmtId="0" fontId="8" fillId="0" borderId="33" xfId="0" applyFont="1" applyBorder="1" applyAlignment="1">
      <alignment vertical="top" wrapText="1"/>
    </xf>
    <xf numFmtId="0" fontId="8" fillId="0" borderId="34" xfId="0" applyFont="1" applyBorder="1" applyAlignment="1">
      <alignment vertical="top" wrapText="1"/>
    </xf>
    <xf numFmtId="0" fontId="9" fillId="0" borderId="49" xfId="0" applyFont="1" applyBorder="1" applyAlignment="1">
      <alignment horizontal="left" vertical="top"/>
    </xf>
    <xf numFmtId="176" fontId="8" fillId="0" borderId="33" xfId="0" applyNumberFormat="1" applyFont="1" applyBorder="1" applyAlignment="1">
      <alignment vertical="top" wrapText="1"/>
    </xf>
    <xf numFmtId="176" fontId="8" fillId="0" borderId="34" xfId="0" applyNumberFormat="1" applyFont="1" applyBorder="1" applyAlignment="1">
      <alignment vertical="top" wrapText="1"/>
    </xf>
    <xf numFmtId="0" fontId="8" fillId="0" borderId="41" xfId="0" applyFont="1" applyBorder="1" applyAlignment="1">
      <alignment horizontal="left" vertical="center"/>
    </xf>
    <xf numFmtId="0" fontId="8" fillId="0" borderId="33" xfId="0" applyFont="1" applyBorder="1" applyAlignment="1">
      <alignment horizontal="left" vertical="center"/>
    </xf>
    <xf numFmtId="49" fontId="8" fillId="0" borderId="33" xfId="0" applyNumberFormat="1" applyFont="1" applyBorder="1" applyAlignment="1">
      <alignment vertical="center" wrapText="1"/>
    </xf>
    <xf numFmtId="49" fontId="8" fillId="0" borderId="33" xfId="0" applyNumberFormat="1" applyFont="1" applyBorder="1" applyAlignment="1">
      <alignment vertical="top" wrapText="1"/>
    </xf>
    <xf numFmtId="0" fontId="8" fillId="0" borderId="34" xfId="0" applyFont="1" applyBorder="1" applyAlignment="1">
      <alignment horizontal="left" vertical="top" wrapText="1"/>
    </xf>
    <xf numFmtId="0" fontId="12" fillId="0" borderId="0" xfId="0" applyFont="1" applyBorder="1" applyAlignment="1">
      <alignment horizontal="left" vertical="center" wrapText="1"/>
    </xf>
    <xf numFmtId="0" fontId="14" fillId="34" borderId="40" xfId="0" applyFont="1" applyFill="1" applyBorder="1" applyAlignment="1">
      <alignment horizontal="center" vertical="center"/>
    </xf>
    <xf numFmtId="176" fontId="8" fillId="0" borderId="33" xfId="0" applyNumberFormat="1" applyFont="1" applyBorder="1" applyAlignment="1">
      <alignment horizontal="left" vertical="center" wrapText="1"/>
    </xf>
    <xf numFmtId="176" fontId="8" fillId="0" borderId="34" xfId="0" applyNumberFormat="1" applyFont="1" applyBorder="1" applyAlignment="1">
      <alignment horizontal="left" vertical="center" wrapText="1"/>
    </xf>
    <xf numFmtId="176" fontId="8" fillId="0" borderId="10" xfId="0" applyNumberFormat="1" applyFont="1" applyBorder="1" applyAlignment="1">
      <alignment horizontal="left" vertical="top"/>
    </xf>
    <xf numFmtId="176" fontId="8" fillId="0" borderId="0" xfId="0" applyNumberFormat="1" applyFont="1" applyBorder="1" applyAlignment="1">
      <alignment horizontal="left" vertical="top"/>
    </xf>
    <xf numFmtId="0" fontId="8" fillId="0" borderId="10" xfId="0" applyFont="1" applyBorder="1" applyAlignment="1">
      <alignment vertical="top" wrapText="1"/>
    </xf>
    <xf numFmtId="49" fontId="8" fillId="0" borderId="41" xfId="0" applyNumberFormat="1" applyFont="1" applyBorder="1" applyAlignment="1">
      <alignment horizontal="left" vertical="top" wrapText="1"/>
    </xf>
    <xf numFmtId="49" fontId="8" fillId="0" borderId="33" xfId="0" applyNumberFormat="1" applyFont="1" applyBorder="1" applyAlignment="1">
      <alignment horizontal="left" vertical="top" wrapText="1"/>
    </xf>
    <xf numFmtId="176" fontId="8" fillId="0" borderId="33" xfId="0" applyNumberFormat="1" applyFont="1" applyBorder="1" applyAlignment="1">
      <alignment horizontal="left" vertical="top" wrapText="1"/>
    </xf>
    <xf numFmtId="176" fontId="8" fillId="0" borderId="35" xfId="0" applyNumberFormat="1" applyFont="1" applyBorder="1" applyAlignment="1">
      <alignment horizontal="left" vertical="top" wrapText="1"/>
    </xf>
    <xf numFmtId="176" fontId="8" fillId="0" borderId="34" xfId="0" applyNumberFormat="1" applyFont="1" applyBorder="1" applyAlignment="1">
      <alignment horizontal="left" vertical="top" wrapText="1"/>
    </xf>
    <xf numFmtId="0" fontId="8" fillId="0" borderId="54" xfId="0" applyFont="1" applyBorder="1" applyAlignment="1">
      <alignment horizontal="left" vertical="top" wrapText="1"/>
    </xf>
    <xf numFmtId="0" fontId="8" fillId="0" borderId="48" xfId="0" applyFont="1" applyBorder="1" applyAlignment="1">
      <alignment horizontal="left" vertical="top"/>
    </xf>
    <xf numFmtId="0" fontId="8" fillId="0" borderId="49" xfId="0" applyFont="1" applyBorder="1" applyAlignment="1">
      <alignment horizontal="left" vertical="top"/>
    </xf>
    <xf numFmtId="0" fontId="8" fillId="0" borderId="33" xfId="0" applyFont="1" applyBorder="1" applyAlignment="1">
      <alignment horizontal="left" wrapText="1"/>
    </xf>
    <xf numFmtId="0" fontId="8" fillId="0" borderId="53" xfId="0" applyFont="1" applyBorder="1" applyAlignment="1">
      <alignment horizontal="left" vertical="top" wrapText="1"/>
    </xf>
    <xf numFmtId="0" fontId="8" fillId="0" borderId="54" xfId="0" applyFont="1" applyBorder="1" applyAlignment="1">
      <alignment horizontal="center" vertical="top" wrapText="1"/>
    </xf>
    <xf numFmtId="0" fontId="8" fillId="0" borderId="41" xfId="0" applyFont="1" applyBorder="1" applyAlignment="1">
      <alignment horizontal="center" vertical="top" wrapText="1"/>
    </xf>
    <xf numFmtId="0" fontId="8" fillId="0" borderId="11" xfId="0" applyFont="1" applyBorder="1" applyAlignment="1">
      <alignment horizontal="left" vertical="top"/>
    </xf>
    <xf numFmtId="176" fontId="8" fillId="0" borderId="11" xfId="0" applyNumberFormat="1" applyFont="1" applyBorder="1" applyAlignment="1">
      <alignment horizontal="left" vertical="top"/>
    </xf>
    <xf numFmtId="0" fontId="13" fillId="0" borderId="58" xfId="0" applyFont="1" applyBorder="1" applyAlignment="1">
      <alignment horizontal="left" vertical="center"/>
    </xf>
    <xf numFmtId="0" fontId="8" fillId="0" borderId="58" xfId="0" applyFont="1" applyBorder="1" applyAlignment="1">
      <alignment horizontal="left" vertical="top" wrapText="1"/>
    </xf>
    <xf numFmtId="0" fontId="8" fillId="0" borderId="33" xfId="0" applyFont="1" applyBorder="1" applyAlignment="1">
      <alignment horizontal="left" vertical="center" wrapText="1"/>
    </xf>
    <xf numFmtId="0" fontId="8" fillId="0" borderId="34" xfId="0" applyFont="1" applyBorder="1" applyAlignment="1">
      <alignment horizontal="left" vertical="center" wrapText="1"/>
    </xf>
    <xf numFmtId="0" fontId="63" fillId="0" borderId="43" xfId="0" applyFont="1" applyBorder="1" applyAlignment="1">
      <alignment horizontal="left" vertical="top"/>
    </xf>
    <xf numFmtId="0" fontId="63" fillId="0" borderId="12" xfId="0" applyFont="1" applyBorder="1" applyAlignment="1">
      <alignment horizontal="left" vertical="top"/>
    </xf>
    <xf numFmtId="0" fontId="63" fillId="0" borderId="28" xfId="0" applyFont="1" applyBorder="1" applyAlignment="1">
      <alignment horizontal="lef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2000250</xdr:colOff>
      <xdr:row>29</xdr:row>
      <xdr:rowOff>57150</xdr:rowOff>
    </xdr:from>
    <xdr:to>
      <xdr:col>4</xdr:col>
      <xdr:colOff>2095500</xdr:colOff>
      <xdr:row>35</xdr:row>
      <xdr:rowOff>76200</xdr:rowOff>
    </xdr:to>
    <xdr:sp>
      <xdr:nvSpPr>
        <xdr:cNvPr id="1" name="AutoShape 11"/>
        <xdr:cNvSpPr>
          <a:spLocks/>
        </xdr:cNvSpPr>
      </xdr:nvSpPr>
      <xdr:spPr>
        <a:xfrm>
          <a:off x="4057650" y="8848725"/>
          <a:ext cx="104775" cy="1276350"/>
        </a:xfrm>
        <a:prstGeom prst="rightBracket">
          <a:avLst>
            <a:gd name="adj" fmla="val -4604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123825</xdr:colOff>
      <xdr:row>21</xdr:row>
      <xdr:rowOff>485775</xdr:rowOff>
    </xdr:from>
    <xdr:to>
      <xdr:col>4</xdr:col>
      <xdr:colOff>1647825</xdr:colOff>
      <xdr:row>21</xdr:row>
      <xdr:rowOff>1438275</xdr:rowOff>
    </xdr:to>
    <xdr:sp>
      <xdr:nvSpPr>
        <xdr:cNvPr id="2" name="テキスト ボックス 12"/>
        <xdr:cNvSpPr txBox="1">
          <a:spLocks noChangeArrowheads="1"/>
        </xdr:cNvSpPr>
      </xdr:nvSpPr>
      <xdr:spPr>
        <a:xfrm>
          <a:off x="2181225" y="6143625"/>
          <a:ext cx="1524000" cy="962025"/>
        </a:xfrm>
        <a:prstGeom prst="rect">
          <a:avLst/>
        </a:prstGeom>
        <a:noFill/>
        <a:ln w="9525" cmpd="sng">
          <a:noFill/>
        </a:ln>
      </xdr:spPr>
      <xdr:txBody>
        <a:bodyPr vertOverflow="clip" wrap="square"/>
        <a:p>
          <a:pPr algn="l">
            <a:defRPr/>
          </a:pPr>
          <a:r>
            <a:rPr lang="en-US" cap="none" sz="800" b="0" i="0" u="sng" baseline="0">
              <a:solidFill>
                <a:srgbClr val="FF0000"/>
              </a:solidFill>
              <a:latin typeface="Meiryo UI"/>
              <a:ea typeface="Meiryo UI"/>
              <a:cs typeface="Meiryo UI"/>
            </a:rPr>
            <a:t>だれでもトイレ</a:t>
          </a:r>
          <a:r>
            <a:rPr lang="en-US" cap="none" sz="800" b="0" i="0" u="none" baseline="0">
              <a:solidFill>
                <a:srgbClr val="FF0000"/>
              </a:solidFill>
              <a:latin typeface="Meiryo UI"/>
              <a:ea typeface="Meiryo UI"/>
              <a:cs typeface="Meiryo UI"/>
            </a:rPr>
            <a:t>　　　　　　</a:t>
          </a:r>
          <a:r>
            <a:rPr lang="en-US" cap="none" sz="800" b="0" i="0" u="none" baseline="0">
              <a:solidFill>
                <a:srgbClr val="FF0000"/>
              </a:solidFill>
              <a:latin typeface="Meiryo UI"/>
              <a:ea typeface="Meiryo UI"/>
              <a:cs typeface="Meiryo UI"/>
            </a:rPr>
            <a:t>
</a:t>
          </a:r>
          <a:r>
            <a:rPr lang="en-US" cap="none" sz="800" b="0" i="0" u="none" baseline="0">
              <a:solidFill>
                <a:srgbClr val="FF0000"/>
              </a:solidFill>
              <a:latin typeface="Meiryo UI"/>
              <a:ea typeface="Meiryo UI"/>
              <a:cs typeface="Meiryo UI"/>
            </a:rPr>
            <a:t>・手すり　</a:t>
          </a:r>
          <a:r>
            <a:rPr lang="en-US" cap="none" sz="800" b="0" i="0" u="none" baseline="0">
              <a:solidFill>
                <a:srgbClr val="FF0000"/>
              </a:solidFill>
              <a:latin typeface="Meiryo UI"/>
              <a:ea typeface="Meiryo UI"/>
              <a:cs typeface="Meiryo UI"/>
            </a:rPr>
            <a:t>
</a:t>
          </a:r>
          <a:r>
            <a:rPr lang="en-US" cap="none" sz="800" b="0" i="0" u="none" baseline="0">
              <a:solidFill>
                <a:srgbClr val="FF0000"/>
              </a:solidFill>
              <a:latin typeface="Meiryo UI"/>
              <a:ea typeface="Meiryo UI"/>
              <a:cs typeface="Meiryo UI"/>
            </a:rPr>
            <a:t>・オストメイト用汚物流し</a:t>
          </a:r>
          <a:r>
            <a:rPr lang="en-US" cap="none" sz="800" b="0" i="0" u="none" baseline="0">
              <a:solidFill>
                <a:srgbClr val="FF0000"/>
              </a:solidFill>
              <a:latin typeface="Meiryo UI"/>
              <a:ea typeface="Meiryo UI"/>
              <a:cs typeface="Meiryo UI"/>
            </a:rPr>
            <a:t>
</a:t>
          </a:r>
          <a:r>
            <a:rPr lang="en-US" cap="none" sz="800" b="0" i="0" u="none" baseline="0">
              <a:solidFill>
                <a:srgbClr val="FF0000"/>
              </a:solidFill>
              <a:latin typeface="Meiryo UI"/>
              <a:ea typeface="Meiryo UI"/>
              <a:cs typeface="Meiryo UI"/>
            </a:rPr>
            <a:t>・ベビーチェア　・ベビーベッド</a:t>
          </a:r>
        </a:p>
      </xdr:txBody>
    </xdr:sp>
    <xdr:clientData/>
  </xdr:twoCellAnchor>
  <xdr:twoCellAnchor>
    <xdr:from>
      <xdr:col>4</xdr:col>
      <xdr:colOff>2190750</xdr:colOff>
      <xdr:row>30</xdr:row>
      <xdr:rowOff>95250</xdr:rowOff>
    </xdr:from>
    <xdr:to>
      <xdr:col>4</xdr:col>
      <xdr:colOff>2552700</xdr:colOff>
      <xdr:row>32</xdr:row>
      <xdr:rowOff>85725</xdr:rowOff>
    </xdr:to>
    <xdr:sp>
      <xdr:nvSpPr>
        <xdr:cNvPr id="3" name="テキスト ボックス 90"/>
        <xdr:cNvSpPr txBox="1">
          <a:spLocks noChangeArrowheads="1"/>
        </xdr:cNvSpPr>
      </xdr:nvSpPr>
      <xdr:spPr>
        <a:xfrm>
          <a:off x="4248150" y="9096375"/>
          <a:ext cx="352425" cy="409575"/>
        </a:xfrm>
        <a:prstGeom prst="rect">
          <a:avLst/>
        </a:prstGeom>
        <a:noFill/>
        <a:ln w="9525" cmpd="sng">
          <a:noFill/>
        </a:ln>
      </xdr:spPr>
      <xdr:txBody>
        <a:bodyPr vertOverflow="clip" wrap="square"/>
        <a:p>
          <a:pPr algn="l">
            <a:defRPr/>
          </a:pPr>
          <a:r>
            <a:rPr lang="en-US" cap="none" sz="1100" b="0" i="0" u="none" baseline="0">
              <a:solidFill>
                <a:srgbClr val="000000"/>
              </a:solidFill>
            </a:rPr>
            <a:t>※</a:t>
          </a:r>
        </a:p>
      </xdr:txBody>
    </xdr:sp>
    <xdr:clientData/>
  </xdr:twoCellAnchor>
  <xdr:twoCellAnchor>
    <xdr:from>
      <xdr:col>4</xdr:col>
      <xdr:colOff>95250</xdr:colOff>
      <xdr:row>85</xdr:row>
      <xdr:rowOff>66675</xdr:rowOff>
    </xdr:from>
    <xdr:to>
      <xdr:col>4</xdr:col>
      <xdr:colOff>3562350</xdr:colOff>
      <xdr:row>88</xdr:row>
      <xdr:rowOff>238125</xdr:rowOff>
    </xdr:to>
    <xdr:sp>
      <xdr:nvSpPr>
        <xdr:cNvPr id="4" name="テキスト ボックス 91"/>
        <xdr:cNvSpPr txBox="1">
          <a:spLocks noChangeArrowheads="1"/>
        </xdr:cNvSpPr>
      </xdr:nvSpPr>
      <xdr:spPr>
        <a:xfrm>
          <a:off x="2152650" y="22479000"/>
          <a:ext cx="3476625" cy="885825"/>
        </a:xfrm>
        <a:prstGeom prst="rect">
          <a:avLst/>
        </a:prstGeom>
        <a:noFill/>
        <a:ln w="9525" cmpd="sng">
          <a:noFill/>
        </a:ln>
      </xdr:spPr>
      <xdr:txBody>
        <a:bodyPr vertOverflow="clip" wrap="square"/>
        <a:p>
          <a:pPr algn="l">
            <a:defRPr/>
          </a:pPr>
          <a:r>
            <a:rPr lang="en-US" cap="none" sz="800" b="0" i="0" u="none" baseline="0">
              <a:solidFill>
                <a:srgbClr val="FF0000"/>
              </a:solidFill>
              <a:latin typeface="Meiryo UI"/>
              <a:ea typeface="Meiryo UI"/>
              <a:cs typeface="Meiryo UI"/>
            </a:rPr>
            <a:t>(</a:t>
          </a:r>
          <a:r>
            <a:rPr lang="en-US" cap="none" sz="800" b="0" i="0" u="none" baseline="0">
              <a:solidFill>
                <a:srgbClr val="FF0000"/>
              </a:solidFill>
              <a:latin typeface="Meiryo UI"/>
              <a:ea typeface="Meiryo UI"/>
              <a:cs typeface="Meiryo UI"/>
            </a:rPr>
            <a:t>入浴時間計算式例</a:t>
          </a:r>
          <a:r>
            <a:rPr lang="en-US" cap="none" sz="800" b="0" i="0" u="none" baseline="0">
              <a:solidFill>
                <a:srgbClr val="FF0000"/>
              </a:solidFill>
              <a:latin typeface="Meiryo UI"/>
              <a:ea typeface="Meiryo UI"/>
              <a:cs typeface="Meiryo UI"/>
            </a:rPr>
            <a:t>)
</a:t>
          </a:r>
          <a:r>
            <a:rPr lang="en-US" cap="none" sz="800" b="0" i="0" u="none" baseline="0">
              <a:solidFill>
                <a:srgbClr val="FF0000"/>
              </a:solidFill>
              <a:latin typeface="Meiryo UI"/>
              <a:ea typeface="Meiryo UI"/>
              <a:cs typeface="Meiryo UI"/>
            </a:rPr>
            <a:t>入所者数</a:t>
          </a:r>
          <a:r>
            <a:rPr lang="en-US" cap="none" sz="800" b="0" i="0" u="none" baseline="0">
              <a:solidFill>
                <a:srgbClr val="FF0000"/>
              </a:solidFill>
              <a:latin typeface="Meiryo UI"/>
              <a:ea typeface="Meiryo UI"/>
              <a:cs typeface="Meiryo UI"/>
            </a:rPr>
            <a:t>×</a:t>
          </a:r>
          <a:r>
            <a:rPr lang="en-US" cap="none" sz="800" b="0" i="0" u="none" baseline="0">
              <a:solidFill>
                <a:srgbClr val="FF0000"/>
              </a:solidFill>
              <a:latin typeface="Meiryo UI"/>
              <a:ea typeface="Meiryo UI"/>
              <a:cs typeface="Meiryo UI"/>
            </a:rPr>
            <a:t>２回／週の入浴日　＋入浴する通所者　＝</a:t>
          </a:r>
          <a:r>
            <a:rPr lang="en-US" cap="none" sz="800" b="0" i="0" u="none" baseline="0">
              <a:solidFill>
                <a:srgbClr val="FF0000"/>
              </a:solidFill>
              <a:latin typeface="Meiryo UI"/>
              <a:ea typeface="Meiryo UI"/>
              <a:cs typeface="Meiryo UI"/>
            </a:rPr>
            <a:t>A</a:t>
          </a:r>
          <a:r>
            <a:rPr lang="en-US" cap="none" sz="800" b="0" i="0" u="none" baseline="0">
              <a:solidFill>
                <a:srgbClr val="FF0000"/>
              </a:solidFill>
              <a:latin typeface="Meiryo UI"/>
              <a:ea typeface="Meiryo UI"/>
              <a:cs typeface="Meiryo UI"/>
            </a:rPr>
            <a:t>人</a:t>
          </a:r>
          <a:r>
            <a:rPr lang="en-US" cap="none" sz="800" b="0" i="0" u="none" baseline="0">
              <a:solidFill>
                <a:srgbClr val="FF0000"/>
              </a:solidFill>
              <a:latin typeface="Meiryo UI"/>
              <a:ea typeface="Meiryo UI"/>
              <a:cs typeface="Meiryo UI"/>
            </a:rPr>
            <a:t>
</a:t>
          </a:r>
          <a:r>
            <a:rPr lang="en-US" cap="none" sz="800" b="0" i="0" u="none" baseline="0">
              <a:solidFill>
                <a:srgbClr val="FF0000"/>
              </a:solidFill>
              <a:latin typeface="Meiryo UI"/>
              <a:ea typeface="Meiryo UI"/>
              <a:cs typeface="Meiryo UI"/>
            </a:rPr>
            <a:t>1</a:t>
          </a:r>
          <a:r>
            <a:rPr lang="en-US" cap="none" sz="800" b="0" i="0" u="none" baseline="0">
              <a:solidFill>
                <a:srgbClr val="FF0000"/>
              </a:solidFill>
              <a:latin typeface="Meiryo UI"/>
              <a:ea typeface="Meiryo UI"/>
              <a:cs typeface="Meiryo UI"/>
            </a:rPr>
            <a:t>日の浴室利用可能時間</a:t>
          </a:r>
          <a:r>
            <a:rPr lang="en-US" cap="none" sz="800" b="0" i="0" u="none" baseline="0">
              <a:solidFill>
                <a:srgbClr val="FF0000"/>
              </a:solidFill>
              <a:latin typeface="Meiryo UI"/>
              <a:ea typeface="Meiryo UI"/>
              <a:cs typeface="Meiryo UI"/>
            </a:rPr>
            <a:t>×</a:t>
          </a:r>
          <a:r>
            <a:rPr lang="en-US" cap="none" sz="800" b="0" i="0" u="none" baseline="0">
              <a:solidFill>
                <a:srgbClr val="FF0000"/>
              </a:solidFill>
              <a:latin typeface="Meiryo UI"/>
              <a:ea typeface="Meiryo UI"/>
              <a:cs typeface="Meiryo UI"/>
            </a:rPr>
            <a:t>浴室の同時利用可能人数／</a:t>
          </a:r>
          <a:r>
            <a:rPr lang="en-US" cap="none" sz="800" b="0" i="0" u="none" baseline="0">
              <a:solidFill>
                <a:srgbClr val="FF0000"/>
              </a:solidFill>
              <a:latin typeface="Meiryo UI"/>
              <a:ea typeface="Meiryo UI"/>
              <a:cs typeface="Meiryo UI"/>
            </a:rPr>
            <a:t>A</a:t>
          </a:r>
          <a:r>
            <a:rPr lang="en-US" cap="none" sz="800" b="0" i="0" u="none" baseline="0">
              <a:solidFill>
                <a:srgbClr val="FF0000"/>
              </a:solidFill>
              <a:latin typeface="Meiryo UI"/>
              <a:ea typeface="Meiryo UI"/>
              <a:cs typeface="Meiryo UI"/>
            </a:rPr>
            <a:t>人＝</a:t>
          </a:r>
          <a:r>
            <a:rPr lang="en-US" cap="none" sz="800" b="0" i="0" u="none" baseline="0">
              <a:solidFill>
                <a:srgbClr val="FF0000"/>
              </a:solidFill>
              <a:latin typeface="Meiryo UI"/>
              <a:ea typeface="Meiryo UI"/>
              <a:cs typeface="Meiryo UI"/>
            </a:rPr>
            <a:t>B</a:t>
          </a:r>
          <a:r>
            <a:rPr lang="en-US" cap="none" sz="800" b="0" i="0" u="none" baseline="0">
              <a:solidFill>
                <a:srgbClr val="FF0000"/>
              </a:solidFill>
              <a:latin typeface="Meiryo UI"/>
              <a:ea typeface="Meiryo UI"/>
              <a:cs typeface="Meiryo UI"/>
            </a:rPr>
            <a:t>分</a:t>
          </a:r>
        </a:p>
      </xdr:txBody>
    </xdr:sp>
    <xdr:clientData/>
  </xdr:twoCellAnchor>
  <xdr:twoCellAnchor>
    <xdr:from>
      <xdr:col>4</xdr:col>
      <xdr:colOff>1533525</xdr:colOff>
      <xdr:row>21</xdr:row>
      <xdr:rowOff>333375</xdr:rowOff>
    </xdr:from>
    <xdr:to>
      <xdr:col>5</xdr:col>
      <xdr:colOff>9525</xdr:colOff>
      <xdr:row>22</xdr:row>
      <xdr:rowOff>57150</xdr:rowOff>
    </xdr:to>
    <xdr:sp>
      <xdr:nvSpPr>
        <xdr:cNvPr id="5" name="テキスト ボックス 92"/>
        <xdr:cNvSpPr txBox="1">
          <a:spLocks noChangeArrowheads="1"/>
        </xdr:cNvSpPr>
      </xdr:nvSpPr>
      <xdr:spPr>
        <a:xfrm>
          <a:off x="3590925" y="5991225"/>
          <a:ext cx="2143125" cy="1209675"/>
        </a:xfrm>
        <a:prstGeom prst="rect">
          <a:avLst/>
        </a:prstGeom>
        <a:noFill/>
        <a:ln w="9525" cmpd="sng">
          <a:noFill/>
        </a:ln>
      </xdr:spPr>
      <xdr:txBody>
        <a:bodyPr vertOverflow="clip" wrap="square"/>
        <a:p>
          <a:pPr algn="l">
            <a:defRPr/>
          </a:pPr>
          <a:r>
            <a:rPr lang="en-US" cap="none" sz="800" b="0" i="0" u="sng" baseline="0">
              <a:solidFill>
                <a:srgbClr val="FF0000"/>
              </a:solidFill>
              <a:latin typeface="Meiryo UI"/>
              <a:ea typeface="Meiryo UI"/>
              <a:cs typeface="Meiryo UI"/>
            </a:rPr>
            <a:t>車椅子使用者用駐車施設</a:t>
          </a:r>
          <a:r>
            <a:rPr lang="en-US" cap="none" sz="800" b="0" i="0" u="sng" baseline="0">
              <a:solidFill>
                <a:srgbClr val="FF0000"/>
              </a:solidFill>
              <a:latin typeface="Meiryo UI"/>
              <a:ea typeface="Meiryo UI"/>
              <a:cs typeface="Meiryo UI"/>
            </a:rPr>
            <a:t>
</a:t>
          </a:r>
          <a:r>
            <a:rPr lang="en-US" cap="none" sz="800" b="0" i="0" u="none" baseline="0">
              <a:solidFill>
                <a:srgbClr val="FF0000"/>
              </a:solidFill>
              <a:latin typeface="Meiryo UI"/>
              <a:ea typeface="Meiryo UI"/>
              <a:cs typeface="Meiryo UI"/>
            </a:rPr>
            <a:t>・幅は</a:t>
          </a:r>
          <a:r>
            <a:rPr lang="en-US" cap="none" sz="800" b="0" i="0" u="none" baseline="0">
              <a:solidFill>
                <a:srgbClr val="FF0000"/>
              </a:solidFill>
              <a:latin typeface="Meiryo UI"/>
              <a:ea typeface="Meiryo UI"/>
              <a:cs typeface="Meiryo UI"/>
            </a:rPr>
            <a:t>350</a:t>
          </a:r>
          <a:r>
            <a:rPr lang="en-US" cap="none" sz="800" b="0" i="0" u="none" baseline="0">
              <a:solidFill>
                <a:srgbClr val="FF0000"/>
              </a:solidFill>
              <a:latin typeface="Meiryo UI"/>
              <a:ea typeface="Meiryo UI"/>
              <a:cs typeface="Meiryo UI"/>
            </a:rPr>
            <a:t>㎝</a:t>
          </a:r>
          <a:r>
            <a:rPr lang="en-US" cap="none" sz="800" b="0" i="0" u="none" baseline="0">
              <a:solidFill>
                <a:srgbClr val="FF0000"/>
              </a:solidFill>
              <a:latin typeface="Meiryo UI"/>
              <a:ea typeface="Meiryo UI"/>
              <a:cs typeface="Meiryo UI"/>
            </a:rPr>
            <a:t>以上とする</a:t>
          </a:r>
          <a:r>
            <a:rPr lang="en-US" cap="none" sz="800" b="0" i="0" u="none" baseline="0">
              <a:solidFill>
                <a:srgbClr val="FF0000"/>
              </a:solidFill>
              <a:latin typeface="Meiryo UI"/>
              <a:ea typeface="Meiryo UI"/>
              <a:cs typeface="Meiryo UI"/>
            </a:rPr>
            <a:t>
</a:t>
          </a:r>
          <a:r>
            <a:rPr lang="en-US" cap="none" sz="800" b="0" i="0" u="none" baseline="0">
              <a:solidFill>
                <a:srgbClr val="FF0000"/>
              </a:solidFill>
              <a:latin typeface="Meiryo UI"/>
              <a:ea typeface="Meiryo UI"/>
              <a:cs typeface="Meiryo UI"/>
            </a:rPr>
            <a:t>・利用療養室までの経路の長さができるだけ短くなる位置に設置</a:t>
          </a:r>
          <a:r>
            <a:rPr lang="en-US" cap="none" sz="800" b="0" i="0" u="none" baseline="0">
              <a:solidFill>
                <a:srgbClr val="FF0000"/>
              </a:solidFill>
              <a:latin typeface="Meiryo UI"/>
              <a:ea typeface="Meiryo UI"/>
              <a:cs typeface="Meiryo UI"/>
            </a:rPr>
            <a:t>
</a:t>
          </a:r>
          <a:r>
            <a:rPr lang="en-US" cap="none" sz="800" b="0" i="0" u="none" baseline="0">
              <a:solidFill>
                <a:srgbClr val="FF0000"/>
              </a:solidFill>
              <a:latin typeface="Meiryo UI"/>
              <a:ea typeface="Meiryo UI"/>
              <a:cs typeface="Meiryo UI"/>
            </a:rPr>
            <a:t>・利用療養室までの経路について誘導表示を設置</a:t>
          </a:r>
          <a:r>
            <a:rPr lang="en-US" cap="none" sz="800" b="0" i="0" u="none" baseline="0">
              <a:solidFill>
                <a:srgbClr val="FF0000"/>
              </a:solidFill>
              <a:latin typeface="Meiryo UI"/>
              <a:ea typeface="Meiryo UI"/>
              <a:cs typeface="Meiryo UI"/>
            </a:rPr>
            <a:t>
</a:t>
          </a:r>
        </a:p>
      </xdr:txBody>
    </xdr:sp>
    <xdr:clientData/>
  </xdr:twoCellAnchor>
  <xdr:twoCellAnchor>
    <xdr:from>
      <xdr:col>6</xdr:col>
      <xdr:colOff>95250</xdr:colOff>
      <xdr:row>158</xdr:row>
      <xdr:rowOff>19050</xdr:rowOff>
    </xdr:from>
    <xdr:to>
      <xdr:col>6</xdr:col>
      <xdr:colOff>2838450</xdr:colOff>
      <xdr:row>170</xdr:row>
      <xdr:rowOff>171450</xdr:rowOff>
    </xdr:to>
    <xdr:sp>
      <xdr:nvSpPr>
        <xdr:cNvPr id="6" name="テキスト ボックス 94"/>
        <xdr:cNvSpPr txBox="1">
          <a:spLocks noChangeArrowheads="1"/>
        </xdr:cNvSpPr>
      </xdr:nvSpPr>
      <xdr:spPr>
        <a:xfrm>
          <a:off x="6057900" y="43319700"/>
          <a:ext cx="2743200" cy="2571750"/>
        </a:xfrm>
        <a:prstGeom prst="rect">
          <a:avLst/>
        </a:prstGeom>
        <a:solidFill>
          <a:srgbClr val="FFFFFF"/>
        </a:solidFill>
        <a:ln w="9525" cmpd="sng">
          <a:noFill/>
        </a:ln>
      </xdr:spPr>
      <xdr:txBody>
        <a:bodyPr vertOverflow="clip" wrap="square"/>
        <a:p>
          <a:pPr algn="l">
            <a:defRPr/>
          </a:pPr>
          <a:r>
            <a:rPr lang="en-US" cap="none" sz="800" b="0" i="0" u="sng" baseline="0">
              <a:solidFill>
                <a:srgbClr val="000000"/>
              </a:solidFill>
              <a:latin typeface="Meiryo UI"/>
              <a:ea typeface="Meiryo UI"/>
              <a:cs typeface="Meiryo UI"/>
            </a:rPr>
            <a:t>◎算定例</a:t>
          </a:r>
          <a:r>
            <a:rPr lang="en-US" cap="none" sz="800" b="0" i="0" u="none" baseline="0">
              <a:solidFill>
                <a:srgbClr val="000000"/>
              </a:solidFill>
              <a:latin typeface="Meiryo UI"/>
              <a:ea typeface="Meiryo UI"/>
              <a:cs typeface="Meiryo UI"/>
            </a:rPr>
            <a:t>　入所</a:t>
          </a:r>
          <a:r>
            <a:rPr lang="en-US" cap="none" sz="800" b="0" i="0" u="none" baseline="0">
              <a:solidFill>
                <a:srgbClr val="000000"/>
              </a:solidFill>
              <a:latin typeface="Meiryo UI"/>
              <a:ea typeface="Meiryo UI"/>
              <a:cs typeface="Meiryo UI"/>
            </a:rPr>
            <a:t>150</a:t>
          </a:r>
          <a:r>
            <a:rPr lang="en-US" cap="none" sz="800" b="0" i="0" u="none" baseline="0">
              <a:solidFill>
                <a:srgbClr val="000000"/>
              </a:solidFill>
              <a:latin typeface="Meiryo UI"/>
              <a:ea typeface="Meiryo UI"/>
              <a:cs typeface="Meiryo UI"/>
            </a:rPr>
            <a:t>人</a:t>
          </a:r>
          <a:r>
            <a:rPr lang="en-US" cap="none" sz="800" b="0" i="0" u="none" baseline="0">
              <a:solidFill>
                <a:srgbClr val="000000"/>
              </a:solidFill>
              <a:latin typeface="Meiryo UI"/>
              <a:ea typeface="Meiryo UI"/>
              <a:cs typeface="Meiryo UI"/>
            </a:rPr>
            <a:t>,</a:t>
          </a:r>
          <a:r>
            <a:rPr lang="en-US" cap="none" sz="800" b="0" i="0" u="none" baseline="0">
              <a:solidFill>
                <a:srgbClr val="000000"/>
              </a:solidFill>
              <a:latin typeface="Meiryo UI"/>
              <a:ea typeface="Meiryo UI"/>
              <a:cs typeface="Meiryo UI"/>
            </a:rPr>
            <a:t>通所</a:t>
          </a:r>
          <a:r>
            <a:rPr lang="en-US" cap="none" sz="800" b="0" i="0" u="none" baseline="0">
              <a:solidFill>
                <a:srgbClr val="000000"/>
              </a:solidFill>
              <a:latin typeface="Meiryo UI"/>
              <a:ea typeface="Meiryo UI"/>
              <a:cs typeface="Meiryo UI"/>
            </a:rPr>
            <a:t>20</a:t>
          </a:r>
          <a:r>
            <a:rPr lang="en-US" cap="none" sz="800" b="0" i="0" u="none" baseline="0">
              <a:solidFill>
                <a:srgbClr val="000000"/>
              </a:solidFill>
              <a:latin typeface="Meiryo UI"/>
              <a:ea typeface="Meiryo UI"/>
              <a:cs typeface="Meiryo UI"/>
            </a:rPr>
            <a:t>人の場合</a:t>
          </a:r>
          <a:r>
            <a:rPr lang="en-US" cap="none" sz="800" b="0" i="0" u="none" baseline="0">
              <a:solidFill>
                <a:srgbClr val="000000"/>
              </a:solidFill>
              <a:latin typeface="Meiryo UI"/>
              <a:ea typeface="Meiryo UI"/>
              <a:cs typeface="Meiryo UI"/>
            </a:rPr>
            <a:t>
</a:t>
          </a:r>
          <a:r>
            <a:rPr lang="en-US" cap="none" sz="800" b="0" i="0" u="none" baseline="0">
              <a:solidFill>
                <a:srgbClr val="000000"/>
              </a:solidFill>
              <a:latin typeface="Meiryo UI"/>
              <a:ea typeface="Meiryo UI"/>
              <a:cs typeface="Meiryo UI"/>
            </a:rPr>
            <a:t>(1)  </a:t>
          </a:r>
          <a:r>
            <a:rPr lang="en-US" cap="none" sz="800" b="0" i="0" u="none" baseline="0">
              <a:solidFill>
                <a:srgbClr val="000000"/>
              </a:solidFill>
              <a:latin typeface="Meiryo UI"/>
              <a:ea typeface="Meiryo UI"/>
              <a:cs typeface="Meiryo UI"/>
            </a:rPr>
            <a:t>医師</a:t>
          </a:r>
          <a:r>
            <a:rPr lang="en-US" cap="none" sz="800" b="0" i="0" u="none" baseline="0">
              <a:solidFill>
                <a:srgbClr val="000000"/>
              </a:solidFill>
              <a:latin typeface="Meiryo UI"/>
              <a:ea typeface="Meiryo UI"/>
              <a:cs typeface="Meiryo UI"/>
            </a:rPr>
            <a:t>             </a:t>
          </a:r>
          <a:r>
            <a:rPr lang="en-US" cap="none" sz="800" b="0" i="0" u="none" baseline="0">
              <a:solidFill>
                <a:srgbClr val="000000"/>
              </a:solidFill>
              <a:latin typeface="Meiryo UI"/>
              <a:ea typeface="Meiryo UI"/>
              <a:cs typeface="Meiryo UI"/>
            </a:rPr>
            <a:t>150</a:t>
          </a:r>
          <a:r>
            <a:rPr lang="en-US" cap="none" sz="800" b="0" i="0" u="none" baseline="0">
              <a:solidFill>
                <a:srgbClr val="000000"/>
              </a:solidFill>
              <a:latin typeface="Meiryo UI"/>
              <a:ea typeface="Meiryo UI"/>
              <a:cs typeface="Meiryo UI"/>
            </a:rPr>
            <a:t>÷</a:t>
          </a:r>
          <a:r>
            <a:rPr lang="en-US" cap="none" sz="800" b="0" i="0" u="none" baseline="0">
              <a:solidFill>
                <a:srgbClr val="000000"/>
              </a:solidFill>
              <a:latin typeface="Meiryo UI"/>
              <a:ea typeface="Meiryo UI"/>
              <a:cs typeface="Meiryo UI"/>
            </a:rPr>
            <a:t>100 </a:t>
          </a:r>
          <a:r>
            <a:rPr lang="en-US" cap="none" sz="800" b="0" i="0" u="none" baseline="0">
              <a:solidFill>
                <a:srgbClr val="000000"/>
              </a:solidFill>
              <a:latin typeface="Meiryo UI"/>
              <a:ea typeface="Meiryo UI"/>
              <a:cs typeface="Meiryo UI"/>
            </a:rPr>
            <a:t>＝</a:t>
          </a:r>
          <a:r>
            <a:rPr lang="en-US" cap="none" sz="800" b="0" i="0" u="none" baseline="0">
              <a:solidFill>
                <a:srgbClr val="000000"/>
              </a:solidFill>
              <a:latin typeface="Meiryo UI"/>
              <a:ea typeface="Meiryo UI"/>
              <a:cs typeface="Meiryo UI"/>
            </a:rPr>
            <a:t>1.5</a:t>
          </a:r>
          <a:r>
            <a:rPr lang="en-US" cap="none" sz="800" b="0" i="0" u="none" baseline="0">
              <a:solidFill>
                <a:srgbClr val="000000"/>
              </a:solidFill>
              <a:latin typeface="Meiryo UI"/>
              <a:ea typeface="Meiryo UI"/>
              <a:cs typeface="Meiryo UI"/>
            </a:rPr>
            <a:t>人</a:t>
          </a:r>
          <a:r>
            <a:rPr lang="en-US" cap="none" sz="800" b="0" i="0" u="none" baseline="0">
              <a:solidFill>
                <a:srgbClr val="000000"/>
              </a:solidFill>
              <a:latin typeface="Meiryo UI"/>
              <a:ea typeface="Meiryo UI"/>
              <a:cs typeface="Meiryo UI"/>
            </a:rPr>
            <a:t>
</a:t>
          </a:r>
          <a:r>
            <a:rPr lang="en-US" cap="none" sz="800" b="0" i="0" u="none" baseline="0">
              <a:solidFill>
                <a:srgbClr val="000000"/>
              </a:solidFill>
              <a:latin typeface="Meiryo UI"/>
              <a:ea typeface="Meiryo UI"/>
              <a:cs typeface="Meiryo UI"/>
            </a:rPr>
            <a:t>(2)  </a:t>
          </a:r>
          <a:r>
            <a:rPr lang="en-US" cap="none" sz="800" b="0" i="0" u="none" baseline="0">
              <a:solidFill>
                <a:srgbClr val="000000"/>
              </a:solidFill>
              <a:latin typeface="Meiryo UI"/>
              <a:ea typeface="Meiryo UI"/>
              <a:cs typeface="Meiryo UI"/>
            </a:rPr>
            <a:t>看護・介護職員</a:t>
          </a:r>
          <a:r>
            <a:rPr lang="en-US" cap="none" sz="800" b="0" i="0" u="none" baseline="0">
              <a:solidFill>
                <a:srgbClr val="000000"/>
              </a:solidFill>
              <a:latin typeface="Meiryo UI"/>
              <a:ea typeface="Meiryo UI"/>
              <a:cs typeface="Meiryo UI"/>
            </a:rPr>
            <a:t>
</a:t>
          </a:r>
          <a:r>
            <a:rPr lang="en-US" cap="none" sz="800" b="0" i="0" u="none" baseline="0">
              <a:solidFill>
                <a:srgbClr val="000000"/>
              </a:solidFill>
              <a:latin typeface="Meiryo UI"/>
              <a:ea typeface="Meiryo UI"/>
              <a:cs typeface="Meiryo UI"/>
            </a:rPr>
            <a:t> </a:t>
          </a:r>
          <a:r>
            <a:rPr lang="en-US" cap="none" sz="800" b="0" i="0" u="none" baseline="0">
              <a:solidFill>
                <a:srgbClr val="000000"/>
              </a:solidFill>
              <a:latin typeface="Meiryo UI"/>
              <a:ea typeface="Meiryo UI"/>
              <a:cs typeface="Meiryo UI"/>
            </a:rPr>
            <a:t>①</a:t>
          </a:r>
          <a:r>
            <a:rPr lang="en-US" cap="none" sz="800" b="0" i="0" u="none" baseline="0">
              <a:solidFill>
                <a:srgbClr val="000000"/>
              </a:solidFill>
              <a:latin typeface="Meiryo UI"/>
              <a:ea typeface="Meiryo UI"/>
              <a:cs typeface="Meiryo UI"/>
            </a:rPr>
            <a:t>  </a:t>
          </a:r>
          <a:r>
            <a:rPr lang="en-US" cap="none" sz="800" b="0" i="0" u="none" baseline="0">
              <a:solidFill>
                <a:srgbClr val="000000"/>
              </a:solidFill>
              <a:latin typeface="Meiryo UI"/>
              <a:ea typeface="Meiryo UI"/>
              <a:cs typeface="Meiryo UI"/>
            </a:rPr>
            <a:t>入所　　　</a:t>
          </a:r>
          <a:r>
            <a:rPr lang="en-US" cap="none" sz="800" b="0" i="0" u="none" baseline="0">
              <a:solidFill>
                <a:srgbClr val="000000"/>
              </a:solidFill>
              <a:latin typeface="Meiryo UI"/>
              <a:ea typeface="Meiryo UI"/>
              <a:cs typeface="Meiryo UI"/>
            </a:rPr>
            <a:t>    </a:t>
          </a:r>
          <a:r>
            <a:rPr lang="en-US" cap="none" sz="800" b="0" i="0" u="none" baseline="0">
              <a:solidFill>
                <a:srgbClr val="000000"/>
              </a:solidFill>
              <a:latin typeface="Meiryo UI"/>
              <a:ea typeface="Meiryo UI"/>
              <a:cs typeface="Meiryo UI"/>
            </a:rPr>
            <a:t>　</a:t>
          </a:r>
          <a:r>
            <a:rPr lang="en-US" cap="none" sz="800" b="0" i="0" u="none" baseline="0">
              <a:solidFill>
                <a:srgbClr val="000000"/>
              </a:solidFill>
              <a:latin typeface="Meiryo UI"/>
              <a:ea typeface="Meiryo UI"/>
              <a:cs typeface="Meiryo UI"/>
            </a:rPr>
            <a:t> </a:t>
          </a:r>
          <a:r>
            <a:rPr lang="en-US" cap="none" sz="800" b="0" i="0" u="none" baseline="0">
              <a:solidFill>
                <a:srgbClr val="000000"/>
              </a:solidFill>
              <a:latin typeface="Meiryo UI"/>
              <a:ea typeface="Meiryo UI"/>
              <a:cs typeface="Meiryo UI"/>
            </a:rPr>
            <a:t>150</a:t>
          </a:r>
          <a:r>
            <a:rPr lang="en-US" cap="none" sz="800" b="0" i="0" u="none" baseline="0">
              <a:solidFill>
                <a:srgbClr val="000000"/>
              </a:solidFill>
              <a:latin typeface="Meiryo UI"/>
              <a:ea typeface="Meiryo UI"/>
              <a:cs typeface="Meiryo UI"/>
            </a:rPr>
            <a:t>÷</a:t>
          </a:r>
          <a:r>
            <a:rPr lang="en-US" cap="none" sz="800" b="0" i="0" u="none" baseline="0">
              <a:solidFill>
                <a:srgbClr val="000000"/>
              </a:solidFill>
              <a:latin typeface="Meiryo UI"/>
              <a:ea typeface="Meiryo UI"/>
              <a:cs typeface="Meiryo UI"/>
            </a:rPr>
            <a:t>3</a:t>
          </a:r>
          <a:r>
            <a:rPr lang="en-US" cap="none" sz="800" b="0" i="0" u="none" baseline="0">
              <a:solidFill>
                <a:srgbClr val="000000"/>
              </a:solidFill>
              <a:latin typeface="Meiryo UI"/>
              <a:ea typeface="Meiryo UI"/>
              <a:cs typeface="Meiryo UI"/>
            </a:rPr>
            <a:t>＝</a:t>
          </a:r>
          <a:r>
            <a:rPr lang="en-US" cap="none" sz="800" b="0" i="0" u="none" baseline="0">
              <a:solidFill>
                <a:srgbClr val="000000"/>
              </a:solidFill>
              <a:latin typeface="Meiryo UI"/>
              <a:ea typeface="Meiryo UI"/>
              <a:cs typeface="Meiryo UI"/>
            </a:rPr>
            <a:t>50</a:t>
          </a:r>
          <a:r>
            <a:rPr lang="en-US" cap="none" sz="800" b="0" i="0" u="none" baseline="0">
              <a:solidFill>
                <a:srgbClr val="000000"/>
              </a:solidFill>
              <a:latin typeface="Meiryo UI"/>
              <a:ea typeface="Meiryo UI"/>
              <a:cs typeface="Meiryo UI"/>
            </a:rPr>
            <a:t>人</a:t>
          </a:r>
          <a:r>
            <a:rPr lang="en-US" cap="none" sz="800" b="0" i="0" u="none" baseline="0">
              <a:solidFill>
                <a:srgbClr val="000000"/>
              </a:solidFill>
              <a:latin typeface="Meiryo UI"/>
              <a:ea typeface="Meiryo UI"/>
              <a:cs typeface="Meiryo UI"/>
            </a:rPr>
            <a:t>  </a:t>
          </a:r>
          <a:r>
            <a:rPr lang="en-US" cap="none" sz="800" b="0" i="0" u="none" baseline="0">
              <a:solidFill>
                <a:srgbClr val="000000"/>
              </a:solidFill>
              <a:latin typeface="Meiryo UI"/>
              <a:ea typeface="Meiryo UI"/>
              <a:cs typeface="Meiryo UI"/>
            </a:rPr>
            <a:t>
</a:t>
          </a:r>
          <a:r>
            <a:rPr lang="en-US" cap="none" sz="800" b="0" i="0" u="none" baseline="0">
              <a:solidFill>
                <a:srgbClr val="000000"/>
              </a:solidFill>
              <a:latin typeface="Meiryo UI"/>
              <a:ea typeface="Meiryo UI"/>
              <a:cs typeface="Meiryo UI"/>
            </a:rPr>
            <a:t>　　ア　看護職員</a:t>
          </a:r>
          <a:r>
            <a:rPr lang="en-US" cap="none" sz="800" b="0" i="0" u="none" baseline="0">
              <a:solidFill>
                <a:srgbClr val="000000"/>
              </a:solidFill>
              <a:latin typeface="Meiryo UI"/>
              <a:ea typeface="Meiryo UI"/>
              <a:cs typeface="Meiryo UI"/>
            </a:rPr>
            <a:t>      </a:t>
          </a:r>
          <a:r>
            <a:rPr lang="en-US" cap="none" sz="800" b="0" i="0" u="none" baseline="0">
              <a:solidFill>
                <a:srgbClr val="000000"/>
              </a:solidFill>
              <a:latin typeface="Meiryo UI"/>
              <a:ea typeface="Meiryo UI"/>
              <a:cs typeface="Meiryo UI"/>
            </a:rPr>
            <a:t>50</a:t>
          </a:r>
          <a:r>
            <a:rPr lang="en-US" cap="none" sz="800" b="0" i="0" u="none" baseline="0">
              <a:solidFill>
                <a:srgbClr val="000000"/>
              </a:solidFill>
              <a:latin typeface="Meiryo UI"/>
              <a:ea typeface="Meiryo UI"/>
              <a:cs typeface="Meiryo UI"/>
            </a:rPr>
            <a:t>人</a:t>
          </a:r>
          <a:r>
            <a:rPr lang="en-US" cap="none" sz="800" b="0" i="0" u="none" baseline="0">
              <a:solidFill>
                <a:srgbClr val="000000"/>
              </a:solidFill>
              <a:latin typeface="Meiryo UI"/>
              <a:ea typeface="Meiryo UI"/>
              <a:cs typeface="Meiryo UI"/>
            </a:rPr>
            <a:t>×</a:t>
          </a:r>
          <a:r>
            <a:rPr lang="en-US" cap="none" sz="800" b="0" i="0" u="none" baseline="0">
              <a:solidFill>
                <a:srgbClr val="000000"/>
              </a:solidFill>
              <a:latin typeface="Meiryo UI"/>
              <a:ea typeface="Meiryo UI"/>
              <a:cs typeface="Meiryo UI"/>
            </a:rPr>
            <a:t>2/7</a:t>
          </a:r>
          <a:r>
            <a:rPr lang="en-US" cap="none" sz="800" b="0" i="0" u="none" baseline="0">
              <a:solidFill>
                <a:srgbClr val="000000"/>
              </a:solidFill>
              <a:latin typeface="Meiryo UI"/>
              <a:ea typeface="Meiryo UI"/>
              <a:cs typeface="Meiryo UI"/>
            </a:rPr>
            <a:t>＝</a:t>
          </a:r>
          <a:r>
            <a:rPr lang="en-US" cap="none" sz="800" b="0" i="0" u="none" baseline="0">
              <a:solidFill>
                <a:srgbClr val="000000"/>
              </a:solidFill>
              <a:latin typeface="Meiryo UI"/>
              <a:ea typeface="Meiryo UI"/>
              <a:cs typeface="Meiryo UI"/>
            </a:rPr>
            <a:t>14.3≒15</a:t>
          </a:r>
          <a:r>
            <a:rPr lang="en-US" cap="none" sz="800" b="0" i="0" u="none" baseline="0">
              <a:solidFill>
                <a:srgbClr val="000000"/>
              </a:solidFill>
              <a:latin typeface="Meiryo UI"/>
              <a:ea typeface="Meiryo UI"/>
              <a:cs typeface="Meiryo UI"/>
            </a:rPr>
            <a:t>人</a:t>
          </a:r>
          <a:r>
            <a:rPr lang="en-US" cap="none" sz="800" b="0" i="0" u="none" baseline="0">
              <a:solidFill>
                <a:srgbClr val="000000"/>
              </a:solidFill>
              <a:latin typeface="Meiryo UI"/>
              <a:ea typeface="Meiryo UI"/>
              <a:cs typeface="Meiryo UI"/>
            </a:rPr>
            <a:t>
</a:t>
          </a:r>
          <a:r>
            <a:rPr lang="en-US" cap="none" sz="800" b="0" i="0" u="none" baseline="0">
              <a:solidFill>
                <a:srgbClr val="000000"/>
              </a:solidFill>
              <a:latin typeface="Meiryo UI"/>
              <a:ea typeface="Meiryo UI"/>
              <a:cs typeface="Meiryo UI"/>
            </a:rPr>
            <a:t>　　イ　介護職員</a:t>
          </a:r>
          <a:r>
            <a:rPr lang="en-US" cap="none" sz="800" b="0" i="0" u="none" baseline="0">
              <a:solidFill>
                <a:srgbClr val="000000"/>
              </a:solidFill>
              <a:latin typeface="Meiryo UI"/>
              <a:ea typeface="Meiryo UI"/>
              <a:cs typeface="Meiryo UI"/>
            </a:rPr>
            <a:t>      </a:t>
          </a:r>
          <a:r>
            <a:rPr lang="en-US" cap="none" sz="800" b="0" i="0" u="none" baseline="0">
              <a:solidFill>
                <a:srgbClr val="000000"/>
              </a:solidFill>
              <a:latin typeface="Meiryo UI"/>
              <a:ea typeface="Meiryo UI"/>
              <a:cs typeface="Meiryo UI"/>
            </a:rPr>
            <a:t>50</a:t>
          </a:r>
          <a:r>
            <a:rPr lang="en-US" cap="none" sz="800" b="0" i="0" u="none" baseline="0">
              <a:solidFill>
                <a:srgbClr val="000000"/>
              </a:solidFill>
              <a:latin typeface="Meiryo UI"/>
              <a:ea typeface="Meiryo UI"/>
              <a:cs typeface="Meiryo UI"/>
            </a:rPr>
            <a:t>人－</a:t>
          </a:r>
          <a:r>
            <a:rPr lang="en-US" cap="none" sz="800" b="0" i="0" u="none" baseline="0">
              <a:solidFill>
                <a:srgbClr val="000000"/>
              </a:solidFill>
              <a:latin typeface="Meiryo UI"/>
              <a:ea typeface="Meiryo UI"/>
              <a:cs typeface="Meiryo UI"/>
            </a:rPr>
            <a:t>15</a:t>
          </a:r>
          <a:r>
            <a:rPr lang="en-US" cap="none" sz="800" b="0" i="0" u="none" baseline="0">
              <a:solidFill>
                <a:srgbClr val="000000"/>
              </a:solidFill>
              <a:latin typeface="Meiryo UI"/>
              <a:ea typeface="Meiryo UI"/>
              <a:cs typeface="Meiryo UI"/>
            </a:rPr>
            <a:t>人</a:t>
          </a:r>
          <a:r>
            <a:rPr lang="en-US" cap="none" sz="800" b="0" i="0" u="none" baseline="0">
              <a:solidFill>
                <a:srgbClr val="000000"/>
              </a:solidFill>
              <a:latin typeface="Meiryo UI"/>
              <a:ea typeface="Meiryo UI"/>
              <a:cs typeface="Meiryo UI"/>
            </a:rPr>
            <a:t> </a:t>
          </a:r>
          <a:r>
            <a:rPr lang="en-US" cap="none" sz="800" b="0" i="0" u="none" baseline="0">
              <a:solidFill>
                <a:srgbClr val="000000"/>
              </a:solidFill>
              <a:latin typeface="Meiryo UI"/>
              <a:ea typeface="Meiryo UI"/>
              <a:cs typeface="Meiryo UI"/>
            </a:rPr>
            <a:t>＝</a:t>
          </a:r>
          <a:r>
            <a:rPr lang="en-US" cap="none" sz="800" b="0" i="0" u="none" baseline="0">
              <a:solidFill>
                <a:srgbClr val="000000"/>
              </a:solidFill>
              <a:latin typeface="Meiryo UI"/>
              <a:ea typeface="Meiryo UI"/>
              <a:cs typeface="Meiryo UI"/>
            </a:rPr>
            <a:t>35</a:t>
          </a:r>
          <a:r>
            <a:rPr lang="en-US" cap="none" sz="800" b="0" i="0" u="none" baseline="0">
              <a:solidFill>
                <a:srgbClr val="000000"/>
              </a:solidFill>
              <a:latin typeface="Meiryo UI"/>
              <a:ea typeface="Meiryo UI"/>
              <a:cs typeface="Meiryo UI"/>
            </a:rPr>
            <a:t>人</a:t>
          </a:r>
          <a:r>
            <a:rPr lang="en-US" cap="none" sz="800" b="0" i="0" u="none" baseline="0">
              <a:solidFill>
                <a:srgbClr val="000000"/>
              </a:solidFill>
              <a:latin typeface="Meiryo UI"/>
              <a:ea typeface="Meiryo UI"/>
              <a:cs typeface="Meiryo UI"/>
            </a:rPr>
            <a:t>
</a:t>
          </a:r>
          <a:r>
            <a:rPr lang="en-US" cap="none" sz="800" b="0" i="0" u="none" baseline="0">
              <a:solidFill>
                <a:srgbClr val="000000"/>
              </a:solidFill>
              <a:latin typeface="Meiryo UI"/>
              <a:ea typeface="Meiryo UI"/>
              <a:cs typeface="Meiryo UI"/>
            </a:rPr>
            <a:t> </a:t>
          </a:r>
          <a:r>
            <a:rPr lang="en-US" cap="none" sz="800" b="0" i="0" u="none" baseline="0">
              <a:solidFill>
                <a:srgbClr val="000000"/>
              </a:solidFill>
              <a:latin typeface="Meiryo UI"/>
              <a:ea typeface="Meiryo UI"/>
              <a:cs typeface="Meiryo UI"/>
            </a:rPr>
            <a:t>②</a:t>
          </a:r>
          <a:r>
            <a:rPr lang="en-US" cap="none" sz="800" b="0" i="0" u="none" baseline="0">
              <a:solidFill>
                <a:srgbClr val="000000"/>
              </a:solidFill>
              <a:latin typeface="Meiryo UI"/>
              <a:ea typeface="Meiryo UI"/>
              <a:cs typeface="Meiryo UI"/>
            </a:rPr>
            <a:t>  </a:t>
          </a:r>
          <a:r>
            <a:rPr lang="en-US" cap="none" sz="800" b="0" i="0" u="none" baseline="0">
              <a:solidFill>
                <a:srgbClr val="000000"/>
              </a:solidFill>
              <a:latin typeface="Meiryo UI"/>
              <a:ea typeface="Meiryo UI"/>
              <a:cs typeface="Meiryo UI"/>
            </a:rPr>
            <a:t>通所（</a:t>
          </a:r>
          <a:r>
            <a:rPr lang="en-US" cap="none" sz="800" b="0" i="0" u="none" baseline="0">
              <a:solidFill>
                <a:srgbClr val="000000"/>
              </a:solidFill>
              <a:latin typeface="Meiryo UI"/>
              <a:ea typeface="Meiryo UI"/>
              <a:cs typeface="Meiryo UI"/>
            </a:rPr>
            <a:t>20</a:t>
          </a:r>
          <a:r>
            <a:rPr lang="en-US" cap="none" sz="800" b="0" i="0" u="none" baseline="0">
              <a:solidFill>
                <a:srgbClr val="000000"/>
              </a:solidFill>
              <a:latin typeface="Meiryo UI"/>
              <a:ea typeface="Meiryo UI"/>
              <a:cs typeface="Meiryo UI"/>
            </a:rPr>
            <a:t>人</a:t>
          </a:r>
          <a:r>
            <a:rPr lang="en-US" cap="none" sz="800" b="0" i="0" u="none" baseline="0">
              <a:solidFill>
                <a:srgbClr val="000000"/>
              </a:solidFill>
              <a:latin typeface="Meiryo UI"/>
              <a:ea typeface="Meiryo UI"/>
              <a:cs typeface="Meiryo UI"/>
            </a:rPr>
            <a:t>1</a:t>
          </a:r>
          <a:r>
            <a:rPr lang="en-US" cap="none" sz="800" b="0" i="0" u="none" baseline="0">
              <a:solidFill>
                <a:srgbClr val="000000"/>
              </a:solidFill>
              <a:latin typeface="Meiryo UI"/>
              <a:ea typeface="Meiryo UI"/>
              <a:cs typeface="Meiryo UI"/>
            </a:rPr>
            <a:t>単位）（週</a:t>
          </a:r>
          <a:r>
            <a:rPr lang="en-US" cap="none" sz="800" b="0" i="0" u="none" baseline="0">
              <a:solidFill>
                <a:srgbClr val="000000"/>
              </a:solidFill>
              <a:latin typeface="Meiryo UI"/>
              <a:ea typeface="Meiryo UI"/>
              <a:cs typeface="Meiryo UI"/>
            </a:rPr>
            <a:t>5</a:t>
          </a:r>
          <a:r>
            <a:rPr lang="en-US" cap="none" sz="800" b="0" i="0" u="none" baseline="0">
              <a:solidFill>
                <a:srgbClr val="000000"/>
              </a:solidFill>
              <a:latin typeface="Meiryo UI"/>
              <a:ea typeface="Meiryo UI"/>
              <a:cs typeface="Meiryo UI"/>
            </a:rPr>
            <a:t>日実施の場合）</a:t>
          </a:r>
          <a:r>
            <a:rPr lang="en-US" cap="none" sz="800" b="0" i="0" u="none" baseline="0">
              <a:solidFill>
                <a:srgbClr val="000000"/>
              </a:solidFill>
              <a:latin typeface="Meiryo UI"/>
              <a:ea typeface="Meiryo UI"/>
              <a:cs typeface="Meiryo UI"/>
            </a:rPr>
            <a:t>
</a:t>
          </a:r>
          <a:r>
            <a:rPr lang="en-US" cap="none" sz="800" b="0" i="0" u="none" baseline="0">
              <a:solidFill>
                <a:srgbClr val="000000"/>
              </a:solidFill>
              <a:latin typeface="Meiryo UI"/>
              <a:ea typeface="Meiryo UI"/>
              <a:cs typeface="Meiryo UI"/>
            </a:rPr>
            <a:t>     </a:t>
          </a:r>
          <a:r>
            <a:rPr lang="en-US" cap="none" sz="800" b="0" i="0" u="none" baseline="0">
              <a:solidFill>
                <a:srgbClr val="000000"/>
              </a:solidFill>
              <a:latin typeface="Meiryo UI"/>
              <a:ea typeface="Meiryo UI"/>
              <a:cs typeface="Meiryo UI"/>
            </a:rPr>
            <a:t>　</a:t>
          </a:r>
          <a:r>
            <a:rPr lang="en-US" cap="none" sz="800" b="0" i="0" u="none" baseline="0">
              <a:solidFill>
                <a:srgbClr val="000000"/>
              </a:solidFill>
              <a:latin typeface="Meiryo UI"/>
              <a:ea typeface="Meiryo UI"/>
              <a:cs typeface="Meiryo UI"/>
            </a:rPr>
            <a:t>2</a:t>
          </a:r>
          <a:r>
            <a:rPr lang="en-US" cap="none" sz="800" b="0" i="0" u="none" baseline="0">
              <a:solidFill>
                <a:srgbClr val="000000"/>
              </a:solidFill>
              <a:latin typeface="Meiryo UI"/>
              <a:ea typeface="Meiryo UI"/>
              <a:cs typeface="Meiryo UI"/>
            </a:rPr>
            <a:t>人</a:t>
          </a:r>
          <a:r>
            <a:rPr lang="en-US" cap="none" sz="800" b="0" i="0" u="none" baseline="0">
              <a:solidFill>
                <a:srgbClr val="000000"/>
              </a:solidFill>
              <a:latin typeface="Meiryo UI"/>
              <a:ea typeface="Meiryo UI"/>
              <a:cs typeface="Meiryo UI"/>
            </a:rPr>
            <a:t> </a:t>
          </a:r>
          <a:r>
            <a:rPr lang="en-US" cap="none" sz="800" b="0" i="0" u="none" baseline="0">
              <a:solidFill>
                <a:srgbClr val="000000"/>
              </a:solidFill>
              <a:latin typeface="Meiryo UI"/>
              <a:ea typeface="Meiryo UI"/>
              <a:cs typeface="Meiryo UI"/>
            </a:rPr>
            <a:t>－</a:t>
          </a:r>
          <a:r>
            <a:rPr lang="en-US" cap="none" sz="800" b="0" i="0" u="none" baseline="0">
              <a:solidFill>
                <a:srgbClr val="000000"/>
              </a:solidFill>
              <a:latin typeface="Meiryo UI"/>
              <a:ea typeface="Meiryo UI"/>
              <a:cs typeface="Meiryo UI"/>
            </a:rPr>
            <a:t> </a:t>
          </a:r>
          <a:r>
            <a:rPr lang="en-US" cap="none" sz="800" b="0" i="0" u="none" baseline="0">
              <a:solidFill>
                <a:srgbClr val="000000"/>
              </a:solidFill>
              <a:latin typeface="Meiryo UI"/>
              <a:ea typeface="Meiryo UI"/>
              <a:cs typeface="Meiryo UI"/>
            </a:rPr>
            <a:t>PT,OT,ST</a:t>
          </a:r>
          <a:r>
            <a:rPr lang="en-US" cap="none" sz="800" b="0" i="0" u="none" baseline="0">
              <a:solidFill>
                <a:srgbClr val="000000"/>
              </a:solidFill>
              <a:latin typeface="Meiryo UI"/>
              <a:ea typeface="Meiryo UI"/>
              <a:cs typeface="Meiryo UI"/>
            </a:rPr>
            <a:t>の常勤換算分</a:t>
          </a:r>
          <a:r>
            <a:rPr lang="en-US" cap="none" sz="800" b="0" i="0" u="none" baseline="0">
              <a:solidFill>
                <a:srgbClr val="000000"/>
              </a:solidFill>
              <a:latin typeface="Meiryo UI"/>
              <a:ea typeface="Meiryo UI"/>
              <a:cs typeface="Meiryo UI"/>
            </a:rPr>
            <a:t>
</a:t>
          </a:r>
          <a:r>
            <a:rPr lang="en-US" cap="none" sz="800" b="0" i="0" u="none" baseline="0">
              <a:solidFill>
                <a:srgbClr val="000000"/>
              </a:solidFill>
              <a:latin typeface="Meiryo UI"/>
              <a:ea typeface="Meiryo UI"/>
              <a:cs typeface="Meiryo UI"/>
            </a:rPr>
            <a:t>(3)  </a:t>
          </a:r>
          <a:r>
            <a:rPr lang="en-US" cap="none" sz="800" b="0" i="0" u="none" baseline="0">
              <a:solidFill>
                <a:srgbClr val="000000"/>
              </a:solidFill>
              <a:latin typeface="Meiryo UI"/>
              <a:ea typeface="Meiryo UI"/>
              <a:cs typeface="Meiryo UI"/>
            </a:rPr>
            <a:t>支援相談員</a:t>
          </a:r>
          <a:r>
            <a:rPr lang="en-US" cap="none" sz="800" b="0" i="0" u="none" baseline="0">
              <a:solidFill>
                <a:srgbClr val="000000"/>
              </a:solidFill>
              <a:latin typeface="Meiryo UI"/>
              <a:ea typeface="Meiryo UI"/>
              <a:cs typeface="Meiryo UI"/>
            </a:rPr>
            <a:t>       </a:t>
          </a:r>
          <a:r>
            <a:rPr lang="en-US" cap="none" sz="800" b="0" i="0" u="none" baseline="0">
              <a:solidFill>
                <a:srgbClr val="000000"/>
              </a:solidFill>
              <a:latin typeface="Meiryo UI"/>
              <a:ea typeface="Meiryo UI"/>
              <a:cs typeface="Meiryo UI"/>
            </a:rPr>
            <a:t>150</a:t>
          </a:r>
          <a:r>
            <a:rPr lang="en-US" cap="none" sz="800" b="0" i="0" u="none" baseline="0">
              <a:solidFill>
                <a:srgbClr val="000000"/>
              </a:solidFill>
              <a:latin typeface="Meiryo UI"/>
              <a:ea typeface="Meiryo UI"/>
              <a:cs typeface="Meiryo UI"/>
            </a:rPr>
            <a:t>÷</a:t>
          </a:r>
          <a:r>
            <a:rPr lang="en-US" cap="none" sz="800" b="0" i="0" u="none" baseline="0">
              <a:solidFill>
                <a:srgbClr val="000000"/>
              </a:solidFill>
              <a:latin typeface="Meiryo UI"/>
              <a:ea typeface="Meiryo UI"/>
              <a:cs typeface="Meiryo UI"/>
            </a:rPr>
            <a:t>100</a:t>
          </a:r>
          <a:r>
            <a:rPr lang="en-US" cap="none" sz="800" b="0" i="0" u="none" baseline="0">
              <a:solidFill>
                <a:srgbClr val="000000"/>
              </a:solidFill>
              <a:latin typeface="Meiryo UI"/>
              <a:ea typeface="Meiryo UI"/>
              <a:cs typeface="Meiryo UI"/>
            </a:rPr>
            <a:t>＝</a:t>
          </a:r>
          <a:r>
            <a:rPr lang="en-US" cap="none" sz="800" b="0" i="0" u="none" baseline="0">
              <a:solidFill>
                <a:srgbClr val="000000"/>
              </a:solidFill>
              <a:latin typeface="Meiryo UI"/>
              <a:ea typeface="Meiryo UI"/>
              <a:cs typeface="Meiryo UI"/>
            </a:rPr>
            <a:t>1.5
</a:t>
          </a:r>
          <a:r>
            <a:rPr lang="en-US" cap="none" sz="800" b="0" i="0" u="none" baseline="0">
              <a:solidFill>
                <a:srgbClr val="000000"/>
              </a:solidFill>
              <a:latin typeface="Meiryo UI"/>
              <a:ea typeface="Meiryo UI"/>
              <a:cs typeface="Meiryo UI"/>
            </a:rPr>
            <a:t>(4)  </a:t>
          </a:r>
          <a:r>
            <a:rPr lang="en-US" cap="none" sz="800" b="0" i="0" u="none" baseline="0">
              <a:solidFill>
                <a:srgbClr val="000000"/>
              </a:solidFill>
              <a:latin typeface="Meiryo UI"/>
              <a:ea typeface="Meiryo UI"/>
              <a:cs typeface="Meiryo UI"/>
            </a:rPr>
            <a:t>理学療法士・作業療法士・言語聴覚士</a:t>
          </a:r>
          <a:r>
            <a:rPr lang="en-US" cap="none" sz="800" b="0" i="0" u="none" baseline="0">
              <a:solidFill>
                <a:srgbClr val="000000"/>
              </a:solidFill>
              <a:latin typeface="Meiryo UI"/>
              <a:ea typeface="Meiryo UI"/>
              <a:cs typeface="Meiryo UI"/>
            </a:rPr>
            <a:t>
</a:t>
          </a:r>
          <a:r>
            <a:rPr lang="en-US" cap="none" sz="800" b="0" i="0" u="none" baseline="0">
              <a:solidFill>
                <a:srgbClr val="000000"/>
              </a:solidFill>
              <a:latin typeface="Meiryo UI"/>
              <a:ea typeface="Meiryo UI"/>
              <a:cs typeface="Meiryo UI"/>
            </a:rPr>
            <a:t> </a:t>
          </a:r>
          <a:r>
            <a:rPr lang="en-US" cap="none" sz="800" b="0" i="0" u="none" baseline="0">
              <a:solidFill>
                <a:srgbClr val="000000"/>
              </a:solidFill>
              <a:latin typeface="Meiryo UI"/>
              <a:ea typeface="Meiryo UI"/>
              <a:cs typeface="Meiryo UI"/>
            </a:rPr>
            <a:t>①</a:t>
          </a:r>
          <a:r>
            <a:rPr lang="en-US" cap="none" sz="800" b="0" i="0" u="none" baseline="0">
              <a:solidFill>
                <a:srgbClr val="000000"/>
              </a:solidFill>
              <a:latin typeface="Meiryo UI"/>
              <a:ea typeface="Meiryo UI"/>
              <a:cs typeface="Meiryo UI"/>
            </a:rPr>
            <a:t>  </a:t>
          </a:r>
          <a:r>
            <a:rPr lang="en-US" cap="none" sz="800" b="0" i="0" u="none" baseline="0">
              <a:solidFill>
                <a:srgbClr val="000000"/>
              </a:solidFill>
              <a:latin typeface="Meiryo UI"/>
              <a:ea typeface="Meiryo UI"/>
              <a:cs typeface="Meiryo UI"/>
            </a:rPr>
            <a:t>入所</a:t>
          </a:r>
          <a:r>
            <a:rPr lang="en-US" cap="none" sz="800" b="0" i="0" u="none" baseline="0">
              <a:solidFill>
                <a:srgbClr val="000000"/>
              </a:solidFill>
              <a:latin typeface="Meiryo UI"/>
              <a:ea typeface="Meiryo UI"/>
              <a:cs typeface="Meiryo UI"/>
            </a:rPr>
            <a:t>(PT,OT</a:t>
          </a:r>
          <a:r>
            <a:rPr lang="en-US" cap="none" sz="800" b="0" i="0" u="none" baseline="0">
              <a:solidFill>
                <a:srgbClr val="000000"/>
              </a:solidFill>
              <a:latin typeface="Meiryo UI"/>
              <a:ea typeface="Meiryo UI"/>
              <a:cs typeface="Meiryo UI"/>
            </a:rPr>
            <a:t>）</a:t>
          </a:r>
          <a:r>
            <a:rPr lang="en-US" cap="none" sz="800" b="0" i="0" u="none" baseline="0">
              <a:solidFill>
                <a:srgbClr val="000000"/>
              </a:solidFill>
              <a:latin typeface="Meiryo UI"/>
              <a:ea typeface="Meiryo UI"/>
              <a:cs typeface="Meiryo UI"/>
            </a:rPr>
            <a:t>    </a:t>
          </a:r>
          <a:r>
            <a:rPr lang="en-US" cap="none" sz="800" b="0" i="0" u="none" baseline="0">
              <a:solidFill>
                <a:srgbClr val="000000"/>
              </a:solidFill>
              <a:latin typeface="Meiryo UI"/>
              <a:ea typeface="Meiryo UI"/>
              <a:cs typeface="Meiryo UI"/>
            </a:rPr>
            <a:t>150</a:t>
          </a:r>
          <a:r>
            <a:rPr lang="en-US" cap="none" sz="800" b="0" i="0" u="none" baseline="0">
              <a:solidFill>
                <a:srgbClr val="000000"/>
              </a:solidFill>
              <a:latin typeface="Meiryo UI"/>
              <a:ea typeface="Meiryo UI"/>
              <a:cs typeface="Meiryo UI"/>
            </a:rPr>
            <a:t>÷</a:t>
          </a:r>
          <a:r>
            <a:rPr lang="en-US" cap="none" sz="800" b="0" i="0" u="none" baseline="0">
              <a:solidFill>
                <a:srgbClr val="000000"/>
              </a:solidFill>
              <a:latin typeface="Meiryo UI"/>
              <a:ea typeface="Meiryo UI"/>
              <a:cs typeface="Meiryo UI"/>
            </a:rPr>
            <a:t>100 </a:t>
          </a:r>
          <a:r>
            <a:rPr lang="en-US" cap="none" sz="800" b="0" i="0" u="none" baseline="0">
              <a:solidFill>
                <a:srgbClr val="000000"/>
              </a:solidFill>
              <a:latin typeface="Meiryo UI"/>
              <a:ea typeface="Meiryo UI"/>
              <a:cs typeface="Meiryo UI"/>
            </a:rPr>
            <a:t>＝</a:t>
          </a:r>
          <a:r>
            <a:rPr lang="en-US" cap="none" sz="800" b="0" i="0" u="none" baseline="0">
              <a:solidFill>
                <a:srgbClr val="000000"/>
              </a:solidFill>
              <a:latin typeface="Meiryo UI"/>
              <a:ea typeface="Meiryo UI"/>
              <a:cs typeface="Meiryo UI"/>
            </a:rPr>
            <a:t>1.5</a:t>
          </a:r>
          <a:r>
            <a:rPr lang="en-US" cap="none" sz="800" b="0" i="0" u="none" baseline="0">
              <a:solidFill>
                <a:srgbClr val="000000"/>
              </a:solidFill>
              <a:latin typeface="Meiryo UI"/>
              <a:ea typeface="Meiryo UI"/>
              <a:cs typeface="Meiryo UI"/>
            </a:rPr>
            <a:t>人</a:t>
          </a:r>
          <a:r>
            <a:rPr lang="en-US" cap="none" sz="800" b="0" i="0" u="none" baseline="0">
              <a:solidFill>
                <a:srgbClr val="000000"/>
              </a:solidFill>
              <a:latin typeface="Meiryo UI"/>
              <a:ea typeface="Meiryo UI"/>
              <a:cs typeface="Meiryo UI"/>
            </a:rPr>
            <a:t>
</a:t>
          </a:r>
          <a:r>
            <a:rPr lang="en-US" cap="none" sz="800" b="0" i="0" u="none" baseline="0">
              <a:solidFill>
                <a:srgbClr val="000000"/>
              </a:solidFill>
              <a:latin typeface="Meiryo UI"/>
              <a:ea typeface="Meiryo UI"/>
              <a:cs typeface="Meiryo UI"/>
            </a:rPr>
            <a:t> </a:t>
          </a:r>
          <a:r>
            <a:rPr lang="en-US" cap="none" sz="800" b="0" i="0" u="none" baseline="0">
              <a:solidFill>
                <a:srgbClr val="000000"/>
              </a:solidFill>
              <a:latin typeface="Meiryo UI"/>
              <a:ea typeface="Meiryo UI"/>
              <a:cs typeface="Meiryo UI"/>
            </a:rPr>
            <a:t>②</a:t>
          </a:r>
          <a:r>
            <a:rPr lang="en-US" cap="none" sz="800" b="0" i="0" u="none" baseline="0">
              <a:solidFill>
                <a:srgbClr val="000000"/>
              </a:solidFill>
              <a:latin typeface="Meiryo UI"/>
              <a:ea typeface="Meiryo UI"/>
              <a:cs typeface="Meiryo UI"/>
            </a:rPr>
            <a:t>  </a:t>
          </a:r>
          <a:r>
            <a:rPr lang="en-US" cap="none" sz="800" b="0" i="0" u="none" baseline="0">
              <a:solidFill>
                <a:srgbClr val="000000"/>
              </a:solidFill>
              <a:latin typeface="Meiryo UI"/>
              <a:ea typeface="Meiryo UI"/>
              <a:cs typeface="Meiryo UI"/>
            </a:rPr>
            <a:t>通所</a:t>
          </a:r>
          <a:r>
            <a:rPr lang="en-US" cap="none" sz="800" b="0" i="0" u="none" baseline="0">
              <a:solidFill>
                <a:srgbClr val="000000"/>
              </a:solidFill>
              <a:latin typeface="Meiryo UI"/>
              <a:ea typeface="Meiryo UI"/>
              <a:cs typeface="Meiryo UI"/>
            </a:rPr>
            <a:t>(PT,OT,ST)      
</a:t>
          </a:r>
          <a:r>
            <a:rPr lang="en-US" cap="none" sz="800" b="0" i="0" u="none" baseline="0">
              <a:solidFill>
                <a:srgbClr val="000000"/>
              </a:solidFill>
              <a:latin typeface="Meiryo UI"/>
              <a:ea typeface="Meiryo UI"/>
              <a:cs typeface="Meiryo UI"/>
            </a:rPr>
            <a:t>(5)  </a:t>
          </a:r>
          <a:r>
            <a:rPr lang="en-US" cap="none" sz="800" b="0" i="0" u="none" baseline="0">
              <a:solidFill>
                <a:srgbClr val="000000"/>
              </a:solidFill>
              <a:latin typeface="Meiryo UI"/>
              <a:ea typeface="Meiryo UI"/>
              <a:cs typeface="Meiryo UI"/>
            </a:rPr>
            <a:t>介護支援専門員</a:t>
          </a:r>
          <a:r>
            <a:rPr lang="en-US" cap="none" sz="800" b="0" i="0" u="none" baseline="0">
              <a:solidFill>
                <a:srgbClr val="000000"/>
              </a:solidFill>
              <a:latin typeface="Meiryo UI"/>
              <a:ea typeface="Meiryo UI"/>
              <a:cs typeface="Meiryo UI"/>
            </a:rPr>
            <a:t> </a:t>
          </a:r>
          <a:r>
            <a:rPr lang="en-US" cap="none" sz="800" b="0" i="0" u="none" baseline="0">
              <a:solidFill>
                <a:srgbClr val="000000"/>
              </a:solidFill>
              <a:latin typeface="Meiryo UI"/>
              <a:ea typeface="Meiryo UI"/>
              <a:cs typeface="Meiryo UI"/>
            </a:rPr>
            <a:t>150</a:t>
          </a:r>
          <a:r>
            <a:rPr lang="en-US" cap="none" sz="800" b="0" i="0" u="none" baseline="0">
              <a:solidFill>
                <a:srgbClr val="000000"/>
              </a:solidFill>
              <a:latin typeface="Meiryo UI"/>
              <a:ea typeface="Meiryo UI"/>
              <a:cs typeface="Meiryo UI"/>
            </a:rPr>
            <a:t>÷</a:t>
          </a:r>
          <a:r>
            <a:rPr lang="en-US" cap="none" sz="800" b="0" i="0" u="none" baseline="0">
              <a:solidFill>
                <a:srgbClr val="000000"/>
              </a:solidFill>
              <a:latin typeface="Meiryo UI"/>
              <a:ea typeface="Meiryo UI"/>
              <a:cs typeface="Meiryo UI"/>
            </a:rPr>
            <a:t>100</a:t>
          </a:r>
          <a:r>
            <a:rPr lang="en-US" cap="none" sz="800" b="0" i="0" u="none" baseline="0">
              <a:solidFill>
                <a:srgbClr val="000000"/>
              </a:solidFill>
              <a:latin typeface="Meiryo UI"/>
              <a:ea typeface="Meiryo UI"/>
              <a:cs typeface="Meiryo UI"/>
            </a:rPr>
            <a:t>＝</a:t>
          </a:r>
          <a:r>
            <a:rPr lang="en-US" cap="none" sz="800" b="0" i="0" u="none" baseline="0">
              <a:solidFill>
                <a:srgbClr val="000000"/>
              </a:solidFill>
              <a:latin typeface="Meiryo UI"/>
              <a:ea typeface="Meiryo UI"/>
              <a:cs typeface="Meiryo UI"/>
            </a:rPr>
            <a:t>1.5≒ 2</a:t>
          </a:r>
          <a:r>
            <a:rPr lang="en-US" cap="none" sz="800" b="0" i="0" u="none" baseline="0">
              <a:solidFill>
                <a:srgbClr val="000000"/>
              </a:solidFill>
              <a:latin typeface="Meiryo UI"/>
              <a:ea typeface="Meiryo UI"/>
              <a:cs typeface="Meiryo UI"/>
            </a:rPr>
            <a:t>人</a:t>
          </a:r>
          <a:r>
            <a:rPr lang="en-US" cap="none" sz="800" b="0" i="0" u="none" baseline="0">
              <a:solidFill>
                <a:srgbClr val="000000"/>
              </a:solidFill>
              <a:latin typeface="Meiryo UI"/>
              <a:ea typeface="Meiryo UI"/>
              <a:cs typeface="Meiryo UI"/>
            </a:rPr>
            <a:t>
</a:t>
          </a:r>
          <a:r>
            <a:rPr lang="en-US" cap="none" sz="800" b="0" i="0" u="none" baseline="0">
              <a:solidFill>
                <a:srgbClr val="000000"/>
              </a:solidFill>
              <a:latin typeface="Meiryo UI"/>
              <a:ea typeface="Meiryo UI"/>
              <a:cs typeface="Meiryo UI"/>
            </a:rPr>
            <a:t>(6)</a:t>
          </a:r>
          <a:r>
            <a:rPr lang="en-US" cap="none" sz="800" b="0" i="0" u="none" baseline="0">
              <a:solidFill>
                <a:srgbClr val="000000"/>
              </a:solidFill>
              <a:latin typeface="Meiryo UI"/>
              <a:ea typeface="Meiryo UI"/>
              <a:cs typeface="Meiryo UI"/>
            </a:rPr>
            <a:t>　薬剤師　</a:t>
          </a:r>
          <a:r>
            <a:rPr lang="en-US" cap="none" sz="800" b="0" i="0" u="none" baseline="0">
              <a:solidFill>
                <a:srgbClr val="000000"/>
              </a:solidFill>
              <a:latin typeface="Meiryo UI"/>
              <a:ea typeface="Meiryo UI"/>
              <a:cs typeface="Meiryo UI"/>
            </a:rPr>
            <a:t>150</a:t>
          </a:r>
          <a:r>
            <a:rPr lang="en-US" cap="none" sz="800" b="0" i="0" u="none" baseline="0">
              <a:solidFill>
                <a:srgbClr val="000000"/>
              </a:solidFill>
              <a:latin typeface="Meiryo UI"/>
              <a:ea typeface="Meiryo UI"/>
              <a:cs typeface="Meiryo UI"/>
            </a:rPr>
            <a:t>÷</a:t>
          </a:r>
          <a:r>
            <a:rPr lang="en-US" cap="none" sz="800" b="0" i="0" u="none" baseline="0">
              <a:solidFill>
                <a:srgbClr val="000000"/>
              </a:solidFill>
              <a:latin typeface="Meiryo UI"/>
              <a:ea typeface="Meiryo UI"/>
              <a:cs typeface="Meiryo UI"/>
            </a:rPr>
            <a:t>300=0.5</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1990725</xdr:colOff>
      <xdr:row>27</xdr:row>
      <xdr:rowOff>57150</xdr:rowOff>
    </xdr:from>
    <xdr:to>
      <xdr:col>4</xdr:col>
      <xdr:colOff>2095500</xdr:colOff>
      <xdr:row>32</xdr:row>
      <xdr:rowOff>76200</xdr:rowOff>
    </xdr:to>
    <xdr:sp>
      <xdr:nvSpPr>
        <xdr:cNvPr id="1" name="AutoShape 11"/>
        <xdr:cNvSpPr>
          <a:spLocks/>
        </xdr:cNvSpPr>
      </xdr:nvSpPr>
      <xdr:spPr>
        <a:xfrm>
          <a:off x="4048125" y="8839200"/>
          <a:ext cx="104775" cy="1209675"/>
        </a:xfrm>
        <a:prstGeom prst="rightBracket">
          <a:avLst>
            <a:gd name="adj" fmla="val -4194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20</xdr:row>
      <xdr:rowOff>400050</xdr:rowOff>
    </xdr:from>
    <xdr:to>
      <xdr:col>4</xdr:col>
      <xdr:colOff>1571625</xdr:colOff>
      <xdr:row>20</xdr:row>
      <xdr:rowOff>1428750</xdr:rowOff>
    </xdr:to>
    <xdr:sp>
      <xdr:nvSpPr>
        <xdr:cNvPr id="2" name="テキスト ボックス 1"/>
        <xdr:cNvSpPr txBox="1">
          <a:spLocks noChangeArrowheads="1"/>
        </xdr:cNvSpPr>
      </xdr:nvSpPr>
      <xdr:spPr>
        <a:xfrm>
          <a:off x="2105025" y="6191250"/>
          <a:ext cx="1524000" cy="1028700"/>
        </a:xfrm>
        <a:prstGeom prst="rect">
          <a:avLst/>
        </a:prstGeom>
        <a:noFill/>
        <a:ln w="9525" cmpd="sng">
          <a:noFill/>
        </a:ln>
      </xdr:spPr>
      <xdr:txBody>
        <a:bodyPr vertOverflow="clip" wrap="square"/>
        <a:p>
          <a:pPr algn="l">
            <a:defRPr/>
          </a:pPr>
          <a:r>
            <a:rPr lang="en-US" cap="none" sz="800" b="0" i="0" u="sng" baseline="0">
              <a:solidFill>
                <a:srgbClr val="FF0000"/>
              </a:solidFill>
              <a:latin typeface="Meiryo UI"/>
              <a:ea typeface="Meiryo UI"/>
              <a:cs typeface="Meiryo UI"/>
            </a:rPr>
            <a:t>だれでもトイレ</a:t>
          </a:r>
          <a:r>
            <a:rPr lang="en-US" cap="none" sz="800" b="0" i="0" u="none" baseline="0">
              <a:solidFill>
                <a:srgbClr val="FF0000"/>
              </a:solidFill>
              <a:latin typeface="Meiryo UI"/>
              <a:ea typeface="Meiryo UI"/>
              <a:cs typeface="Meiryo UI"/>
            </a:rPr>
            <a:t>　　　　　　</a:t>
          </a:r>
          <a:r>
            <a:rPr lang="en-US" cap="none" sz="800" b="0" i="0" u="none" baseline="0">
              <a:solidFill>
                <a:srgbClr val="FF0000"/>
              </a:solidFill>
              <a:latin typeface="Meiryo UI"/>
              <a:ea typeface="Meiryo UI"/>
              <a:cs typeface="Meiryo UI"/>
            </a:rPr>
            <a:t>
</a:t>
          </a:r>
          <a:r>
            <a:rPr lang="en-US" cap="none" sz="800" b="0" i="0" u="none" baseline="0">
              <a:solidFill>
                <a:srgbClr val="FF0000"/>
              </a:solidFill>
              <a:latin typeface="Meiryo UI"/>
              <a:ea typeface="Meiryo UI"/>
              <a:cs typeface="Meiryo UI"/>
            </a:rPr>
            <a:t>・手すり　</a:t>
          </a:r>
          <a:r>
            <a:rPr lang="en-US" cap="none" sz="800" b="0" i="0" u="none" baseline="0">
              <a:solidFill>
                <a:srgbClr val="FF0000"/>
              </a:solidFill>
              <a:latin typeface="Meiryo UI"/>
              <a:ea typeface="Meiryo UI"/>
              <a:cs typeface="Meiryo UI"/>
            </a:rPr>
            <a:t>
</a:t>
          </a:r>
          <a:r>
            <a:rPr lang="en-US" cap="none" sz="800" b="0" i="0" u="none" baseline="0">
              <a:solidFill>
                <a:srgbClr val="FF0000"/>
              </a:solidFill>
              <a:latin typeface="Meiryo UI"/>
              <a:ea typeface="Meiryo UI"/>
              <a:cs typeface="Meiryo UI"/>
            </a:rPr>
            <a:t>・オストメイト用汚物流し</a:t>
          </a:r>
          <a:r>
            <a:rPr lang="en-US" cap="none" sz="800" b="0" i="0" u="none" baseline="0">
              <a:solidFill>
                <a:srgbClr val="FF0000"/>
              </a:solidFill>
              <a:latin typeface="Meiryo UI"/>
              <a:ea typeface="Meiryo UI"/>
              <a:cs typeface="Meiryo UI"/>
            </a:rPr>
            <a:t>
</a:t>
          </a:r>
          <a:r>
            <a:rPr lang="en-US" cap="none" sz="800" b="0" i="0" u="none" baseline="0">
              <a:solidFill>
                <a:srgbClr val="FF0000"/>
              </a:solidFill>
              <a:latin typeface="Meiryo UI"/>
              <a:ea typeface="Meiryo UI"/>
              <a:cs typeface="Meiryo UI"/>
            </a:rPr>
            <a:t>・ベビーチェア　・ベビーベッド</a:t>
          </a:r>
        </a:p>
      </xdr:txBody>
    </xdr:sp>
    <xdr:clientData/>
  </xdr:twoCellAnchor>
  <xdr:twoCellAnchor>
    <xdr:from>
      <xdr:col>4</xdr:col>
      <xdr:colOff>2190750</xdr:colOff>
      <xdr:row>28</xdr:row>
      <xdr:rowOff>95250</xdr:rowOff>
    </xdr:from>
    <xdr:to>
      <xdr:col>4</xdr:col>
      <xdr:colOff>2543175</xdr:colOff>
      <xdr:row>30</xdr:row>
      <xdr:rowOff>85725</xdr:rowOff>
    </xdr:to>
    <xdr:sp>
      <xdr:nvSpPr>
        <xdr:cNvPr id="3" name="テキスト ボックス 2"/>
        <xdr:cNvSpPr txBox="1">
          <a:spLocks noChangeArrowheads="1"/>
        </xdr:cNvSpPr>
      </xdr:nvSpPr>
      <xdr:spPr>
        <a:xfrm>
          <a:off x="4248150" y="9115425"/>
          <a:ext cx="352425" cy="466725"/>
        </a:xfrm>
        <a:prstGeom prst="rect">
          <a:avLst/>
        </a:prstGeom>
        <a:noFill/>
        <a:ln w="9525" cmpd="sng">
          <a:noFill/>
        </a:ln>
      </xdr:spPr>
      <xdr:txBody>
        <a:bodyPr vertOverflow="clip" wrap="square"/>
        <a:p>
          <a:pPr algn="l">
            <a:defRPr/>
          </a:pPr>
          <a:r>
            <a:rPr lang="en-US" cap="none" sz="1100" b="0" i="0" u="none" baseline="0">
              <a:solidFill>
                <a:srgbClr val="000000"/>
              </a:solidFill>
            </a:rPr>
            <a:t>※</a:t>
          </a:r>
        </a:p>
      </xdr:txBody>
    </xdr:sp>
    <xdr:clientData/>
  </xdr:twoCellAnchor>
  <xdr:twoCellAnchor>
    <xdr:from>
      <xdr:col>4</xdr:col>
      <xdr:colOff>66675</xdr:colOff>
      <xdr:row>83</xdr:row>
      <xdr:rowOff>190500</xdr:rowOff>
    </xdr:from>
    <xdr:to>
      <xdr:col>4</xdr:col>
      <xdr:colOff>3667125</xdr:colOff>
      <xdr:row>86</xdr:row>
      <xdr:rowOff>9525</xdr:rowOff>
    </xdr:to>
    <xdr:sp>
      <xdr:nvSpPr>
        <xdr:cNvPr id="4" name="テキスト ボックス 3"/>
        <xdr:cNvSpPr txBox="1">
          <a:spLocks noChangeArrowheads="1"/>
        </xdr:cNvSpPr>
      </xdr:nvSpPr>
      <xdr:spPr>
        <a:xfrm>
          <a:off x="2124075" y="25593675"/>
          <a:ext cx="3590925" cy="876300"/>
        </a:xfrm>
        <a:prstGeom prst="rect">
          <a:avLst/>
        </a:prstGeom>
        <a:noFill/>
        <a:ln w="9525" cmpd="sng">
          <a:noFill/>
        </a:ln>
      </xdr:spPr>
      <xdr:txBody>
        <a:bodyPr vertOverflow="clip" wrap="square"/>
        <a:p>
          <a:pPr algn="l">
            <a:defRPr/>
          </a:pPr>
          <a:r>
            <a:rPr lang="en-US" cap="none" sz="800" b="0" i="0" u="none" baseline="0">
              <a:solidFill>
                <a:srgbClr val="FF0000"/>
              </a:solidFill>
              <a:latin typeface="Meiryo UI"/>
              <a:ea typeface="Meiryo UI"/>
              <a:cs typeface="Meiryo UI"/>
            </a:rPr>
            <a:t>(</a:t>
          </a:r>
          <a:r>
            <a:rPr lang="en-US" cap="none" sz="800" b="0" i="0" u="none" baseline="0">
              <a:solidFill>
                <a:srgbClr val="FF0000"/>
              </a:solidFill>
              <a:latin typeface="Meiryo UI"/>
              <a:ea typeface="Meiryo UI"/>
              <a:cs typeface="Meiryo UI"/>
            </a:rPr>
            <a:t>入浴時間計算式例</a:t>
          </a:r>
          <a:r>
            <a:rPr lang="en-US" cap="none" sz="800" b="0" i="0" u="none" baseline="0">
              <a:solidFill>
                <a:srgbClr val="FF0000"/>
              </a:solidFill>
              <a:latin typeface="Meiryo UI"/>
              <a:ea typeface="Meiryo UI"/>
              <a:cs typeface="Meiryo UI"/>
            </a:rPr>
            <a:t>)
</a:t>
          </a:r>
          <a:r>
            <a:rPr lang="en-US" cap="none" sz="800" b="0" i="0" u="none" baseline="0">
              <a:solidFill>
                <a:srgbClr val="FF0000"/>
              </a:solidFill>
              <a:latin typeface="Meiryo UI"/>
              <a:ea typeface="Meiryo UI"/>
              <a:cs typeface="Meiryo UI"/>
            </a:rPr>
            <a:t>入所者数</a:t>
          </a:r>
          <a:r>
            <a:rPr lang="en-US" cap="none" sz="800" b="0" i="0" u="none" baseline="0">
              <a:solidFill>
                <a:srgbClr val="FF0000"/>
              </a:solidFill>
              <a:latin typeface="Meiryo UI"/>
              <a:ea typeface="Meiryo UI"/>
              <a:cs typeface="Meiryo UI"/>
            </a:rPr>
            <a:t>×</a:t>
          </a:r>
          <a:r>
            <a:rPr lang="en-US" cap="none" sz="800" b="0" i="0" u="none" baseline="0">
              <a:solidFill>
                <a:srgbClr val="FF0000"/>
              </a:solidFill>
              <a:latin typeface="Meiryo UI"/>
              <a:ea typeface="Meiryo UI"/>
              <a:cs typeface="Meiryo UI"/>
            </a:rPr>
            <a:t>２回／週の入浴日　＋入浴する通所者　＝</a:t>
          </a:r>
          <a:r>
            <a:rPr lang="en-US" cap="none" sz="800" b="0" i="0" u="none" baseline="0">
              <a:solidFill>
                <a:srgbClr val="FF0000"/>
              </a:solidFill>
              <a:latin typeface="Meiryo UI"/>
              <a:ea typeface="Meiryo UI"/>
              <a:cs typeface="Meiryo UI"/>
            </a:rPr>
            <a:t>A</a:t>
          </a:r>
          <a:r>
            <a:rPr lang="en-US" cap="none" sz="800" b="0" i="0" u="none" baseline="0">
              <a:solidFill>
                <a:srgbClr val="FF0000"/>
              </a:solidFill>
              <a:latin typeface="Meiryo UI"/>
              <a:ea typeface="Meiryo UI"/>
              <a:cs typeface="Meiryo UI"/>
            </a:rPr>
            <a:t>人</a:t>
          </a:r>
          <a:r>
            <a:rPr lang="en-US" cap="none" sz="800" b="0" i="0" u="none" baseline="0">
              <a:solidFill>
                <a:srgbClr val="FF0000"/>
              </a:solidFill>
              <a:latin typeface="Meiryo UI"/>
              <a:ea typeface="Meiryo UI"/>
              <a:cs typeface="Meiryo UI"/>
            </a:rPr>
            <a:t>
</a:t>
          </a:r>
          <a:r>
            <a:rPr lang="en-US" cap="none" sz="800" b="0" i="0" u="none" baseline="0">
              <a:solidFill>
                <a:srgbClr val="FF0000"/>
              </a:solidFill>
              <a:latin typeface="Meiryo UI"/>
              <a:ea typeface="Meiryo UI"/>
              <a:cs typeface="Meiryo UI"/>
            </a:rPr>
            <a:t>1</a:t>
          </a:r>
          <a:r>
            <a:rPr lang="en-US" cap="none" sz="800" b="0" i="0" u="none" baseline="0">
              <a:solidFill>
                <a:srgbClr val="FF0000"/>
              </a:solidFill>
              <a:latin typeface="Meiryo UI"/>
              <a:ea typeface="Meiryo UI"/>
              <a:cs typeface="Meiryo UI"/>
            </a:rPr>
            <a:t>日の浴室利用可能時間</a:t>
          </a:r>
          <a:r>
            <a:rPr lang="en-US" cap="none" sz="800" b="0" i="0" u="none" baseline="0">
              <a:solidFill>
                <a:srgbClr val="FF0000"/>
              </a:solidFill>
              <a:latin typeface="Meiryo UI"/>
              <a:ea typeface="Meiryo UI"/>
              <a:cs typeface="Meiryo UI"/>
            </a:rPr>
            <a:t>×</a:t>
          </a:r>
          <a:r>
            <a:rPr lang="en-US" cap="none" sz="800" b="0" i="0" u="none" baseline="0">
              <a:solidFill>
                <a:srgbClr val="FF0000"/>
              </a:solidFill>
              <a:latin typeface="Meiryo UI"/>
              <a:ea typeface="Meiryo UI"/>
              <a:cs typeface="Meiryo UI"/>
            </a:rPr>
            <a:t>浴室の同時利用可能人数／</a:t>
          </a:r>
          <a:r>
            <a:rPr lang="en-US" cap="none" sz="800" b="0" i="0" u="none" baseline="0">
              <a:solidFill>
                <a:srgbClr val="FF0000"/>
              </a:solidFill>
              <a:latin typeface="Meiryo UI"/>
              <a:ea typeface="Meiryo UI"/>
              <a:cs typeface="Meiryo UI"/>
            </a:rPr>
            <a:t>A</a:t>
          </a:r>
          <a:r>
            <a:rPr lang="en-US" cap="none" sz="800" b="0" i="0" u="none" baseline="0">
              <a:solidFill>
                <a:srgbClr val="FF0000"/>
              </a:solidFill>
              <a:latin typeface="Meiryo UI"/>
              <a:ea typeface="Meiryo UI"/>
              <a:cs typeface="Meiryo UI"/>
            </a:rPr>
            <a:t>人＝</a:t>
          </a:r>
          <a:r>
            <a:rPr lang="en-US" cap="none" sz="800" b="0" i="0" u="none" baseline="0">
              <a:solidFill>
                <a:srgbClr val="FF0000"/>
              </a:solidFill>
              <a:latin typeface="Meiryo UI"/>
              <a:ea typeface="Meiryo UI"/>
              <a:cs typeface="Meiryo UI"/>
            </a:rPr>
            <a:t>B</a:t>
          </a:r>
          <a:r>
            <a:rPr lang="en-US" cap="none" sz="800" b="0" i="0" u="none" baseline="0">
              <a:solidFill>
                <a:srgbClr val="FF0000"/>
              </a:solidFill>
              <a:latin typeface="Meiryo UI"/>
              <a:ea typeface="Meiryo UI"/>
              <a:cs typeface="Meiryo UI"/>
            </a:rPr>
            <a:t>分</a:t>
          </a:r>
        </a:p>
      </xdr:txBody>
    </xdr:sp>
    <xdr:clientData/>
  </xdr:twoCellAnchor>
  <xdr:twoCellAnchor>
    <xdr:from>
      <xdr:col>4</xdr:col>
      <xdr:colOff>1524000</xdr:colOff>
      <xdr:row>20</xdr:row>
      <xdr:rowOff>276225</xdr:rowOff>
    </xdr:from>
    <xdr:to>
      <xdr:col>5</xdr:col>
      <xdr:colOff>0</xdr:colOff>
      <xdr:row>21</xdr:row>
      <xdr:rowOff>171450</xdr:rowOff>
    </xdr:to>
    <xdr:sp>
      <xdr:nvSpPr>
        <xdr:cNvPr id="5" name="テキスト ボックス 101"/>
        <xdr:cNvSpPr txBox="1">
          <a:spLocks noChangeArrowheads="1"/>
        </xdr:cNvSpPr>
      </xdr:nvSpPr>
      <xdr:spPr>
        <a:xfrm>
          <a:off x="3581400" y="6067425"/>
          <a:ext cx="2190750" cy="1343025"/>
        </a:xfrm>
        <a:prstGeom prst="rect">
          <a:avLst/>
        </a:prstGeom>
        <a:noFill/>
        <a:ln w="9525" cmpd="sng">
          <a:noFill/>
        </a:ln>
      </xdr:spPr>
      <xdr:txBody>
        <a:bodyPr vertOverflow="clip" wrap="square"/>
        <a:p>
          <a:pPr algn="l">
            <a:defRPr/>
          </a:pPr>
          <a:r>
            <a:rPr lang="en-US" cap="none" sz="800" b="0" i="0" u="sng" baseline="0">
              <a:solidFill>
                <a:srgbClr val="FF0000"/>
              </a:solidFill>
              <a:latin typeface="Meiryo UI"/>
              <a:ea typeface="Meiryo UI"/>
              <a:cs typeface="Meiryo UI"/>
            </a:rPr>
            <a:t>車椅子使用者用駐車施設</a:t>
          </a:r>
          <a:r>
            <a:rPr lang="en-US" cap="none" sz="800" b="0" i="0" u="sng" baseline="0">
              <a:solidFill>
                <a:srgbClr val="FF0000"/>
              </a:solidFill>
              <a:latin typeface="Meiryo UI"/>
              <a:ea typeface="Meiryo UI"/>
              <a:cs typeface="Meiryo UI"/>
            </a:rPr>
            <a:t>
</a:t>
          </a:r>
          <a:r>
            <a:rPr lang="en-US" cap="none" sz="800" b="0" i="0" u="none" baseline="0">
              <a:solidFill>
                <a:srgbClr val="FF0000"/>
              </a:solidFill>
              <a:latin typeface="Meiryo UI"/>
              <a:ea typeface="Meiryo UI"/>
              <a:cs typeface="Meiryo UI"/>
            </a:rPr>
            <a:t>・幅は</a:t>
          </a:r>
          <a:r>
            <a:rPr lang="en-US" cap="none" sz="800" b="0" i="0" u="none" baseline="0">
              <a:solidFill>
                <a:srgbClr val="FF0000"/>
              </a:solidFill>
              <a:latin typeface="Meiryo UI"/>
              <a:ea typeface="Meiryo UI"/>
              <a:cs typeface="Meiryo UI"/>
            </a:rPr>
            <a:t>350</a:t>
          </a:r>
          <a:r>
            <a:rPr lang="en-US" cap="none" sz="800" b="0" i="0" u="none" baseline="0">
              <a:solidFill>
                <a:srgbClr val="FF0000"/>
              </a:solidFill>
              <a:latin typeface="Meiryo UI"/>
              <a:ea typeface="Meiryo UI"/>
              <a:cs typeface="Meiryo UI"/>
            </a:rPr>
            <a:t>㎝</a:t>
          </a:r>
          <a:r>
            <a:rPr lang="en-US" cap="none" sz="800" b="0" i="0" u="none" baseline="0">
              <a:solidFill>
                <a:srgbClr val="FF0000"/>
              </a:solidFill>
              <a:latin typeface="Meiryo UI"/>
              <a:ea typeface="Meiryo UI"/>
              <a:cs typeface="Meiryo UI"/>
            </a:rPr>
            <a:t>以上とする</a:t>
          </a:r>
          <a:r>
            <a:rPr lang="en-US" cap="none" sz="800" b="0" i="0" u="none" baseline="0">
              <a:solidFill>
                <a:srgbClr val="FF0000"/>
              </a:solidFill>
              <a:latin typeface="Meiryo UI"/>
              <a:ea typeface="Meiryo UI"/>
              <a:cs typeface="Meiryo UI"/>
            </a:rPr>
            <a:t>
</a:t>
          </a:r>
          <a:r>
            <a:rPr lang="en-US" cap="none" sz="800" b="0" i="0" u="none" baseline="0">
              <a:solidFill>
                <a:srgbClr val="FF0000"/>
              </a:solidFill>
              <a:latin typeface="Meiryo UI"/>
              <a:ea typeface="Meiryo UI"/>
              <a:cs typeface="Meiryo UI"/>
            </a:rPr>
            <a:t>・利用療養室までの経路の長さができるだけ短くなる位置に設置</a:t>
          </a:r>
          <a:r>
            <a:rPr lang="en-US" cap="none" sz="800" b="0" i="0" u="none" baseline="0">
              <a:solidFill>
                <a:srgbClr val="FF0000"/>
              </a:solidFill>
              <a:latin typeface="Meiryo UI"/>
              <a:ea typeface="Meiryo UI"/>
              <a:cs typeface="Meiryo UI"/>
            </a:rPr>
            <a:t>
</a:t>
          </a:r>
          <a:r>
            <a:rPr lang="en-US" cap="none" sz="800" b="0" i="0" u="none" baseline="0">
              <a:solidFill>
                <a:srgbClr val="FF0000"/>
              </a:solidFill>
              <a:latin typeface="Meiryo UI"/>
              <a:ea typeface="Meiryo UI"/>
              <a:cs typeface="Meiryo UI"/>
            </a:rPr>
            <a:t>・利用療養室までの経路について誘導表示を設置</a:t>
          </a:r>
          <a:r>
            <a:rPr lang="en-US" cap="none" sz="800" b="0" i="0" u="none" baseline="0">
              <a:solidFill>
                <a:srgbClr val="FF0000"/>
              </a:solidFill>
              <a:latin typeface="Meiryo UI"/>
              <a:ea typeface="Meiryo UI"/>
              <a:cs typeface="Meiryo UI"/>
            </a:rPr>
            <a:t>
</a:t>
          </a:r>
        </a:p>
      </xdr:txBody>
    </xdr:sp>
    <xdr:clientData/>
  </xdr:twoCellAnchor>
  <xdr:twoCellAnchor>
    <xdr:from>
      <xdr:col>6</xdr:col>
      <xdr:colOff>95250</xdr:colOff>
      <xdr:row>142</xdr:row>
      <xdr:rowOff>19050</xdr:rowOff>
    </xdr:from>
    <xdr:to>
      <xdr:col>6</xdr:col>
      <xdr:colOff>2838450</xdr:colOff>
      <xdr:row>154</xdr:row>
      <xdr:rowOff>171450</xdr:rowOff>
    </xdr:to>
    <xdr:sp>
      <xdr:nvSpPr>
        <xdr:cNvPr id="6" name="テキスト ボックス 4"/>
        <xdr:cNvSpPr txBox="1">
          <a:spLocks noChangeArrowheads="1"/>
        </xdr:cNvSpPr>
      </xdr:nvSpPr>
      <xdr:spPr>
        <a:xfrm>
          <a:off x="6105525" y="41690925"/>
          <a:ext cx="2752725" cy="2457450"/>
        </a:xfrm>
        <a:prstGeom prst="rect">
          <a:avLst/>
        </a:prstGeom>
        <a:solidFill>
          <a:srgbClr val="FFFFFF"/>
        </a:solidFill>
        <a:ln w="9525" cmpd="sng">
          <a:noFill/>
        </a:ln>
      </xdr:spPr>
      <xdr:txBody>
        <a:bodyPr vertOverflow="clip" wrap="square"/>
        <a:p>
          <a:pPr algn="l">
            <a:defRPr/>
          </a:pPr>
          <a:r>
            <a:rPr lang="en-US" cap="none" sz="800" b="0" i="0" u="sng" baseline="0">
              <a:solidFill>
                <a:srgbClr val="000000"/>
              </a:solidFill>
              <a:latin typeface="Meiryo UI"/>
              <a:ea typeface="Meiryo UI"/>
              <a:cs typeface="Meiryo UI"/>
            </a:rPr>
            <a:t>◎算定例</a:t>
          </a:r>
          <a:r>
            <a:rPr lang="en-US" cap="none" sz="800" b="0" i="0" u="none" baseline="0">
              <a:solidFill>
                <a:srgbClr val="000000"/>
              </a:solidFill>
              <a:latin typeface="Meiryo UI"/>
              <a:ea typeface="Meiryo UI"/>
              <a:cs typeface="Meiryo UI"/>
            </a:rPr>
            <a:t>　入所</a:t>
          </a:r>
          <a:r>
            <a:rPr lang="en-US" cap="none" sz="800" b="0" i="0" u="none" baseline="0">
              <a:solidFill>
                <a:srgbClr val="000000"/>
              </a:solidFill>
              <a:latin typeface="Meiryo UI"/>
              <a:ea typeface="Meiryo UI"/>
              <a:cs typeface="Meiryo UI"/>
            </a:rPr>
            <a:t>150</a:t>
          </a:r>
          <a:r>
            <a:rPr lang="en-US" cap="none" sz="800" b="0" i="0" u="none" baseline="0">
              <a:solidFill>
                <a:srgbClr val="000000"/>
              </a:solidFill>
              <a:latin typeface="Meiryo UI"/>
              <a:ea typeface="Meiryo UI"/>
              <a:cs typeface="Meiryo UI"/>
            </a:rPr>
            <a:t>人</a:t>
          </a:r>
          <a:r>
            <a:rPr lang="en-US" cap="none" sz="800" b="0" i="0" u="none" baseline="0">
              <a:solidFill>
                <a:srgbClr val="000000"/>
              </a:solidFill>
              <a:latin typeface="Meiryo UI"/>
              <a:ea typeface="Meiryo UI"/>
              <a:cs typeface="Meiryo UI"/>
            </a:rPr>
            <a:t>,</a:t>
          </a:r>
          <a:r>
            <a:rPr lang="en-US" cap="none" sz="800" b="0" i="0" u="none" baseline="0">
              <a:solidFill>
                <a:srgbClr val="000000"/>
              </a:solidFill>
              <a:latin typeface="Meiryo UI"/>
              <a:ea typeface="Meiryo UI"/>
              <a:cs typeface="Meiryo UI"/>
            </a:rPr>
            <a:t>通所</a:t>
          </a:r>
          <a:r>
            <a:rPr lang="en-US" cap="none" sz="800" b="0" i="0" u="none" baseline="0">
              <a:solidFill>
                <a:srgbClr val="000000"/>
              </a:solidFill>
              <a:latin typeface="Meiryo UI"/>
              <a:ea typeface="Meiryo UI"/>
              <a:cs typeface="Meiryo UI"/>
            </a:rPr>
            <a:t>20</a:t>
          </a:r>
          <a:r>
            <a:rPr lang="en-US" cap="none" sz="800" b="0" i="0" u="none" baseline="0">
              <a:solidFill>
                <a:srgbClr val="000000"/>
              </a:solidFill>
              <a:latin typeface="Meiryo UI"/>
              <a:ea typeface="Meiryo UI"/>
              <a:cs typeface="Meiryo UI"/>
            </a:rPr>
            <a:t>人の場合</a:t>
          </a:r>
          <a:r>
            <a:rPr lang="en-US" cap="none" sz="800" b="0" i="0" u="none" baseline="0">
              <a:solidFill>
                <a:srgbClr val="000000"/>
              </a:solidFill>
              <a:latin typeface="Meiryo UI"/>
              <a:ea typeface="Meiryo UI"/>
              <a:cs typeface="Meiryo UI"/>
            </a:rPr>
            <a:t>
</a:t>
          </a:r>
          <a:r>
            <a:rPr lang="en-US" cap="none" sz="800" b="0" i="0" u="none" baseline="0">
              <a:solidFill>
                <a:srgbClr val="000000"/>
              </a:solidFill>
              <a:latin typeface="Meiryo UI"/>
              <a:ea typeface="Meiryo UI"/>
              <a:cs typeface="Meiryo UI"/>
            </a:rPr>
            <a:t>(1)  </a:t>
          </a:r>
          <a:r>
            <a:rPr lang="en-US" cap="none" sz="800" b="0" i="0" u="none" baseline="0">
              <a:solidFill>
                <a:srgbClr val="000000"/>
              </a:solidFill>
              <a:latin typeface="Meiryo UI"/>
              <a:ea typeface="Meiryo UI"/>
              <a:cs typeface="Meiryo UI"/>
            </a:rPr>
            <a:t>医師</a:t>
          </a:r>
          <a:r>
            <a:rPr lang="en-US" cap="none" sz="800" b="0" i="0" u="none" baseline="0">
              <a:solidFill>
                <a:srgbClr val="000000"/>
              </a:solidFill>
              <a:latin typeface="Meiryo UI"/>
              <a:ea typeface="Meiryo UI"/>
              <a:cs typeface="Meiryo UI"/>
            </a:rPr>
            <a:t>             </a:t>
          </a:r>
          <a:r>
            <a:rPr lang="en-US" cap="none" sz="800" b="0" i="0" u="none" baseline="0">
              <a:solidFill>
                <a:srgbClr val="000000"/>
              </a:solidFill>
              <a:latin typeface="Meiryo UI"/>
              <a:ea typeface="Meiryo UI"/>
              <a:cs typeface="Meiryo UI"/>
            </a:rPr>
            <a:t>150</a:t>
          </a:r>
          <a:r>
            <a:rPr lang="en-US" cap="none" sz="800" b="0" i="0" u="none" baseline="0">
              <a:solidFill>
                <a:srgbClr val="000000"/>
              </a:solidFill>
              <a:latin typeface="Meiryo UI"/>
              <a:ea typeface="Meiryo UI"/>
              <a:cs typeface="Meiryo UI"/>
            </a:rPr>
            <a:t>÷</a:t>
          </a:r>
          <a:r>
            <a:rPr lang="en-US" cap="none" sz="800" b="0" i="0" u="none" baseline="0">
              <a:solidFill>
                <a:srgbClr val="000000"/>
              </a:solidFill>
              <a:latin typeface="Meiryo UI"/>
              <a:ea typeface="Meiryo UI"/>
              <a:cs typeface="Meiryo UI"/>
            </a:rPr>
            <a:t>100 </a:t>
          </a:r>
          <a:r>
            <a:rPr lang="en-US" cap="none" sz="800" b="0" i="0" u="none" baseline="0">
              <a:solidFill>
                <a:srgbClr val="000000"/>
              </a:solidFill>
              <a:latin typeface="Meiryo UI"/>
              <a:ea typeface="Meiryo UI"/>
              <a:cs typeface="Meiryo UI"/>
            </a:rPr>
            <a:t>＝</a:t>
          </a:r>
          <a:r>
            <a:rPr lang="en-US" cap="none" sz="800" b="0" i="0" u="none" baseline="0">
              <a:solidFill>
                <a:srgbClr val="000000"/>
              </a:solidFill>
              <a:latin typeface="Meiryo UI"/>
              <a:ea typeface="Meiryo UI"/>
              <a:cs typeface="Meiryo UI"/>
            </a:rPr>
            <a:t>1.5</a:t>
          </a:r>
          <a:r>
            <a:rPr lang="en-US" cap="none" sz="800" b="0" i="0" u="none" baseline="0">
              <a:solidFill>
                <a:srgbClr val="000000"/>
              </a:solidFill>
              <a:latin typeface="Meiryo UI"/>
              <a:ea typeface="Meiryo UI"/>
              <a:cs typeface="Meiryo UI"/>
            </a:rPr>
            <a:t>人</a:t>
          </a:r>
          <a:r>
            <a:rPr lang="en-US" cap="none" sz="800" b="0" i="0" u="none" baseline="0">
              <a:solidFill>
                <a:srgbClr val="000000"/>
              </a:solidFill>
              <a:latin typeface="Meiryo UI"/>
              <a:ea typeface="Meiryo UI"/>
              <a:cs typeface="Meiryo UI"/>
            </a:rPr>
            <a:t>
</a:t>
          </a:r>
          <a:r>
            <a:rPr lang="en-US" cap="none" sz="800" b="0" i="0" u="none" baseline="0">
              <a:solidFill>
                <a:srgbClr val="000000"/>
              </a:solidFill>
              <a:latin typeface="Meiryo UI"/>
              <a:ea typeface="Meiryo UI"/>
              <a:cs typeface="Meiryo UI"/>
            </a:rPr>
            <a:t>(2)  </a:t>
          </a:r>
          <a:r>
            <a:rPr lang="en-US" cap="none" sz="800" b="0" i="0" u="none" baseline="0">
              <a:solidFill>
                <a:srgbClr val="000000"/>
              </a:solidFill>
              <a:latin typeface="Meiryo UI"/>
              <a:ea typeface="Meiryo UI"/>
              <a:cs typeface="Meiryo UI"/>
            </a:rPr>
            <a:t>看護・介護職員</a:t>
          </a:r>
          <a:r>
            <a:rPr lang="en-US" cap="none" sz="800" b="0" i="0" u="none" baseline="0">
              <a:solidFill>
                <a:srgbClr val="000000"/>
              </a:solidFill>
              <a:latin typeface="Meiryo UI"/>
              <a:ea typeface="Meiryo UI"/>
              <a:cs typeface="Meiryo UI"/>
            </a:rPr>
            <a:t>
</a:t>
          </a:r>
          <a:r>
            <a:rPr lang="en-US" cap="none" sz="800" b="0" i="0" u="none" baseline="0">
              <a:solidFill>
                <a:srgbClr val="000000"/>
              </a:solidFill>
              <a:latin typeface="Meiryo UI"/>
              <a:ea typeface="Meiryo UI"/>
              <a:cs typeface="Meiryo UI"/>
            </a:rPr>
            <a:t> </a:t>
          </a:r>
          <a:r>
            <a:rPr lang="en-US" cap="none" sz="800" b="0" i="0" u="none" baseline="0">
              <a:solidFill>
                <a:srgbClr val="000000"/>
              </a:solidFill>
              <a:latin typeface="Meiryo UI"/>
              <a:ea typeface="Meiryo UI"/>
              <a:cs typeface="Meiryo UI"/>
            </a:rPr>
            <a:t>①</a:t>
          </a:r>
          <a:r>
            <a:rPr lang="en-US" cap="none" sz="800" b="0" i="0" u="none" baseline="0">
              <a:solidFill>
                <a:srgbClr val="000000"/>
              </a:solidFill>
              <a:latin typeface="Meiryo UI"/>
              <a:ea typeface="Meiryo UI"/>
              <a:cs typeface="Meiryo UI"/>
            </a:rPr>
            <a:t>  </a:t>
          </a:r>
          <a:r>
            <a:rPr lang="en-US" cap="none" sz="800" b="0" i="0" u="none" baseline="0">
              <a:solidFill>
                <a:srgbClr val="000000"/>
              </a:solidFill>
              <a:latin typeface="Meiryo UI"/>
              <a:ea typeface="Meiryo UI"/>
              <a:cs typeface="Meiryo UI"/>
            </a:rPr>
            <a:t>入所　　　</a:t>
          </a:r>
          <a:r>
            <a:rPr lang="en-US" cap="none" sz="800" b="0" i="0" u="none" baseline="0">
              <a:solidFill>
                <a:srgbClr val="000000"/>
              </a:solidFill>
              <a:latin typeface="Meiryo UI"/>
              <a:ea typeface="Meiryo UI"/>
              <a:cs typeface="Meiryo UI"/>
            </a:rPr>
            <a:t>    </a:t>
          </a:r>
          <a:r>
            <a:rPr lang="en-US" cap="none" sz="800" b="0" i="0" u="none" baseline="0">
              <a:solidFill>
                <a:srgbClr val="000000"/>
              </a:solidFill>
              <a:latin typeface="Meiryo UI"/>
              <a:ea typeface="Meiryo UI"/>
              <a:cs typeface="Meiryo UI"/>
            </a:rPr>
            <a:t>　</a:t>
          </a:r>
          <a:r>
            <a:rPr lang="en-US" cap="none" sz="800" b="0" i="0" u="none" baseline="0">
              <a:solidFill>
                <a:srgbClr val="000000"/>
              </a:solidFill>
              <a:latin typeface="Meiryo UI"/>
              <a:ea typeface="Meiryo UI"/>
              <a:cs typeface="Meiryo UI"/>
            </a:rPr>
            <a:t> </a:t>
          </a:r>
          <a:r>
            <a:rPr lang="en-US" cap="none" sz="800" b="0" i="0" u="none" baseline="0">
              <a:solidFill>
                <a:srgbClr val="000000"/>
              </a:solidFill>
              <a:latin typeface="Meiryo UI"/>
              <a:ea typeface="Meiryo UI"/>
              <a:cs typeface="Meiryo UI"/>
            </a:rPr>
            <a:t>150</a:t>
          </a:r>
          <a:r>
            <a:rPr lang="en-US" cap="none" sz="800" b="0" i="0" u="none" baseline="0">
              <a:solidFill>
                <a:srgbClr val="000000"/>
              </a:solidFill>
              <a:latin typeface="Meiryo UI"/>
              <a:ea typeface="Meiryo UI"/>
              <a:cs typeface="Meiryo UI"/>
            </a:rPr>
            <a:t>÷</a:t>
          </a:r>
          <a:r>
            <a:rPr lang="en-US" cap="none" sz="800" b="0" i="0" u="none" baseline="0">
              <a:solidFill>
                <a:srgbClr val="000000"/>
              </a:solidFill>
              <a:latin typeface="Meiryo UI"/>
              <a:ea typeface="Meiryo UI"/>
              <a:cs typeface="Meiryo UI"/>
            </a:rPr>
            <a:t>3</a:t>
          </a:r>
          <a:r>
            <a:rPr lang="en-US" cap="none" sz="800" b="0" i="0" u="none" baseline="0">
              <a:solidFill>
                <a:srgbClr val="000000"/>
              </a:solidFill>
              <a:latin typeface="Meiryo UI"/>
              <a:ea typeface="Meiryo UI"/>
              <a:cs typeface="Meiryo UI"/>
            </a:rPr>
            <a:t>＝</a:t>
          </a:r>
          <a:r>
            <a:rPr lang="en-US" cap="none" sz="800" b="0" i="0" u="none" baseline="0">
              <a:solidFill>
                <a:srgbClr val="000000"/>
              </a:solidFill>
              <a:latin typeface="Meiryo UI"/>
              <a:ea typeface="Meiryo UI"/>
              <a:cs typeface="Meiryo UI"/>
            </a:rPr>
            <a:t>50</a:t>
          </a:r>
          <a:r>
            <a:rPr lang="en-US" cap="none" sz="800" b="0" i="0" u="none" baseline="0">
              <a:solidFill>
                <a:srgbClr val="000000"/>
              </a:solidFill>
              <a:latin typeface="Meiryo UI"/>
              <a:ea typeface="Meiryo UI"/>
              <a:cs typeface="Meiryo UI"/>
            </a:rPr>
            <a:t>人</a:t>
          </a:r>
          <a:r>
            <a:rPr lang="en-US" cap="none" sz="800" b="0" i="0" u="none" baseline="0">
              <a:solidFill>
                <a:srgbClr val="000000"/>
              </a:solidFill>
              <a:latin typeface="Meiryo UI"/>
              <a:ea typeface="Meiryo UI"/>
              <a:cs typeface="Meiryo UI"/>
            </a:rPr>
            <a:t>  </a:t>
          </a:r>
          <a:r>
            <a:rPr lang="en-US" cap="none" sz="800" b="0" i="0" u="none" baseline="0">
              <a:solidFill>
                <a:srgbClr val="000000"/>
              </a:solidFill>
              <a:latin typeface="Meiryo UI"/>
              <a:ea typeface="Meiryo UI"/>
              <a:cs typeface="Meiryo UI"/>
            </a:rPr>
            <a:t>
</a:t>
          </a:r>
          <a:r>
            <a:rPr lang="en-US" cap="none" sz="800" b="0" i="0" u="none" baseline="0">
              <a:solidFill>
                <a:srgbClr val="000000"/>
              </a:solidFill>
              <a:latin typeface="Meiryo UI"/>
              <a:ea typeface="Meiryo UI"/>
              <a:cs typeface="Meiryo UI"/>
            </a:rPr>
            <a:t>　　ア　看護職員</a:t>
          </a:r>
          <a:r>
            <a:rPr lang="en-US" cap="none" sz="800" b="0" i="0" u="none" baseline="0">
              <a:solidFill>
                <a:srgbClr val="000000"/>
              </a:solidFill>
              <a:latin typeface="Meiryo UI"/>
              <a:ea typeface="Meiryo UI"/>
              <a:cs typeface="Meiryo UI"/>
            </a:rPr>
            <a:t>      </a:t>
          </a:r>
          <a:r>
            <a:rPr lang="en-US" cap="none" sz="800" b="0" i="0" u="none" baseline="0">
              <a:solidFill>
                <a:srgbClr val="000000"/>
              </a:solidFill>
              <a:latin typeface="Meiryo UI"/>
              <a:ea typeface="Meiryo UI"/>
              <a:cs typeface="Meiryo UI"/>
            </a:rPr>
            <a:t>50</a:t>
          </a:r>
          <a:r>
            <a:rPr lang="en-US" cap="none" sz="800" b="0" i="0" u="none" baseline="0">
              <a:solidFill>
                <a:srgbClr val="000000"/>
              </a:solidFill>
              <a:latin typeface="Meiryo UI"/>
              <a:ea typeface="Meiryo UI"/>
              <a:cs typeface="Meiryo UI"/>
            </a:rPr>
            <a:t>人</a:t>
          </a:r>
          <a:r>
            <a:rPr lang="en-US" cap="none" sz="800" b="0" i="0" u="none" baseline="0">
              <a:solidFill>
                <a:srgbClr val="000000"/>
              </a:solidFill>
              <a:latin typeface="Meiryo UI"/>
              <a:ea typeface="Meiryo UI"/>
              <a:cs typeface="Meiryo UI"/>
            </a:rPr>
            <a:t>×</a:t>
          </a:r>
          <a:r>
            <a:rPr lang="en-US" cap="none" sz="800" b="0" i="0" u="none" baseline="0">
              <a:solidFill>
                <a:srgbClr val="000000"/>
              </a:solidFill>
              <a:latin typeface="Meiryo UI"/>
              <a:ea typeface="Meiryo UI"/>
              <a:cs typeface="Meiryo UI"/>
            </a:rPr>
            <a:t>2/7</a:t>
          </a:r>
          <a:r>
            <a:rPr lang="en-US" cap="none" sz="800" b="0" i="0" u="none" baseline="0">
              <a:solidFill>
                <a:srgbClr val="000000"/>
              </a:solidFill>
              <a:latin typeface="Meiryo UI"/>
              <a:ea typeface="Meiryo UI"/>
              <a:cs typeface="Meiryo UI"/>
            </a:rPr>
            <a:t>＝</a:t>
          </a:r>
          <a:r>
            <a:rPr lang="en-US" cap="none" sz="800" b="0" i="0" u="none" baseline="0">
              <a:solidFill>
                <a:srgbClr val="000000"/>
              </a:solidFill>
              <a:latin typeface="Meiryo UI"/>
              <a:ea typeface="Meiryo UI"/>
              <a:cs typeface="Meiryo UI"/>
            </a:rPr>
            <a:t>14.3≒15</a:t>
          </a:r>
          <a:r>
            <a:rPr lang="en-US" cap="none" sz="800" b="0" i="0" u="none" baseline="0">
              <a:solidFill>
                <a:srgbClr val="000000"/>
              </a:solidFill>
              <a:latin typeface="Meiryo UI"/>
              <a:ea typeface="Meiryo UI"/>
              <a:cs typeface="Meiryo UI"/>
            </a:rPr>
            <a:t>人</a:t>
          </a:r>
          <a:r>
            <a:rPr lang="en-US" cap="none" sz="800" b="0" i="0" u="none" baseline="0">
              <a:solidFill>
                <a:srgbClr val="000000"/>
              </a:solidFill>
              <a:latin typeface="Meiryo UI"/>
              <a:ea typeface="Meiryo UI"/>
              <a:cs typeface="Meiryo UI"/>
            </a:rPr>
            <a:t>
</a:t>
          </a:r>
          <a:r>
            <a:rPr lang="en-US" cap="none" sz="800" b="0" i="0" u="none" baseline="0">
              <a:solidFill>
                <a:srgbClr val="000000"/>
              </a:solidFill>
              <a:latin typeface="Meiryo UI"/>
              <a:ea typeface="Meiryo UI"/>
              <a:cs typeface="Meiryo UI"/>
            </a:rPr>
            <a:t>　　イ　介護職員</a:t>
          </a:r>
          <a:r>
            <a:rPr lang="en-US" cap="none" sz="800" b="0" i="0" u="none" baseline="0">
              <a:solidFill>
                <a:srgbClr val="000000"/>
              </a:solidFill>
              <a:latin typeface="Meiryo UI"/>
              <a:ea typeface="Meiryo UI"/>
              <a:cs typeface="Meiryo UI"/>
            </a:rPr>
            <a:t>      </a:t>
          </a:r>
          <a:r>
            <a:rPr lang="en-US" cap="none" sz="800" b="0" i="0" u="none" baseline="0">
              <a:solidFill>
                <a:srgbClr val="000000"/>
              </a:solidFill>
              <a:latin typeface="Meiryo UI"/>
              <a:ea typeface="Meiryo UI"/>
              <a:cs typeface="Meiryo UI"/>
            </a:rPr>
            <a:t>50</a:t>
          </a:r>
          <a:r>
            <a:rPr lang="en-US" cap="none" sz="800" b="0" i="0" u="none" baseline="0">
              <a:solidFill>
                <a:srgbClr val="000000"/>
              </a:solidFill>
              <a:latin typeface="Meiryo UI"/>
              <a:ea typeface="Meiryo UI"/>
              <a:cs typeface="Meiryo UI"/>
            </a:rPr>
            <a:t>人－</a:t>
          </a:r>
          <a:r>
            <a:rPr lang="en-US" cap="none" sz="800" b="0" i="0" u="none" baseline="0">
              <a:solidFill>
                <a:srgbClr val="000000"/>
              </a:solidFill>
              <a:latin typeface="Meiryo UI"/>
              <a:ea typeface="Meiryo UI"/>
              <a:cs typeface="Meiryo UI"/>
            </a:rPr>
            <a:t>15</a:t>
          </a:r>
          <a:r>
            <a:rPr lang="en-US" cap="none" sz="800" b="0" i="0" u="none" baseline="0">
              <a:solidFill>
                <a:srgbClr val="000000"/>
              </a:solidFill>
              <a:latin typeface="Meiryo UI"/>
              <a:ea typeface="Meiryo UI"/>
              <a:cs typeface="Meiryo UI"/>
            </a:rPr>
            <a:t>人</a:t>
          </a:r>
          <a:r>
            <a:rPr lang="en-US" cap="none" sz="800" b="0" i="0" u="none" baseline="0">
              <a:solidFill>
                <a:srgbClr val="000000"/>
              </a:solidFill>
              <a:latin typeface="Meiryo UI"/>
              <a:ea typeface="Meiryo UI"/>
              <a:cs typeface="Meiryo UI"/>
            </a:rPr>
            <a:t> </a:t>
          </a:r>
          <a:r>
            <a:rPr lang="en-US" cap="none" sz="800" b="0" i="0" u="none" baseline="0">
              <a:solidFill>
                <a:srgbClr val="000000"/>
              </a:solidFill>
              <a:latin typeface="Meiryo UI"/>
              <a:ea typeface="Meiryo UI"/>
              <a:cs typeface="Meiryo UI"/>
            </a:rPr>
            <a:t>＝</a:t>
          </a:r>
          <a:r>
            <a:rPr lang="en-US" cap="none" sz="800" b="0" i="0" u="none" baseline="0">
              <a:solidFill>
                <a:srgbClr val="000000"/>
              </a:solidFill>
              <a:latin typeface="Meiryo UI"/>
              <a:ea typeface="Meiryo UI"/>
              <a:cs typeface="Meiryo UI"/>
            </a:rPr>
            <a:t>35</a:t>
          </a:r>
          <a:r>
            <a:rPr lang="en-US" cap="none" sz="800" b="0" i="0" u="none" baseline="0">
              <a:solidFill>
                <a:srgbClr val="000000"/>
              </a:solidFill>
              <a:latin typeface="Meiryo UI"/>
              <a:ea typeface="Meiryo UI"/>
              <a:cs typeface="Meiryo UI"/>
            </a:rPr>
            <a:t>人</a:t>
          </a:r>
          <a:r>
            <a:rPr lang="en-US" cap="none" sz="800" b="0" i="0" u="none" baseline="0">
              <a:solidFill>
                <a:srgbClr val="000000"/>
              </a:solidFill>
              <a:latin typeface="Meiryo UI"/>
              <a:ea typeface="Meiryo UI"/>
              <a:cs typeface="Meiryo UI"/>
            </a:rPr>
            <a:t>
</a:t>
          </a:r>
          <a:r>
            <a:rPr lang="en-US" cap="none" sz="800" b="0" i="0" u="none" baseline="0">
              <a:solidFill>
                <a:srgbClr val="000000"/>
              </a:solidFill>
              <a:latin typeface="Meiryo UI"/>
              <a:ea typeface="Meiryo UI"/>
              <a:cs typeface="Meiryo UI"/>
            </a:rPr>
            <a:t> </a:t>
          </a:r>
          <a:r>
            <a:rPr lang="en-US" cap="none" sz="800" b="0" i="0" u="none" baseline="0">
              <a:solidFill>
                <a:srgbClr val="000000"/>
              </a:solidFill>
              <a:latin typeface="Meiryo UI"/>
              <a:ea typeface="Meiryo UI"/>
              <a:cs typeface="Meiryo UI"/>
            </a:rPr>
            <a:t>②</a:t>
          </a:r>
          <a:r>
            <a:rPr lang="en-US" cap="none" sz="800" b="0" i="0" u="none" baseline="0">
              <a:solidFill>
                <a:srgbClr val="000000"/>
              </a:solidFill>
              <a:latin typeface="Meiryo UI"/>
              <a:ea typeface="Meiryo UI"/>
              <a:cs typeface="Meiryo UI"/>
            </a:rPr>
            <a:t>  </a:t>
          </a:r>
          <a:r>
            <a:rPr lang="en-US" cap="none" sz="800" b="0" i="0" u="none" baseline="0">
              <a:solidFill>
                <a:srgbClr val="000000"/>
              </a:solidFill>
              <a:latin typeface="Meiryo UI"/>
              <a:ea typeface="Meiryo UI"/>
              <a:cs typeface="Meiryo UI"/>
            </a:rPr>
            <a:t>通所（</a:t>
          </a:r>
          <a:r>
            <a:rPr lang="en-US" cap="none" sz="800" b="0" i="0" u="none" baseline="0">
              <a:solidFill>
                <a:srgbClr val="000000"/>
              </a:solidFill>
              <a:latin typeface="Meiryo UI"/>
              <a:ea typeface="Meiryo UI"/>
              <a:cs typeface="Meiryo UI"/>
            </a:rPr>
            <a:t>20</a:t>
          </a:r>
          <a:r>
            <a:rPr lang="en-US" cap="none" sz="800" b="0" i="0" u="none" baseline="0">
              <a:solidFill>
                <a:srgbClr val="000000"/>
              </a:solidFill>
              <a:latin typeface="Meiryo UI"/>
              <a:ea typeface="Meiryo UI"/>
              <a:cs typeface="Meiryo UI"/>
            </a:rPr>
            <a:t>人</a:t>
          </a:r>
          <a:r>
            <a:rPr lang="en-US" cap="none" sz="800" b="0" i="0" u="none" baseline="0">
              <a:solidFill>
                <a:srgbClr val="000000"/>
              </a:solidFill>
              <a:latin typeface="Meiryo UI"/>
              <a:ea typeface="Meiryo UI"/>
              <a:cs typeface="Meiryo UI"/>
            </a:rPr>
            <a:t>1</a:t>
          </a:r>
          <a:r>
            <a:rPr lang="en-US" cap="none" sz="800" b="0" i="0" u="none" baseline="0">
              <a:solidFill>
                <a:srgbClr val="000000"/>
              </a:solidFill>
              <a:latin typeface="Meiryo UI"/>
              <a:ea typeface="Meiryo UI"/>
              <a:cs typeface="Meiryo UI"/>
            </a:rPr>
            <a:t>単位）（週</a:t>
          </a:r>
          <a:r>
            <a:rPr lang="en-US" cap="none" sz="800" b="0" i="0" u="none" baseline="0">
              <a:solidFill>
                <a:srgbClr val="000000"/>
              </a:solidFill>
              <a:latin typeface="Meiryo UI"/>
              <a:ea typeface="Meiryo UI"/>
              <a:cs typeface="Meiryo UI"/>
            </a:rPr>
            <a:t>5</a:t>
          </a:r>
          <a:r>
            <a:rPr lang="en-US" cap="none" sz="800" b="0" i="0" u="none" baseline="0">
              <a:solidFill>
                <a:srgbClr val="000000"/>
              </a:solidFill>
              <a:latin typeface="Meiryo UI"/>
              <a:ea typeface="Meiryo UI"/>
              <a:cs typeface="Meiryo UI"/>
            </a:rPr>
            <a:t>日実施の場合）</a:t>
          </a:r>
          <a:r>
            <a:rPr lang="en-US" cap="none" sz="800" b="0" i="0" u="none" baseline="0">
              <a:solidFill>
                <a:srgbClr val="000000"/>
              </a:solidFill>
              <a:latin typeface="Meiryo UI"/>
              <a:ea typeface="Meiryo UI"/>
              <a:cs typeface="Meiryo UI"/>
            </a:rPr>
            <a:t>
</a:t>
          </a:r>
          <a:r>
            <a:rPr lang="en-US" cap="none" sz="800" b="0" i="0" u="none" baseline="0">
              <a:solidFill>
                <a:srgbClr val="000000"/>
              </a:solidFill>
              <a:latin typeface="Meiryo UI"/>
              <a:ea typeface="Meiryo UI"/>
              <a:cs typeface="Meiryo UI"/>
            </a:rPr>
            <a:t>     </a:t>
          </a:r>
          <a:r>
            <a:rPr lang="en-US" cap="none" sz="800" b="0" i="0" u="none" baseline="0">
              <a:solidFill>
                <a:srgbClr val="000000"/>
              </a:solidFill>
              <a:latin typeface="Meiryo UI"/>
              <a:ea typeface="Meiryo UI"/>
              <a:cs typeface="Meiryo UI"/>
            </a:rPr>
            <a:t>　</a:t>
          </a:r>
          <a:r>
            <a:rPr lang="en-US" cap="none" sz="800" b="0" i="0" u="none" baseline="0">
              <a:solidFill>
                <a:srgbClr val="000000"/>
              </a:solidFill>
              <a:latin typeface="Meiryo UI"/>
              <a:ea typeface="Meiryo UI"/>
              <a:cs typeface="Meiryo UI"/>
            </a:rPr>
            <a:t>2</a:t>
          </a:r>
          <a:r>
            <a:rPr lang="en-US" cap="none" sz="800" b="0" i="0" u="none" baseline="0">
              <a:solidFill>
                <a:srgbClr val="000000"/>
              </a:solidFill>
              <a:latin typeface="Meiryo UI"/>
              <a:ea typeface="Meiryo UI"/>
              <a:cs typeface="Meiryo UI"/>
            </a:rPr>
            <a:t>人</a:t>
          </a:r>
          <a:r>
            <a:rPr lang="en-US" cap="none" sz="800" b="0" i="0" u="none" baseline="0">
              <a:solidFill>
                <a:srgbClr val="000000"/>
              </a:solidFill>
              <a:latin typeface="Meiryo UI"/>
              <a:ea typeface="Meiryo UI"/>
              <a:cs typeface="Meiryo UI"/>
            </a:rPr>
            <a:t> </a:t>
          </a:r>
          <a:r>
            <a:rPr lang="en-US" cap="none" sz="800" b="0" i="0" u="none" baseline="0">
              <a:solidFill>
                <a:srgbClr val="000000"/>
              </a:solidFill>
              <a:latin typeface="Meiryo UI"/>
              <a:ea typeface="Meiryo UI"/>
              <a:cs typeface="Meiryo UI"/>
            </a:rPr>
            <a:t>－</a:t>
          </a:r>
          <a:r>
            <a:rPr lang="en-US" cap="none" sz="800" b="0" i="0" u="none" baseline="0">
              <a:solidFill>
                <a:srgbClr val="000000"/>
              </a:solidFill>
              <a:latin typeface="Meiryo UI"/>
              <a:ea typeface="Meiryo UI"/>
              <a:cs typeface="Meiryo UI"/>
            </a:rPr>
            <a:t> </a:t>
          </a:r>
          <a:r>
            <a:rPr lang="en-US" cap="none" sz="800" b="0" i="0" u="none" baseline="0">
              <a:solidFill>
                <a:srgbClr val="000000"/>
              </a:solidFill>
              <a:latin typeface="Meiryo UI"/>
              <a:ea typeface="Meiryo UI"/>
              <a:cs typeface="Meiryo UI"/>
            </a:rPr>
            <a:t>PT,OT,ST</a:t>
          </a:r>
          <a:r>
            <a:rPr lang="en-US" cap="none" sz="800" b="0" i="0" u="none" baseline="0">
              <a:solidFill>
                <a:srgbClr val="000000"/>
              </a:solidFill>
              <a:latin typeface="Meiryo UI"/>
              <a:ea typeface="Meiryo UI"/>
              <a:cs typeface="Meiryo UI"/>
            </a:rPr>
            <a:t>の常勤換算分</a:t>
          </a:r>
          <a:r>
            <a:rPr lang="en-US" cap="none" sz="800" b="0" i="0" u="none" baseline="0">
              <a:solidFill>
                <a:srgbClr val="000000"/>
              </a:solidFill>
              <a:latin typeface="Meiryo UI"/>
              <a:ea typeface="Meiryo UI"/>
              <a:cs typeface="Meiryo UI"/>
            </a:rPr>
            <a:t>
</a:t>
          </a:r>
          <a:r>
            <a:rPr lang="en-US" cap="none" sz="800" b="0" i="0" u="none" baseline="0">
              <a:solidFill>
                <a:srgbClr val="000000"/>
              </a:solidFill>
              <a:latin typeface="Meiryo UI"/>
              <a:ea typeface="Meiryo UI"/>
              <a:cs typeface="Meiryo UI"/>
            </a:rPr>
            <a:t>(3)  </a:t>
          </a:r>
          <a:r>
            <a:rPr lang="en-US" cap="none" sz="800" b="0" i="0" u="none" baseline="0">
              <a:solidFill>
                <a:srgbClr val="000000"/>
              </a:solidFill>
              <a:latin typeface="Meiryo UI"/>
              <a:ea typeface="Meiryo UI"/>
              <a:cs typeface="Meiryo UI"/>
            </a:rPr>
            <a:t>支援相談員</a:t>
          </a:r>
          <a:r>
            <a:rPr lang="en-US" cap="none" sz="800" b="0" i="0" u="none" baseline="0">
              <a:solidFill>
                <a:srgbClr val="000000"/>
              </a:solidFill>
              <a:latin typeface="Meiryo UI"/>
              <a:ea typeface="Meiryo UI"/>
              <a:cs typeface="Meiryo UI"/>
            </a:rPr>
            <a:t>       </a:t>
          </a:r>
          <a:r>
            <a:rPr lang="en-US" cap="none" sz="800" b="0" i="0" u="none" baseline="0">
              <a:solidFill>
                <a:srgbClr val="000000"/>
              </a:solidFill>
              <a:latin typeface="Meiryo UI"/>
              <a:ea typeface="Meiryo UI"/>
              <a:cs typeface="Meiryo UI"/>
            </a:rPr>
            <a:t>150</a:t>
          </a:r>
          <a:r>
            <a:rPr lang="en-US" cap="none" sz="800" b="0" i="0" u="none" baseline="0">
              <a:solidFill>
                <a:srgbClr val="000000"/>
              </a:solidFill>
              <a:latin typeface="Meiryo UI"/>
              <a:ea typeface="Meiryo UI"/>
              <a:cs typeface="Meiryo UI"/>
            </a:rPr>
            <a:t>÷</a:t>
          </a:r>
          <a:r>
            <a:rPr lang="en-US" cap="none" sz="800" b="0" i="0" u="none" baseline="0">
              <a:solidFill>
                <a:srgbClr val="000000"/>
              </a:solidFill>
              <a:latin typeface="Meiryo UI"/>
              <a:ea typeface="Meiryo UI"/>
              <a:cs typeface="Meiryo UI"/>
            </a:rPr>
            <a:t>100</a:t>
          </a:r>
          <a:r>
            <a:rPr lang="en-US" cap="none" sz="800" b="0" i="0" u="none" baseline="0">
              <a:solidFill>
                <a:srgbClr val="000000"/>
              </a:solidFill>
              <a:latin typeface="Meiryo UI"/>
              <a:ea typeface="Meiryo UI"/>
              <a:cs typeface="Meiryo UI"/>
            </a:rPr>
            <a:t>＝</a:t>
          </a:r>
          <a:r>
            <a:rPr lang="en-US" cap="none" sz="800" b="0" i="0" u="none" baseline="0">
              <a:solidFill>
                <a:srgbClr val="000000"/>
              </a:solidFill>
              <a:latin typeface="Meiryo UI"/>
              <a:ea typeface="Meiryo UI"/>
              <a:cs typeface="Meiryo UI"/>
            </a:rPr>
            <a:t>1.5
</a:t>
          </a:r>
          <a:r>
            <a:rPr lang="en-US" cap="none" sz="800" b="0" i="0" u="none" baseline="0">
              <a:solidFill>
                <a:srgbClr val="000000"/>
              </a:solidFill>
              <a:latin typeface="Meiryo UI"/>
              <a:ea typeface="Meiryo UI"/>
              <a:cs typeface="Meiryo UI"/>
            </a:rPr>
            <a:t>(4)  </a:t>
          </a:r>
          <a:r>
            <a:rPr lang="en-US" cap="none" sz="800" b="0" i="0" u="none" baseline="0">
              <a:solidFill>
                <a:srgbClr val="000000"/>
              </a:solidFill>
              <a:latin typeface="Meiryo UI"/>
              <a:ea typeface="Meiryo UI"/>
              <a:cs typeface="Meiryo UI"/>
            </a:rPr>
            <a:t>理学療法士・作業療法士・言語聴覚士</a:t>
          </a:r>
          <a:r>
            <a:rPr lang="en-US" cap="none" sz="800" b="0" i="0" u="none" baseline="0">
              <a:solidFill>
                <a:srgbClr val="000000"/>
              </a:solidFill>
              <a:latin typeface="Meiryo UI"/>
              <a:ea typeface="Meiryo UI"/>
              <a:cs typeface="Meiryo UI"/>
            </a:rPr>
            <a:t>
</a:t>
          </a:r>
          <a:r>
            <a:rPr lang="en-US" cap="none" sz="800" b="0" i="0" u="none" baseline="0">
              <a:solidFill>
                <a:srgbClr val="000000"/>
              </a:solidFill>
              <a:latin typeface="Meiryo UI"/>
              <a:ea typeface="Meiryo UI"/>
              <a:cs typeface="Meiryo UI"/>
            </a:rPr>
            <a:t> </a:t>
          </a:r>
          <a:r>
            <a:rPr lang="en-US" cap="none" sz="800" b="0" i="0" u="none" baseline="0">
              <a:solidFill>
                <a:srgbClr val="000000"/>
              </a:solidFill>
              <a:latin typeface="Meiryo UI"/>
              <a:ea typeface="Meiryo UI"/>
              <a:cs typeface="Meiryo UI"/>
            </a:rPr>
            <a:t>①</a:t>
          </a:r>
          <a:r>
            <a:rPr lang="en-US" cap="none" sz="800" b="0" i="0" u="none" baseline="0">
              <a:solidFill>
                <a:srgbClr val="000000"/>
              </a:solidFill>
              <a:latin typeface="Meiryo UI"/>
              <a:ea typeface="Meiryo UI"/>
              <a:cs typeface="Meiryo UI"/>
            </a:rPr>
            <a:t>  </a:t>
          </a:r>
          <a:r>
            <a:rPr lang="en-US" cap="none" sz="800" b="0" i="0" u="none" baseline="0">
              <a:solidFill>
                <a:srgbClr val="000000"/>
              </a:solidFill>
              <a:latin typeface="Meiryo UI"/>
              <a:ea typeface="Meiryo UI"/>
              <a:cs typeface="Meiryo UI"/>
            </a:rPr>
            <a:t>入所</a:t>
          </a:r>
          <a:r>
            <a:rPr lang="en-US" cap="none" sz="800" b="0" i="0" u="none" baseline="0">
              <a:solidFill>
                <a:srgbClr val="000000"/>
              </a:solidFill>
              <a:latin typeface="Meiryo UI"/>
              <a:ea typeface="Meiryo UI"/>
              <a:cs typeface="Meiryo UI"/>
            </a:rPr>
            <a:t>(PT,OT</a:t>
          </a:r>
          <a:r>
            <a:rPr lang="en-US" cap="none" sz="800" b="0" i="0" u="none" baseline="0">
              <a:solidFill>
                <a:srgbClr val="000000"/>
              </a:solidFill>
              <a:latin typeface="Meiryo UI"/>
              <a:ea typeface="Meiryo UI"/>
              <a:cs typeface="Meiryo UI"/>
            </a:rPr>
            <a:t>）</a:t>
          </a:r>
          <a:r>
            <a:rPr lang="en-US" cap="none" sz="800" b="0" i="0" u="none" baseline="0">
              <a:solidFill>
                <a:srgbClr val="000000"/>
              </a:solidFill>
              <a:latin typeface="Meiryo UI"/>
              <a:ea typeface="Meiryo UI"/>
              <a:cs typeface="Meiryo UI"/>
            </a:rPr>
            <a:t>    </a:t>
          </a:r>
          <a:r>
            <a:rPr lang="en-US" cap="none" sz="800" b="0" i="0" u="none" baseline="0">
              <a:solidFill>
                <a:srgbClr val="000000"/>
              </a:solidFill>
              <a:latin typeface="Meiryo UI"/>
              <a:ea typeface="Meiryo UI"/>
              <a:cs typeface="Meiryo UI"/>
            </a:rPr>
            <a:t>150</a:t>
          </a:r>
          <a:r>
            <a:rPr lang="en-US" cap="none" sz="800" b="0" i="0" u="none" baseline="0">
              <a:solidFill>
                <a:srgbClr val="000000"/>
              </a:solidFill>
              <a:latin typeface="Meiryo UI"/>
              <a:ea typeface="Meiryo UI"/>
              <a:cs typeface="Meiryo UI"/>
            </a:rPr>
            <a:t>÷</a:t>
          </a:r>
          <a:r>
            <a:rPr lang="en-US" cap="none" sz="800" b="0" i="0" u="none" baseline="0">
              <a:solidFill>
                <a:srgbClr val="000000"/>
              </a:solidFill>
              <a:latin typeface="Meiryo UI"/>
              <a:ea typeface="Meiryo UI"/>
              <a:cs typeface="Meiryo UI"/>
            </a:rPr>
            <a:t>100 </a:t>
          </a:r>
          <a:r>
            <a:rPr lang="en-US" cap="none" sz="800" b="0" i="0" u="none" baseline="0">
              <a:solidFill>
                <a:srgbClr val="000000"/>
              </a:solidFill>
              <a:latin typeface="Meiryo UI"/>
              <a:ea typeface="Meiryo UI"/>
              <a:cs typeface="Meiryo UI"/>
            </a:rPr>
            <a:t>＝</a:t>
          </a:r>
          <a:r>
            <a:rPr lang="en-US" cap="none" sz="800" b="0" i="0" u="none" baseline="0">
              <a:solidFill>
                <a:srgbClr val="000000"/>
              </a:solidFill>
              <a:latin typeface="Meiryo UI"/>
              <a:ea typeface="Meiryo UI"/>
              <a:cs typeface="Meiryo UI"/>
            </a:rPr>
            <a:t>1.5</a:t>
          </a:r>
          <a:r>
            <a:rPr lang="en-US" cap="none" sz="800" b="0" i="0" u="none" baseline="0">
              <a:solidFill>
                <a:srgbClr val="000000"/>
              </a:solidFill>
              <a:latin typeface="Meiryo UI"/>
              <a:ea typeface="Meiryo UI"/>
              <a:cs typeface="Meiryo UI"/>
            </a:rPr>
            <a:t>人</a:t>
          </a:r>
          <a:r>
            <a:rPr lang="en-US" cap="none" sz="800" b="0" i="0" u="none" baseline="0">
              <a:solidFill>
                <a:srgbClr val="000000"/>
              </a:solidFill>
              <a:latin typeface="Meiryo UI"/>
              <a:ea typeface="Meiryo UI"/>
              <a:cs typeface="Meiryo UI"/>
            </a:rPr>
            <a:t>
</a:t>
          </a:r>
          <a:r>
            <a:rPr lang="en-US" cap="none" sz="800" b="0" i="0" u="none" baseline="0">
              <a:solidFill>
                <a:srgbClr val="000000"/>
              </a:solidFill>
              <a:latin typeface="Meiryo UI"/>
              <a:ea typeface="Meiryo UI"/>
              <a:cs typeface="Meiryo UI"/>
            </a:rPr>
            <a:t> </a:t>
          </a:r>
          <a:r>
            <a:rPr lang="en-US" cap="none" sz="800" b="0" i="0" u="none" baseline="0">
              <a:solidFill>
                <a:srgbClr val="000000"/>
              </a:solidFill>
              <a:latin typeface="Meiryo UI"/>
              <a:ea typeface="Meiryo UI"/>
              <a:cs typeface="Meiryo UI"/>
            </a:rPr>
            <a:t>②</a:t>
          </a:r>
          <a:r>
            <a:rPr lang="en-US" cap="none" sz="800" b="0" i="0" u="none" baseline="0">
              <a:solidFill>
                <a:srgbClr val="000000"/>
              </a:solidFill>
              <a:latin typeface="Meiryo UI"/>
              <a:ea typeface="Meiryo UI"/>
              <a:cs typeface="Meiryo UI"/>
            </a:rPr>
            <a:t>  </a:t>
          </a:r>
          <a:r>
            <a:rPr lang="en-US" cap="none" sz="800" b="0" i="0" u="none" baseline="0">
              <a:solidFill>
                <a:srgbClr val="000000"/>
              </a:solidFill>
              <a:latin typeface="Meiryo UI"/>
              <a:ea typeface="Meiryo UI"/>
              <a:cs typeface="Meiryo UI"/>
            </a:rPr>
            <a:t>通所</a:t>
          </a:r>
          <a:r>
            <a:rPr lang="en-US" cap="none" sz="800" b="0" i="0" u="none" baseline="0">
              <a:solidFill>
                <a:srgbClr val="000000"/>
              </a:solidFill>
              <a:latin typeface="Meiryo UI"/>
              <a:ea typeface="Meiryo UI"/>
              <a:cs typeface="Meiryo UI"/>
            </a:rPr>
            <a:t>(PT,OT,ST)      
</a:t>
          </a:r>
          <a:r>
            <a:rPr lang="en-US" cap="none" sz="800" b="0" i="0" u="none" baseline="0">
              <a:solidFill>
                <a:srgbClr val="000000"/>
              </a:solidFill>
              <a:latin typeface="Meiryo UI"/>
              <a:ea typeface="Meiryo UI"/>
              <a:cs typeface="Meiryo UI"/>
            </a:rPr>
            <a:t>(5)  </a:t>
          </a:r>
          <a:r>
            <a:rPr lang="en-US" cap="none" sz="800" b="0" i="0" u="none" baseline="0">
              <a:solidFill>
                <a:srgbClr val="000000"/>
              </a:solidFill>
              <a:latin typeface="Meiryo UI"/>
              <a:ea typeface="Meiryo UI"/>
              <a:cs typeface="Meiryo UI"/>
            </a:rPr>
            <a:t>介護支援専門員</a:t>
          </a:r>
          <a:r>
            <a:rPr lang="en-US" cap="none" sz="800" b="0" i="0" u="none" baseline="0">
              <a:solidFill>
                <a:srgbClr val="000000"/>
              </a:solidFill>
              <a:latin typeface="Meiryo UI"/>
              <a:ea typeface="Meiryo UI"/>
              <a:cs typeface="Meiryo UI"/>
            </a:rPr>
            <a:t> </a:t>
          </a:r>
          <a:r>
            <a:rPr lang="en-US" cap="none" sz="800" b="0" i="0" u="none" baseline="0">
              <a:solidFill>
                <a:srgbClr val="000000"/>
              </a:solidFill>
              <a:latin typeface="Meiryo UI"/>
              <a:ea typeface="Meiryo UI"/>
              <a:cs typeface="Meiryo UI"/>
            </a:rPr>
            <a:t>150</a:t>
          </a:r>
          <a:r>
            <a:rPr lang="en-US" cap="none" sz="800" b="0" i="0" u="none" baseline="0">
              <a:solidFill>
                <a:srgbClr val="000000"/>
              </a:solidFill>
              <a:latin typeface="Meiryo UI"/>
              <a:ea typeface="Meiryo UI"/>
              <a:cs typeface="Meiryo UI"/>
            </a:rPr>
            <a:t>÷</a:t>
          </a:r>
          <a:r>
            <a:rPr lang="en-US" cap="none" sz="800" b="0" i="0" u="none" baseline="0">
              <a:solidFill>
                <a:srgbClr val="000000"/>
              </a:solidFill>
              <a:latin typeface="Meiryo UI"/>
              <a:ea typeface="Meiryo UI"/>
              <a:cs typeface="Meiryo UI"/>
            </a:rPr>
            <a:t>100</a:t>
          </a:r>
          <a:r>
            <a:rPr lang="en-US" cap="none" sz="800" b="0" i="0" u="none" baseline="0">
              <a:solidFill>
                <a:srgbClr val="000000"/>
              </a:solidFill>
              <a:latin typeface="Meiryo UI"/>
              <a:ea typeface="Meiryo UI"/>
              <a:cs typeface="Meiryo UI"/>
            </a:rPr>
            <a:t>＝</a:t>
          </a:r>
          <a:r>
            <a:rPr lang="en-US" cap="none" sz="800" b="0" i="0" u="none" baseline="0">
              <a:solidFill>
                <a:srgbClr val="000000"/>
              </a:solidFill>
              <a:latin typeface="Meiryo UI"/>
              <a:ea typeface="Meiryo UI"/>
              <a:cs typeface="Meiryo UI"/>
            </a:rPr>
            <a:t>1.5≒ 2</a:t>
          </a:r>
          <a:r>
            <a:rPr lang="en-US" cap="none" sz="800" b="0" i="0" u="none" baseline="0">
              <a:solidFill>
                <a:srgbClr val="000000"/>
              </a:solidFill>
              <a:latin typeface="Meiryo UI"/>
              <a:ea typeface="Meiryo UI"/>
              <a:cs typeface="Meiryo UI"/>
            </a:rPr>
            <a:t>人</a:t>
          </a:r>
          <a:r>
            <a:rPr lang="en-US" cap="none" sz="800" b="0" i="0" u="none" baseline="0">
              <a:solidFill>
                <a:srgbClr val="000000"/>
              </a:solidFill>
              <a:latin typeface="Meiryo UI"/>
              <a:ea typeface="Meiryo UI"/>
              <a:cs typeface="Meiryo UI"/>
            </a:rPr>
            <a:t>
</a:t>
          </a:r>
          <a:r>
            <a:rPr lang="en-US" cap="none" sz="800" b="0" i="0" u="none" baseline="0">
              <a:solidFill>
                <a:srgbClr val="000000"/>
              </a:solidFill>
              <a:latin typeface="Meiryo UI"/>
              <a:ea typeface="Meiryo UI"/>
              <a:cs typeface="Meiryo UI"/>
            </a:rPr>
            <a:t>(6)</a:t>
          </a:r>
          <a:r>
            <a:rPr lang="en-US" cap="none" sz="800" b="0" i="0" u="none" baseline="0">
              <a:solidFill>
                <a:srgbClr val="000000"/>
              </a:solidFill>
              <a:latin typeface="Meiryo UI"/>
              <a:ea typeface="Meiryo UI"/>
              <a:cs typeface="Meiryo UI"/>
            </a:rPr>
            <a:t>　薬剤師　</a:t>
          </a:r>
          <a:r>
            <a:rPr lang="en-US" cap="none" sz="800" b="0" i="0" u="none" baseline="0">
              <a:solidFill>
                <a:srgbClr val="000000"/>
              </a:solidFill>
              <a:latin typeface="Meiryo UI"/>
              <a:ea typeface="Meiryo UI"/>
              <a:cs typeface="Meiryo UI"/>
            </a:rPr>
            <a:t>150</a:t>
          </a:r>
          <a:r>
            <a:rPr lang="en-US" cap="none" sz="800" b="0" i="0" u="none" baseline="0">
              <a:solidFill>
                <a:srgbClr val="000000"/>
              </a:solidFill>
              <a:latin typeface="Meiryo UI"/>
              <a:ea typeface="Meiryo UI"/>
              <a:cs typeface="Meiryo UI"/>
            </a:rPr>
            <a:t>÷</a:t>
          </a:r>
          <a:r>
            <a:rPr lang="en-US" cap="none" sz="800" b="0" i="0" u="none" baseline="0">
              <a:solidFill>
                <a:srgbClr val="000000"/>
              </a:solidFill>
              <a:latin typeface="Meiryo UI"/>
              <a:ea typeface="Meiryo UI"/>
              <a:cs typeface="Meiryo UI"/>
            </a:rPr>
            <a:t>300=0.5</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1990725</xdr:colOff>
      <xdr:row>29</xdr:row>
      <xdr:rowOff>57150</xdr:rowOff>
    </xdr:from>
    <xdr:to>
      <xdr:col>4</xdr:col>
      <xdr:colOff>2095500</xdr:colOff>
      <xdr:row>34</xdr:row>
      <xdr:rowOff>76200</xdr:rowOff>
    </xdr:to>
    <xdr:sp>
      <xdr:nvSpPr>
        <xdr:cNvPr id="1" name="AutoShape 11"/>
        <xdr:cNvSpPr>
          <a:spLocks/>
        </xdr:cNvSpPr>
      </xdr:nvSpPr>
      <xdr:spPr>
        <a:xfrm>
          <a:off x="5219700" y="9877425"/>
          <a:ext cx="104775" cy="1543050"/>
        </a:xfrm>
        <a:prstGeom prst="rightBracket">
          <a:avLst>
            <a:gd name="adj" fmla="val -4653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21</xdr:row>
      <xdr:rowOff>409575</xdr:rowOff>
    </xdr:from>
    <xdr:to>
      <xdr:col>4</xdr:col>
      <xdr:colOff>1571625</xdr:colOff>
      <xdr:row>22</xdr:row>
      <xdr:rowOff>9525</xdr:rowOff>
    </xdr:to>
    <xdr:sp>
      <xdr:nvSpPr>
        <xdr:cNvPr id="2" name="テキスト ボックス 12"/>
        <xdr:cNvSpPr txBox="1">
          <a:spLocks noChangeArrowheads="1"/>
        </xdr:cNvSpPr>
      </xdr:nvSpPr>
      <xdr:spPr>
        <a:xfrm>
          <a:off x="3276600" y="6858000"/>
          <a:ext cx="1524000" cy="1104900"/>
        </a:xfrm>
        <a:prstGeom prst="rect">
          <a:avLst/>
        </a:prstGeom>
        <a:noFill/>
        <a:ln w="9525" cmpd="sng">
          <a:noFill/>
        </a:ln>
      </xdr:spPr>
      <xdr:txBody>
        <a:bodyPr vertOverflow="clip" wrap="square"/>
        <a:p>
          <a:pPr algn="l">
            <a:defRPr/>
          </a:pPr>
          <a:r>
            <a:rPr lang="en-US" cap="none" sz="800" b="0" i="0" u="sng" baseline="0">
              <a:solidFill>
                <a:srgbClr val="FF0000"/>
              </a:solidFill>
              <a:latin typeface="Meiryo UI"/>
              <a:ea typeface="Meiryo UI"/>
              <a:cs typeface="Meiryo UI"/>
            </a:rPr>
            <a:t>だれでもトイレ</a:t>
          </a:r>
          <a:r>
            <a:rPr lang="en-US" cap="none" sz="800" b="0" i="0" u="none" baseline="0">
              <a:solidFill>
                <a:srgbClr val="FF0000"/>
              </a:solidFill>
              <a:latin typeface="Meiryo UI"/>
              <a:ea typeface="Meiryo UI"/>
              <a:cs typeface="Meiryo UI"/>
            </a:rPr>
            <a:t>　　　　　　</a:t>
          </a:r>
          <a:r>
            <a:rPr lang="en-US" cap="none" sz="800" b="0" i="0" u="none" baseline="0">
              <a:solidFill>
                <a:srgbClr val="FF0000"/>
              </a:solidFill>
              <a:latin typeface="Meiryo UI"/>
              <a:ea typeface="Meiryo UI"/>
              <a:cs typeface="Meiryo UI"/>
            </a:rPr>
            <a:t>
</a:t>
          </a:r>
          <a:r>
            <a:rPr lang="en-US" cap="none" sz="800" b="0" i="0" u="none" baseline="0">
              <a:solidFill>
                <a:srgbClr val="FF0000"/>
              </a:solidFill>
              <a:latin typeface="Meiryo UI"/>
              <a:ea typeface="Meiryo UI"/>
              <a:cs typeface="Meiryo UI"/>
            </a:rPr>
            <a:t>・手すり　</a:t>
          </a:r>
          <a:r>
            <a:rPr lang="en-US" cap="none" sz="800" b="0" i="0" u="none" baseline="0">
              <a:solidFill>
                <a:srgbClr val="FF0000"/>
              </a:solidFill>
              <a:latin typeface="Meiryo UI"/>
              <a:ea typeface="Meiryo UI"/>
              <a:cs typeface="Meiryo UI"/>
            </a:rPr>
            <a:t>
</a:t>
          </a:r>
          <a:r>
            <a:rPr lang="en-US" cap="none" sz="800" b="0" i="0" u="none" baseline="0">
              <a:solidFill>
                <a:srgbClr val="FF0000"/>
              </a:solidFill>
              <a:latin typeface="Meiryo UI"/>
              <a:ea typeface="Meiryo UI"/>
              <a:cs typeface="Meiryo UI"/>
            </a:rPr>
            <a:t>・オストメイト用汚物流し</a:t>
          </a:r>
          <a:r>
            <a:rPr lang="en-US" cap="none" sz="800" b="0" i="0" u="none" baseline="0">
              <a:solidFill>
                <a:srgbClr val="FF0000"/>
              </a:solidFill>
              <a:latin typeface="Meiryo UI"/>
              <a:ea typeface="Meiryo UI"/>
              <a:cs typeface="Meiryo UI"/>
            </a:rPr>
            <a:t>
</a:t>
          </a:r>
          <a:r>
            <a:rPr lang="en-US" cap="none" sz="800" b="0" i="0" u="none" baseline="0">
              <a:solidFill>
                <a:srgbClr val="FF0000"/>
              </a:solidFill>
              <a:latin typeface="Meiryo UI"/>
              <a:ea typeface="Meiryo UI"/>
              <a:cs typeface="Meiryo UI"/>
            </a:rPr>
            <a:t>・ベビーチェア　・ベビーベッド</a:t>
          </a:r>
        </a:p>
      </xdr:txBody>
    </xdr:sp>
    <xdr:clientData/>
  </xdr:twoCellAnchor>
  <xdr:twoCellAnchor>
    <xdr:from>
      <xdr:col>4</xdr:col>
      <xdr:colOff>2190750</xdr:colOff>
      <xdr:row>30</xdr:row>
      <xdr:rowOff>95250</xdr:rowOff>
    </xdr:from>
    <xdr:to>
      <xdr:col>4</xdr:col>
      <xdr:colOff>2543175</xdr:colOff>
      <xdr:row>32</xdr:row>
      <xdr:rowOff>85725</xdr:rowOff>
    </xdr:to>
    <xdr:sp>
      <xdr:nvSpPr>
        <xdr:cNvPr id="3" name="テキスト ボックス 76"/>
        <xdr:cNvSpPr txBox="1">
          <a:spLocks noChangeArrowheads="1"/>
        </xdr:cNvSpPr>
      </xdr:nvSpPr>
      <xdr:spPr>
        <a:xfrm>
          <a:off x="5419725" y="10182225"/>
          <a:ext cx="352425" cy="523875"/>
        </a:xfrm>
        <a:prstGeom prst="rect">
          <a:avLst/>
        </a:prstGeom>
        <a:noFill/>
        <a:ln w="9525" cmpd="sng">
          <a:noFill/>
        </a:ln>
      </xdr:spPr>
      <xdr:txBody>
        <a:bodyPr vertOverflow="clip" wrap="square"/>
        <a:p>
          <a:pPr algn="l">
            <a:defRPr/>
          </a:pPr>
          <a:r>
            <a:rPr lang="en-US" cap="none" sz="1100" b="0" i="0" u="none" baseline="0">
              <a:solidFill>
                <a:srgbClr val="000000"/>
              </a:solidFill>
            </a:rPr>
            <a:t>※</a:t>
          </a:r>
        </a:p>
      </xdr:txBody>
    </xdr:sp>
    <xdr:clientData/>
  </xdr:twoCellAnchor>
  <xdr:twoCellAnchor>
    <xdr:from>
      <xdr:col>4</xdr:col>
      <xdr:colOff>180975</xdr:colOff>
      <xdr:row>109</xdr:row>
      <xdr:rowOff>66675</xdr:rowOff>
    </xdr:from>
    <xdr:to>
      <xdr:col>4</xdr:col>
      <xdr:colOff>3667125</xdr:colOff>
      <xdr:row>110</xdr:row>
      <xdr:rowOff>657225</xdr:rowOff>
    </xdr:to>
    <xdr:sp>
      <xdr:nvSpPr>
        <xdr:cNvPr id="4" name="テキスト ボックス 77"/>
        <xdr:cNvSpPr txBox="1">
          <a:spLocks noChangeArrowheads="1"/>
        </xdr:cNvSpPr>
      </xdr:nvSpPr>
      <xdr:spPr>
        <a:xfrm>
          <a:off x="3409950" y="35490150"/>
          <a:ext cx="3476625" cy="800100"/>
        </a:xfrm>
        <a:prstGeom prst="rect">
          <a:avLst/>
        </a:prstGeom>
        <a:solidFill>
          <a:srgbClr val="FFFFFF"/>
        </a:solidFill>
        <a:ln w="9525" cmpd="sng">
          <a:noFill/>
        </a:ln>
      </xdr:spPr>
      <xdr:txBody>
        <a:bodyPr vertOverflow="clip" wrap="square"/>
        <a:p>
          <a:pPr algn="l">
            <a:defRPr/>
          </a:pPr>
          <a:r>
            <a:rPr lang="en-US" cap="none" sz="800" b="0" i="0" u="none" baseline="0">
              <a:solidFill>
                <a:srgbClr val="FF0000"/>
              </a:solidFill>
              <a:latin typeface="Meiryo UI"/>
              <a:ea typeface="Meiryo UI"/>
              <a:cs typeface="Meiryo UI"/>
            </a:rPr>
            <a:t>(</a:t>
          </a:r>
          <a:r>
            <a:rPr lang="en-US" cap="none" sz="800" b="0" i="0" u="none" baseline="0">
              <a:solidFill>
                <a:srgbClr val="FF0000"/>
              </a:solidFill>
              <a:latin typeface="Meiryo UI"/>
              <a:ea typeface="Meiryo UI"/>
              <a:cs typeface="Meiryo UI"/>
            </a:rPr>
            <a:t>入浴時間計算式例</a:t>
          </a:r>
          <a:r>
            <a:rPr lang="en-US" cap="none" sz="800" b="0" i="0" u="none" baseline="0">
              <a:solidFill>
                <a:srgbClr val="FF0000"/>
              </a:solidFill>
              <a:latin typeface="Meiryo UI"/>
              <a:ea typeface="Meiryo UI"/>
              <a:cs typeface="Meiryo UI"/>
            </a:rPr>
            <a:t>)
</a:t>
          </a:r>
          <a:r>
            <a:rPr lang="en-US" cap="none" sz="800" b="0" i="0" u="none" baseline="0">
              <a:solidFill>
                <a:srgbClr val="FF0000"/>
              </a:solidFill>
              <a:latin typeface="Meiryo UI"/>
              <a:ea typeface="Meiryo UI"/>
              <a:cs typeface="Meiryo UI"/>
            </a:rPr>
            <a:t>入所者数</a:t>
          </a:r>
          <a:r>
            <a:rPr lang="en-US" cap="none" sz="800" b="0" i="0" u="none" baseline="0">
              <a:solidFill>
                <a:srgbClr val="FF0000"/>
              </a:solidFill>
              <a:latin typeface="Meiryo UI"/>
              <a:ea typeface="Meiryo UI"/>
              <a:cs typeface="Meiryo UI"/>
            </a:rPr>
            <a:t>×</a:t>
          </a:r>
          <a:r>
            <a:rPr lang="en-US" cap="none" sz="800" b="0" i="0" u="none" baseline="0">
              <a:solidFill>
                <a:srgbClr val="FF0000"/>
              </a:solidFill>
              <a:latin typeface="Meiryo UI"/>
              <a:ea typeface="Meiryo UI"/>
              <a:cs typeface="Meiryo UI"/>
            </a:rPr>
            <a:t>２回／週の入浴日　＋入浴する通所者　＝</a:t>
          </a:r>
          <a:r>
            <a:rPr lang="en-US" cap="none" sz="800" b="0" i="0" u="none" baseline="0">
              <a:solidFill>
                <a:srgbClr val="FF0000"/>
              </a:solidFill>
              <a:latin typeface="Meiryo UI"/>
              <a:ea typeface="Meiryo UI"/>
              <a:cs typeface="Meiryo UI"/>
            </a:rPr>
            <a:t>A</a:t>
          </a:r>
          <a:r>
            <a:rPr lang="en-US" cap="none" sz="800" b="0" i="0" u="none" baseline="0">
              <a:solidFill>
                <a:srgbClr val="FF0000"/>
              </a:solidFill>
              <a:latin typeface="Meiryo UI"/>
              <a:ea typeface="Meiryo UI"/>
              <a:cs typeface="Meiryo UI"/>
            </a:rPr>
            <a:t>人</a:t>
          </a:r>
          <a:r>
            <a:rPr lang="en-US" cap="none" sz="800" b="0" i="0" u="none" baseline="0">
              <a:solidFill>
                <a:srgbClr val="FF0000"/>
              </a:solidFill>
              <a:latin typeface="Meiryo UI"/>
              <a:ea typeface="Meiryo UI"/>
              <a:cs typeface="Meiryo UI"/>
            </a:rPr>
            <a:t>
</a:t>
          </a:r>
          <a:r>
            <a:rPr lang="en-US" cap="none" sz="800" b="0" i="0" u="none" baseline="0">
              <a:solidFill>
                <a:srgbClr val="FF0000"/>
              </a:solidFill>
              <a:latin typeface="Meiryo UI"/>
              <a:ea typeface="Meiryo UI"/>
              <a:cs typeface="Meiryo UI"/>
            </a:rPr>
            <a:t>1</a:t>
          </a:r>
          <a:r>
            <a:rPr lang="en-US" cap="none" sz="800" b="0" i="0" u="none" baseline="0">
              <a:solidFill>
                <a:srgbClr val="FF0000"/>
              </a:solidFill>
              <a:latin typeface="Meiryo UI"/>
              <a:ea typeface="Meiryo UI"/>
              <a:cs typeface="Meiryo UI"/>
            </a:rPr>
            <a:t>日の浴室利用可能時間</a:t>
          </a:r>
          <a:r>
            <a:rPr lang="en-US" cap="none" sz="800" b="0" i="0" u="none" baseline="0">
              <a:solidFill>
                <a:srgbClr val="FF0000"/>
              </a:solidFill>
              <a:latin typeface="Meiryo UI"/>
              <a:ea typeface="Meiryo UI"/>
              <a:cs typeface="Meiryo UI"/>
            </a:rPr>
            <a:t>×</a:t>
          </a:r>
          <a:r>
            <a:rPr lang="en-US" cap="none" sz="800" b="0" i="0" u="none" baseline="0">
              <a:solidFill>
                <a:srgbClr val="FF0000"/>
              </a:solidFill>
              <a:latin typeface="Meiryo UI"/>
              <a:ea typeface="Meiryo UI"/>
              <a:cs typeface="Meiryo UI"/>
            </a:rPr>
            <a:t>浴室の同時利用可能人数／</a:t>
          </a:r>
          <a:r>
            <a:rPr lang="en-US" cap="none" sz="800" b="0" i="0" u="none" baseline="0">
              <a:solidFill>
                <a:srgbClr val="FF0000"/>
              </a:solidFill>
              <a:latin typeface="Meiryo UI"/>
              <a:ea typeface="Meiryo UI"/>
              <a:cs typeface="Meiryo UI"/>
            </a:rPr>
            <a:t>A</a:t>
          </a:r>
          <a:r>
            <a:rPr lang="en-US" cap="none" sz="800" b="0" i="0" u="none" baseline="0">
              <a:solidFill>
                <a:srgbClr val="FF0000"/>
              </a:solidFill>
              <a:latin typeface="Meiryo UI"/>
              <a:ea typeface="Meiryo UI"/>
              <a:cs typeface="Meiryo UI"/>
            </a:rPr>
            <a:t>人＝</a:t>
          </a:r>
          <a:r>
            <a:rPr lang="en-US" cap="none" sz="800" b="0" i="0" u="none" baseline="0">
              <a:solidFill>
                <a:srgbClr val="FF0000"/>
              </a:solidFill>
              <a:latin typeface="Meiryo UI"/>
              <a:ea typeface="Meiryo UI"/>
              <a:cs typeface="Meiryo UI"/>
            </a:rPr>
            <a:t>B</a:t>
          </a:r>
          <a:r>
            <a:rPr lang="en-US" cap="none" sz="800" b="0" i="0" u="none" baseline="0">
              <a:solidFill>
                <a:srgbClr val="FF0000"/>
              </a:solidFill>
              <a:latin typeface="Meiryo UI"/>
              <a:ea typeface="Meiryo UI"/>
              <a:cs typeface="Meiryo UI"/>
            </a:rPr>
            <a:t>分</a:t>
          </a:r>
        </a:p>
      </xdr:txBody>
    </xdr:sp>
    <xdr:clientData/>
  </xdr:twoCellAnchor>
  <xdr:twoCellAnchor>
    <xdr:from>
      <xdr:col>4</xdr:col>
      <xdr:colOff>1524000</xdr:colOff>
      <xdr:row>21</xdr:row>
      <xdr:rowOff>333375</xdr:rowOff>
    </xdr:from>
    <xdr:to>
      <xdr:col>5</xdr:col>
      <xdr:colOff>0</xdr:colOff>
      <xdr:row>22</xdr:row>
      <xdr:rowOff>171450</xdr:rowOff>
    </xdr:to>
    <xdr:sp>
      <xdr:nvSpPr>
        <xdr:cNvPr id="5" name="テキスト ボックス 78"/>
        <xdr:cNvSpPr txBox="1">
          <a:spLocks noChangeArrowheads="1"/>
        </xdr:cNvSpPr>
      </xdr:nvSpPr>
      <xdr:spPr>
        <a:xfrm>
          <a:off x="4752975" y="6781800"/>
          <a:ext cx="2190750" cy="1343025"/>
        </a:xfrm>
        <a:prstGeom prst="rect">
          <a:avLst/>
        </a:prstGeom>
        <a:noFill/>
        <a:ln w="9525" cmpd="sng">
          <a:noFill/>
        </a:ln>
      </xdr:spPr>
      <xdr:txBody>
        <a:bodyPr vertOverflow="clip" wrap="square"/>
        <a:p>
          <a:pPr algn="l">
            <a:defRPr/>
          </a:pPr>
          <a:r>
            <a:rPr lang="en-US" cap="none" sz="800" b="0" i="0" u="sng" baseline="0">
              <a:solidFill>
                <a:srgbClr val="FF0000"/>
              </a:solidFill>
              <a:latin typeface="Meiryo UI"/>
              <a:ea typeface="Meiryo UI"/>
              <a:cs typeface="Meiryo UI"/>
            </a:rPr>
            <a:t>車椅子使用者用駐車施設</a:t>
          </a:r>
          <a:r>
            <a:rPr lang="en-US" cap="none" sz="800" b="0" i="0" u="sng" baseline="0">
              <a:solidFill>
                <a:srgbClr val="FF0000"/>
              </a:solidFill>
              <a:latin typeface="Meiryo UI"/>
              <a:ea typeface="Meiryo UI"/>
              <a:cs typeface="Meiryo UI"/>
            </a:rPr>
            <a:t>
</a:t>
          </a:r>
          <a:r>
            <a:rPr lang="en-US" cap="none" sz="800" b="0" i="0" u="none" baseline="0">
              <a:solidFill>
                <a:srgbClr val="FF0000"/>
              </a:solidFill>
              <a:latin typeface="Meiryo UI"/>
              <a:ea typeface="Meiryo UI"/>
              <a:cs typeface="Meiryo UI"/>
            </a:rPr>
            <a:t>・幅は</a:t>
          </a:r>
          <a:r>
            <a:rPr lang="en-US" cap="none" sz="800" b="0" i="0" u="none" baseline="0">
              <a:solidFill>
                <a:srgbClr val="FF0000"/>
              </a:solidFill>
              <a:latin typeface="Meiryo UI"/>
              <a:ea typeface="Meiryo UI"/>
              <a:cs typeface="Meiryo UI"/>
            </a:rPr>
            <a:t>350</a:t>
          </a:r>
          <a:r>
            <a:rPr lang="en-US" cap="none" sz="800" b="0" i="0" u="none" baseline="0">
              <a:solidFill>
                <a:srgbClr val="FF0000"/>
              </a:solidFill>
              <a:latin typeface="Meiryo UI"/>
              <a:ea typeface="Meiryo UI"/>
              <a:cs typeface="Meiryo UI"/>
            </a:rPr>
            <a:t>㎝</a:t>
          </a:r>
          <a:r>
            <a:rPr lang="en-US" cap="none" sz="800" b="0" i="0" u="none" baseline="0">
              <a:solidFill>
                <a:srgbClr val="FF0000"/>
              </a:solidFill>
              <a:latin typeface="Meiryo UI"/>
              <a:ea typeface="Meiryo UI"/>
              <a:cs typeface="Meiryo UI"/>
            </a:rPr>
            <a:t>以上とする</a:t>
          </a:r>
          <a:r>
            <a:rPr lang="en-US" cap="none" sz="800" b="0" i="0" u="none" baseline="0">
              <a:solidFill>
                <a:srgbClr val="FF0000"/>
              </a:solidFill>
              <a:latin typeface="Meiryo UI"/>
              <a:ea typeface="Meiryo UI"/>
              <a:cs typeface="Meiryo UI"/>
            </a:rPr>
            <a:t>
</a:t>
          </a:r>
          <a:r>
            <a:rPr lang="en-US" cap="none" sz="800" b="0" i="0" u="none" baseline="0">
              <a:solidFill>
                <a:srgbClr val="FF0000"/>
              </a:solidFill>
              <a:latin typeface="Meiryo UI"/>
              <a:ea typeface="Meiryo UI"/>
              <a:cs typeface="Meiryo UI"/>
            </a:rPr>
            <a:t>・利用療養室までの経路の長さができるだけ短くなる位置に設置</a:t>
          </a:r>
          <a:r>
            <a:rPr lang="en-US" cap="none" sz="800" b="0" i="0" u="none" baseline="0">
              <a:solidFill>
                <a:srgbClr val="FF0000"/>
              </a:solidFill>
              <a:latin typeface="Meiryo UI"/>
              <a:ea typeface="Meiryo UI"/>
              <a:cs typeface="Meiryo UI"/>
            </a:rPr>
            <a:t>
</a:t>
          </a:r>
          <a:r>
            <a:rPr lang="en-US" cap="none" sz="800" b="0" i="0" u="none" baseline="0">
              <a:solidFill>
                <a:srgbClr val="FF0000"/>
              </a:solidFill>
              <a:latin typeface="Meiryo UI"/>
              <a:ea typeface="Meiryo UI"/>
              <a:cs typeface="Meiryo UI"/>
            </a:rPr>
            <a:t>・利用療養室までの経路について誘導表示を設置</a:t>
          </a:r>
          <a:r>
            <a:rPr lang="en-US" cap="none" sz="800" b="0" i="0" u="none" baseline="0">
              <a:solidFill>
                <a:srgbClr val="FF0000"/>
              </a:solidFill>
              <a:latin typeface="Meiryo UI"/>
              <a:ea typeface="Meiryo UI"/>
              <a:cs typeface="Meiryo U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1990725</xdr:colOff>
      <xdr:row>29</xdr:row>
      <xdr:rowOff>57150</xdr:rowOff>
    </xdr:from>
    <xdr:to>
      <xdr:col>4</xdr:col>
      <xdr:colOff>2095500</xdr:colOff>
      <xdr:row>34</xdr:row>
      <xdr:rowOff>76200</xdr:rowOff>
    </xdr:to>
    <xdr:sp>
      <xdr:nvSpPr>
        <xdr:cNvPr id="1" name="AutoShape 11"/>
        <xdr:cNvSpPr>
          <a:spLocks/>
        </xdr:cNvSpPr>
      </xdr:nvSpPr>
      <xdr:spPr>
        <a:xfrm>
          <a:off x="4171950" y="9734550"/>
          <a:ext cx="104775" cy="1562100"/>
        </a:xfrm>
        <a:prstGeom prst="rightBracket">
          <a:avLst>
            <a:gd name="adj" fmla="val -4604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21</xdr:row>
      <xdr:rowOff>314325</xdr:rowOff>
    </xdr:from>
    <xdr:to>
      <xdr:col>4</xdr:col>
      <xdr:colOff>1562100</xdr:colOff>
      <xdr:row>21</xdr:row>
      <xdr:rowOff>1343025</xdr:rowOff>
    </xdr:to>
    <xdr:sp>
      <xdr:nvSpPr>
        <xdr:cNvPr id="2" name="テキスト ボックス 12"/>
        <xdr:cNvSpPr txBox="1">
          <a:spLocks noChangeArrowheads="1"/>
        </xdr:cNvSpPr>
      </xdr:nvSpPr>
      <xdr:spPr>
        <a:xfrm>
          <a:off x="2219325" y="6877050"/>
          <a:ext cx="1524000" cy="1028700"/>
        </a:xfrm>
        <a:prstGeom prst="rect">
          <a:avLst/>
        </a:prstGeom>
        <a:noFill/>
        <a:ln w="9525" cmpd="sng">
          <a:noFill/>
        </a:ln>
      </xdr:spPr>
      <xdr:txBody>
        <a:bodyPr vertOverflow="clip" wrap="square"/>
        <a:p>
          <a:pPr algn="l">
            <a:defRPr/>
          </a:pPr>
          <a:r>
            <a:rPr lang="en-US" cap="none" sz="800" b="0" i="0" u="sng" baseline="0">
              <a:solidFill>
                <a:srgbClr val="FF0000"/>
              </a:solidFill>
              <a:latin typeface="Meiryo UI"/>
              <a:ea typeface="Meiryo UI"/>
              <a:cs typeface="Meiryo UI"/>
            </a:rPr>
            <a:t>だれでもトイレ</a:t>
          </a:r>
          <a:r>
            <a:rPr lang="en-US" cap="none" sz="800" b="0" i="0" u="none" baseline="0">
              <a:solidFill>
                <a:srgbClr val="FF0000"/>
              </a:solidFill>
              <a:latin typeface="Meiryo UI"/>
              <a:ea typeface="Meiryo UI"/>
              <a:cs typeface="Meiryo UI"/>
            </a:rPr>
            <a:t>　　　　　　</a:t>
          </a:r>
          <a:r>
            <a:rPr lang="en-US" cap="none" sz="800" b="0" i="0" u="none" baseline="0">
              <a:solidFill>
                <a:srgbClr val="FF0000"/>
              </a:solidFill>
              <a:latin typeface="Meiryo UI"/>
              <a:ea typeface="Meiryo UI"/>
              <a:cs typeface="Meiryo UI"/>
            </a:rPr>
            <a:t>
</a:t>
          </a:r>
          <a:r>
            <a:rPr lang="en-US" cap="none" sz="800" b="0" i="0" u="none" baseline="0">
              <a:solidFill>
                <a:srgbClr val="FF0000"/>
              </a:solidFill>
              <a:latin typeface="Meiryo UI"/>
              <a:ea typeface="Meiryo UI"/>
              <a:cs typeface="Meiryo UI"/>
            </a:rPr>
            <a:t>・手すり　</a:t>
          </a:r>
          <a:r>
            <a:rPr lang="en-US" cap="none" sz="800" b="0" i="0" u="none" baseline="0">
              <a:solidFill>
                <a:srgbClr val="FF0000"/>
              </a:solidFill>
              <a:latin typeface="Meiryo UI"/>
              <a:ea typeface="Meiryo UI"/>
              <a:cs typeface="Meiryo UI"/>
            </a:rPr>
            <a:t>
</a:t>
          </a:r>
          <a:r>
            <a:rPr lang="en-US" cap="none" sz="800" b="0" i="0" u="none" baseline="0">
              <a:solidFill>
                <a:srgbClr val="FF0000"/>
              </a:solidFill>
              <a:latin typeface="Meiryo UI"/>
              <a:ea typeface="Meiryo UI"/>
              <a:cs typeface="Meiryo UI"/>
            </a:rPr>
            <a:t>・オストメイト用汚物流し</a:t>
          </a:r>
          <a:r>
            <a:rPr lang="en-US" cap="none" sz="800" b="0" i="0" u="none" baseline="0">
              <a:solidFill>
                <a:srgbClr val="FF0000"/>
              </a:solidFill>
              <a:latin typeface="Meiryo UI"/>
              <a:ea typeface="Meiryo UI"/>
              <a:cs typeface="Meiryo UI"/>
            </a:rPr>
            <a:t>
</a:t>
          </a:r>
          <a:r>
            <a:rPr lang="en-US" cap="none" sz="800" b="0" i="0" u="none" baseline="0">
              <a:solidFill>
                <a:srgbClr val="FF0000"/>
              </a:solidFill>
              <a:latin typeface="Meiryo UI"/>
              <a:ea typeface="Meiryo UI"/>
              <a:cs typeface="Meiryo UI"/>
            </a:rPr>
            <a:t>・ベビーチェア　・ベビーベッド</a:t>
          </a:r>
        </a:p>
      </xdr:txBody>
    </xdr:sp>
    <xdr:clientData/>
  </xdr:twoCellAnchor>
  <xdr:twoCellAnchor>
    <xdr:from>
      <xdr:col>4</xdr:col>
      <xdr:colOff>2190750</xdr:colOff>
      <xdr:row>30</xdr:row>
      <xdr:rowOff>95250</xdr:rowOff>
    </xdr:from>
    <xdr:to>
      <xdr:col>4</xdr:col>
      <xdr:colOff>2543175</xdr:colOff>
      <xdr:row>32</xdr:row>
      <xdr:rowOff>85725</xdr:rowOff>
    </xdr:to>
    <xdr:sp>
      <xdr:nvSpPr>
        <xdr:cNvPr id="3" name="テキスト ボックス 89"/>
        <xdr:cNvSpPr txBox="1">
          <a:spLocks noChangeArrowheads="1"/>
        </xdr:cNvSpPr>
      </xdr:nvSpPr>
      <xdr:spPr>
        <a:xfrm>
          <a:off x="4371975" y="10048875"/>
          <a:ext cx="352425" cy="542925"/>
        </a:xfrm>
        <a:prstGeom prst="rect">
          <a:avLst/>
        </a:prstGeom>
        <a:noFill/>
        <a:ln w="9525" cmpd="sng">
          <a:noFill/>
        </a:ln>
      </xdr:spPr>
      <xdr:txBody>
        <a:bodyPr vertOverflow="clip" wrap="square"/>
        <a:p>
          <a:pPr algn="l">
            <a:defRPr/>
          </a:pPr>
          <a:r>
            <a:rPr lang="en-US" cap="none" sz="1100" b="0" i="0" u="none" baseline="0">
              <a:solidFill>
                <a:srgbClr val="000000"/>
              </a:solidFill>
            </a:rPr>
            <a:t>※</a:t>
          </a:r>
        </a:p>
      </xdr:txBody>
    </xdr:sp>
    <xdr:clientData/>
  </xdr:twoCellAnchor>
  <xdr:twoCellAnchor>
    <xdr:from>
      <xdr:col>4</xdr:col>
      <xdr:colOff>180975</xdr:colOff>
      <xdr:row>104</xdr:row>
      <xdr:rowOff>180975</xdr:rowOff>
    </xdr:from>
    <xdr:to>
      <xdr:col>4</xdr:col>
      <xdr:colOff>3667125</xdr:colOff>
      <xdr:row>106</xdr:row>
      <xdr:rowOff>495300</xdr:rowOff>
    </xdr:to>
    <xdr:sp>
      <xdr:nvSpPr>
        <xdr:cNvPr id="4" name="テキスト ボックス 90"/>
        <xdr:cNvSpPr txBox="1">
          <a:spLocks noChangeArrowheads="1"/>
        </xdr:cNvSpPr>
      </xdr:nvSpPr>
      <xdr:spPr>
        <a:xfrm>
          <a:off x="2362200" y="30660975"/>
          <a:ext cx="3476625" cy="733425"/>
        </a:xfrm>
        <a:prstGeom prst="rect">
          <a:avLst/>
        </a:prstGeom>
        <a:noFill/>
        <a:ln w="9525" cmpd="sng">
          <a:noFill/>
        </a:ln>
      </xdr:spPr>
      <xdr:txBody>
        <a:bodyPr vertOverflow="clip" wrap="square"/>
        <a:p>
          <a:pPr algn="l">
            <a:defRPr/>
          </a:pPr>
          <a:r>
            <a:rPr lang="en-US" cap="none" sz="800" b="0" i="0" u="none" baseline="0">
              <a:solidFill>
                <a:srgbClr val="FF0000"/>
              </a:solidFill>
              <a:latin typeface="Meiryo UI"/>
              <a:ea typeface="Meiryo UI"/>
              <a:cs typeface="Meiryo UI"/>
            </a:rPr>
            <a:t>(</a:t>
          </a:r>
          <a:r>
            <a:rPr lang="en-US" cap="none" sz="800" b="0" i="0" u="none" baseline="0">
              <a:solidFill>
                <a:srgbClr val="FF0000"/>
              </a:solidFill>
              <a:latin typeface="Meiryo UI"/>
              <a:ea typeface="Meiryo UI"/>
              <a:cs typeface="Meiryo UI"/>
            </a:rPr>
            <a:t>入浴時間計算式例</a:t>
          </a:r>
          <a:r>
            <a:rPr lang="en-US" cap="none" sz="800" b="0" i="0" u="none" baseline="0">
              <a:solidFill>
                <a:srgbClr val="FF0000"/>
              </a:solidFill>
              <a:latin typeface="Meiryo UI"/>
              <a:ea typeface="Meiryo UI"/>
              <a:cs typeface="Meiryo UI"/>
            </a:rPr>
            <a:t>)
</a:t>
          </a:r>
          <a:r>
            <a:rPr lang="en-US" cap="none" sz="800" b="0" i="0" u="none" baseline="0">
              <a:solidFill>
                <a:srgbClr val="FF0000"/>
              </a:solidFill>
              <a:latin typeface="Meiryo UI"/>
              <a:ea typeface="Meiryo UI"/>
              <a:cs typeface="Meiryo UI"/>
            </a:rPr>
            <a:t>入所者数</a:t>
          </a:r>
          <a:r>
            <a:rPr lang="en-US" cap="none" sz="800" b="0" i="0" u="none" baseline="0">
              <a:solidFill>
                <a:srgbClr val="FF0000"/>
              </a:solidFill>
              <a:latin typeface="Meiryo UI"/>
              <a:ea typeface="Meiryo UI"/>
              <a:cs typeface="Meiryo UI"/>
            </a:rPr>
            <a:t>×</a:t>
          </a:r>
          <a:r>
            <a:rPr lang="en-US" cap="none" sz="800" b="0" i="0" u="none" baseline="0">
              <a:solidFill>
                <a:srgbClr val="FF0000"/>
              </a:solidFill>
              <a:latin typeface="Meiryo UI"/>
              <a:ea typeface="Meiryo UI"/>
              <a:cs typeface="Meiryo UI"/>
            </a:rPr>
            <a:t>２回／週の入浴日　＋入浴する通所者　＝</a:t>
          </a:r>
          <a:r>
            <a:rPr lang="en-US" cap="none" sz="800" b="0" i="0" u="none" baseline="0">
              <a:solidFill>
                <a:srgbClr val="FF0000"/>
              </a:solidFill>
              <a:latin typeface="Meiryo UI"/>
              <a:ea typeface="Meiryo UI"/>
              <a:cs typeface="Meiryo UI"/>
            </a:rPr>
            <a:t>A</a:t>
          </a:r>
          <a:r>
            <a:rPr lang="en-US" cap="none" sz="800" b="0" i="0" u="none" baseline="0">
              <a:solidFill>
                <a:srgbClr val="FF0000"/>
              </a:solidFill>
              <a:latin typeface="Meiryo UI"/>
              <a:ea typeface="Meiryo UI"/>
              <a:cs typeface="Meiryo UI"/>
            </a:rPr>
            <a:t>人</a:t>
          </a:r>
          <a:r>
            <a:rPr lang="en-US" cap="none" sz="800" b="0" i="0" u="none" baseline="0">
              <a:solidFill>
                <a:srgbClr val="FF0000"/>
              </a:solidFill>
              <a:latin typeface="Meiryo UI"/>
              <a:ea typeface="Meiryo UI"/>
              <a:cs typeface="Meiryo UI"/>
            </a:rPr>
            <a:t>
</a:t>
          </a:r>
          <a:r>
            <a:rPr lang="en-US" cap="none" sz="800" b="0" i="0" u="none" baseline="0">
              <a:solidFill>
                <a:srgbClr val="FF0000"/>
              </a:solidFill>
              <a:latin typeface="Meiryo UI"/>
              <a:ea typeface="Meiryo UI"/>
              <a:cs typeface="Meiryo UI"/>
            </a:rPr>
            <a:t>1</a:t>
          </a:r>
          <a:r>
            <a:rPr lang="en-US" cap="none" sz="800" b="0" i="0" u="none" baseline="0">
              <a:solidFill>
                <a:srgbClr val="FF0000"/>
              </a:solidFill>
              <a:latin typeface="Meiryo UI"/>
              <a:ea typeface="Meiryo UI"/>
              <a:cs typeface="Meiryo UI"/>
            </a:rPr>
            <a:t>日の浴室利用可能時間</a:t>
          </a:r>
          <a:r>
            <a:rPr lang="en-US" cap="none" sz="800" b="0" i="0" u="none" baseline="0">
              <a:solidFill>
                <a:srgbClr val="FF0000"/>
              </a:solidFill>
              <a:latin typeface="Meiryo UI"/>
              <a:ea typeface="Meiryo UI"/>
              <a:cs typeface="Meiryo UI"/>
            </a:rPr>
            <a:t>×</a:t>
          </a:r>
          <a:r>
            <a:rPr lang="en-US" cap="none" sz="800" b="0" i="0" u="none" baseline="0">
              <a:solidFill>
                <a:srgbClr val="FF0000"/>
              </a:solidFill>
              <a:latin typeface="Meiryo UI"/>
              <a:ea typeface="Meiryo UI"/>
              <a:cs typeface="Meiryo UI"/>
            </a:rPr>
            <a:t>浴室の同時利用可能人数／</a:t>
          </a:r>
          <a:r>
            <a:rPr lang="en-US" cap="none" sz="800" b="0" i="0" u="none" baseline="0">
              <a:solidFill>
                <a:srgbClr val="FF0000"/>
              </a:solidFill>
              <a:latin typeface="Meiryo UI"/>
              <a:ea typeface="Meiryo UI"/>
              <a:cs typeface="Meiryo UI"/>
            </a:rPr>
            <a:t>A</a:t>
          </a:r>
          <a:r>
            <a:rPr lang="en-US" cap="none" sz="800" b="0" i="0" u="none" baseline="0">
              <a:solidFill>
                <a:srgbClr val="FF0000"/>
              </a:solidFill>
              <a:latin typeface="Meiryo UI"/>
              <a:ea typeface="Meiryo UI"/>
              <a:cs typeface="Meiryo UI"/>
            </a:rPr>
            <a:t>人＝</a:t>
          </a:r>
          <a:r>
            <a:rPr lang="en-US" cap="none" sz="800" b="0" i="0" u="none" baseline="0">
              <a:solidFill>
                <a:srgbClr val="FF0000"/>
              </a:solidFill>
              <a:latin typeface="Meiryo UI"/>
              <a:ea typeface="Meiryo UI"/>
              <a:cs typeface="Meiryo UI"/>
            </a:rPr>
            <a:t>B</a:t>
          </a:r>
          <a:r>
            <a:rPr lang="en-US" cap="none" sz="800" b="0" i="0" u="none" baseline="0">
              <a:solidFill>
                <a:srgbClr val="FF0000"/>
              </a:solidFill>
              <a:latin typeface="Meiryo UI"/>
              <a:ea typeface="Meiryo UI"/>
              <a:cs typeface="Meiryo UI"/>
            </a:rPr>
            <a:t>分</a:t>
          </a:r>
        </a:p>
      </xdr:txBody>
    </xdr:sp>
    <xdr:clientData/>
  </xdr:twoCellAnchor>
  <xdr:twoCellAnchor>
    <xdr:from>
      <xdr:col>4</xdr:col>
      <xdr:colOff>1524000</xdr:colOff>
      <xdr:row>21</xdr:row>
      <xdr:rowOff>314325</xdr:rowOff>
    </xdr:from>
    <xdr:to>
      <xdr:col>5</xdr:col>
      <xdr:colOff>0</xdr:colOff>
      <xdr:row>22</xdr:row>
      <xdr:rowOff>85725</xdr:rowOff>
    </xdr:to>
    <xdr:sp>
      <xdr:nvSpPr>
        <xdr:cNvPr id="5" name="テキスト ボックス 91"/>
        <xdr:cNvSpPr txBox="1">
          <a:spLocks noChangeArrowheads="1"/>
        </xdr:cNvSpPr>
      </xdr:nvSpPr>
      <xdr:spPr>
        <a:xfrm>
          <a:off x="3705225" y="6877050"/>
          <a:ext cx="2266950" cy="1200150"/>
        </a:xfrm>
        <a:prstGeom prst="rect">
          <a:avLst/>
        </a:prstGeom>
        <a:noFill/>
        <a:ln w="9525" cmpd="sng">
          <a:noFill/>
        </a:ln>
      </xdr:spPr>
      <xdr:txBody>
        <a:bodyPr vertOverflow="clip" wrap="square"/>
        <a:p>
          <a:pPr algn="l">
            <a:defRPr/>
          </a:pPr>
          <a:r>
            <a:rPr lang="en-US" cap="none" sz="800" b="0" i="0" u="sng" baseline="0">
              <a:solidFill>
                <a:srgbClr val="FF0000"/>
              </a:solidFill>
              <a:latin typeface="Meiryo UI"/>
              <a:ea typeface="Meiryo UI"/>
              <a:cs typeface="Meiryo UI"/>
            </a:rPr>
            <a:t>車椅子使用者用駐車施設</a:t>
          </a:r>
          <a:r>
            <a:rPr lang="en-US" cap="none" sz="800" b="0" i="0" u="sng" baseline="0">
              <a:solidFill>
                <a:srgbClr val="FF0000"/>
              </a:solidFill>
              <a:latin typeface="Meiryo UI"/>
              <a:ea typeface="Meiryo UI"/>
              <a:cs typeface="Meiryo UI"/>
            </a:rPr>
            <a:t>
</a:t>
          </a:r>
          <a:r>
            <a:rPr lang="en-US" cap="none" sz="800" b="0" i="0" u="none" baseline="0">
              <a:solidFill>
                <a:srgbClr val="FF0000"/>
              </a:solidFill>
              <a:latin typeface="Meiryo UI"/>
              <a:ea typeface="Meiryo UI"/>
              <a:cs typeface="Meiryo UI"/>
            </a:rPr>
            <a:t>・幅は</a:t>
          </a:r>
          <a:r>
            <a:rPr lang="en-US" cap="none" sz="800" b="0" i="0" u="none" baseline="0">
              <a:solidFill>
                <a:srgbClr val="FF0000"/>
              </a:solidFill>
              <a:latin typeface="Meiryo UI"/>
              <a:ea typeface="Meiryo UI"/>
              <a:cs typeface="Meiryo UI"/>
            </a:rPr>
            <a:t>350</a:t>
          </a:r>
          <a:r>
            <a:rPr lang="en-US" cap="none" sz="800" b="0" i="0" u="none" baseline="0">
              <a:solidFill>
                <a:srgbClr val="FF0000"/>
              </a:solidFill>
              <a:latin typeface="Meiryo UI"/>
              <a:ea typeface="Meiryo UI"/>
              <a:cs typeface="Meiryo UI"/>
            </a:rPr>
            <a:t>㎝</a:t>
          </a:r>
          <a:r>
            <a:rPr lang="en-US" cap="none" sz="800" b="0" i="0" u="none" baseline="0">
              <a:solidFill>
                <a:srgbClr val="FF0000"/>
              </a:solidFill>
              <a:latin typeface="Meiryo UI"/>
              <a:ea typeface="Meiryo UI"/>
              <a:cs typeface="Meiryo UI"/>
            </a:rPr>
            <a:t>以上とする</a:t>
          </a:r>
          <a:r>
            <a:rPr lang="en-US" cap="none" sz="800" b="0" i="0" u="none" baseline="0">
              <a:solidFill>
                <a:srgbClr val="FF0000"/>
              </a:solidFill>
              <a:latin typeface="Meiryo UI"/>
              <a:ea typeface="Meiryo UI"/>
              <a:cs typeface="Meiryo UI"/>
            </a:rPr>
            <a:t>
</a:t>
          </a:r>
          <a:r>
            <a:rPr lang="en-US" cap="none" sz="800" b="0" i="0" u="none" baseline="0">
              <a:solidFill>
                <a:srgbClr val="FF0000"/>
              </a:solidFill>
              <a:latin typeface="Meiryo UI"/>
              <a:ea typeface="Meiryo UI"/>
              <a:cs typeface="Meiryo UI"/>
            </a:rPr>
            <a:t>・利用療養室までの経路の長さができるだけ短くなる位置に設置</a:t>
          </a:r>
          <a:r>
            <a:rPr lang="en-US" cap="none" sz="800" b="0" i="0" u="none" baseline="0">
              <a:solidFill>
                <a:srgbClr val="FF0000"/>
              </a:solidFill>
              <a:latin typeface="Meiryo UI"/>
              <a:ea typeface="Meiryo UI"/>
              <a:cs typeface="Meiryo UI"/>
            </a:rPr>
            <a:t>
</a:t>
          </a:r>
          <a:r>
            <a:rPr lang="en-US" cap="none" sz="800" b="0" i="0" u="none" baseline="0">
              <a:solidFill>
                <a:srgbClr val="FF0000"/>
              </a:solidFill>
              <a:latin typeface="Meiryo UI"/>
              <a:ea typeface="Meiryo UI"/>
              <a:cs typeface="Meiryo UI"/>
            </a:rPr>
            <a:t>・利用療養室までの経路について誘導表示を設置</a:t>
          </a:r>
          <a:r>
            <a:rPr lang="en-US" cap="none" sz="800" b="0" i="0" u="none" baseline="0">
              <a:solidFill>
                <a:srgbClr val="FF0000"/>
              </a:solidFill>
              <a:latin typeface="Meiryo UI"/>
              <a:ea typeface="Meiryo UI"/>
              <a:cs typeface="Meiryo U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S220"/>
  <sheetViews>
    <sheetView tabSelected="1" zoomScaleSheetLayoutView="115" zoomScalePageLayoutView="0" workbookViewId="0" topLeftCell="A1">
      <selection activeCell="A1" sqref="A1"/>
    </sheetView>
  </sheetViews>
  <sheetFormatPr defaultColWidth="2.125" defaultRowHeight="13.5"/>
  <cols>
    <col min="1" max="1" width="3.25390625" style="202" customWidth="1"/>
    <col min="2" max="2" width="7.25390625" style="196" customWidth="1"/>
    <col min="3" max="3" width="13.50390625" style="177" customWidth="1"/>
    <col min="4" max="4" width="3.00390625" style="283" customWidth="1"/>
    <col min="5" max="5" width="48.125" style="187" customWidth="1"/>
    <col min="6" max="6" width="3.125" style="187" customWidth="1"/>
    <col min="7" max="7" width="37.25390625" style="184" customWidth="1"/>
    <col min="8" max="8" width="5.125" style="296" customWidth="1"/>
    <col min="9" max="9" width="28.375" style="445" customWidth="1"/>
    <col min="10" max="10" width="19.50390625" style="35" customWidth="1"/>
    <col min="11" max="11" width="10.875" style="77" customWidth="1"/>
    <col min="12" max="12" width="17.875" style="75" customWidth="1"/>
    <col min="13" max="13" width="13.375" style="29" customWidth="1"/>
    <col min="14" max="16384" width="2.125" style="29" customWidth="1"/>
  </cols>
  <sheetData>
    <row r="1" spans="1:12" s="21" customFormat="1" ht="27.75" customHeight="1">
      <c r="A1" s="384" t="s">
        <v>795</v>
      </c>
      <c r="B1" s="196"/>
      <c r="C1" s="177"/>
      <c r="D1" s="385"/>
      <c r="E1" s="386"/>
      <c r="F1" s="399"/>
      <c r="G1" s="386"/>
      <c r="I1" s="380"/>
      <c r="J1" s="501" t="s">
        <v>754</v>
      </c>
      <c r="K1" s="155"/>
      <c r="L1" s="60"/>
    </row>
    <row r="2" spans="1:12" s="382" customFormat="1" ht="33" customHeight="1" thickBot="1">
      <c r="A2" s="544" t="s">
        <v>340</v>
      </c>
      <c r="B2" s="544"/>
      <c r="C2" s="544"/>
      <c r="D2" s="544"/>
      <c r="E2" s="544"/>
      <c r="F2" s="398"/>
      <c r="G2" s="545" t="s">
        <v>394</v>
      </c>
      <c r="H2" s="545"/>
      <c r="I2" s="545"/>
      <c r="J2" s="545"/>
      <c r="K2" s="77"/>
      <c r="L2" s="35"/>
    </row>
    <row r="3" spans="1:12" s="22" customFormat="1" ht="20.25" customHeight="1" thickBot="1">
      <c r="A3" s="546" t="s">
        <v>25</v>
      </c>
      <c r="B3" s="547"/>
      <c r="C3" s="455" t="s">
        <v>29</v>
      </c>
      <c r="D3" s="548" t="s">
        <v>386</v>
      </c>
      <c r="E3" s="548"/>
      <c r="F3" s="549" t="s">
        <v>20</v>
      </c>
      <c r="G3" s="549"/>
      <c r="H3" s="550" t="s">
        <v>346</v>
      </c>
      <c r="I3" s="551"/>
      <c r="J3" s="552"/>
      <c r="K3" s="156">
        <f>COUNTIF(K$5:K$530,"FALSE")</f>
        <v>88</v>
      </c>
      <c r="L3" s="22" t="s">
        <v>440</v>
      </c>
    </row>
    <row r="4" spans="1:11" s="22" customFormat="1" ht="24" customHeight="1" thickBot="1">
      <c r="A4" s="542" t="s">
        <v>344</v>
      </c>
      <c r="B4" s="543"/>
      <c r="C4" s="543"/>
      <c r="D4" s="543"/>
      <c r="E4" s="543"/>
      <c r="F4" s="400"/>
      <c r="G4" s="179"/>
      <c r="H4" s="284"/>
      <c r="I4" s="135"/>
      <c r="J4" s="118"/>
      <c r="K4" s="42" t="s">
        <v>438</v>
      </c>
    </row>
    <row r="5" spans="1:12" s="445" customFormat="1" ht="21" customHeight="1">
      <c r="A5" s="387">
        <v>1</v>
      </c>
      <c r="B5" s="437" t="s">
        <v>30</v>
      </c>
      <c r="C5" s="322" t="s">
        <v>21</v>
      </c>
      <c r="D5" s="526">
        <v>1</v>
      </c>
      <c r="E5" s="526" t="s">
        <v>116</v>
      </c>
      <c r="F5" s="401"/>
      <c r="G5" s="301"/>
      <c r="H5" s="222">
        <v>1</v>
      </c>
      <c r="I5" s="465"/>
      <c r="J5" s="95"/>
      <c r="K5" s="77" t="b">
        <v>0</v>
      </c>
      <c r="L5" s="35"/>
    </row>
    <row r="6" spans="1:12" s="445" customFormat="1" ht="21" customHeight="1">
      <c r="A6" s="387"/>
      <c r="B6" s="437"/>
      <c r="C6" s="426"/>
      <c r="D6" s="526"/>
      <c r="E6" s="526"/>
      <c r="F6" s="435"/>
      <c r="G6" s="302"/>
      <c r="H6" s="382">
        <v>2</v>
      </c>
      <c r="I6" s="465"/>
      <c r="J6" s="95"/>
      <c r="K6" s="77" t="b">
        <v>0</v>
      </c>
      <c r="L6" s="35"/>
    </row>
    <row r="7" spans="1:12" s="445" customFormat="1" ht="20.25" customHeight="1">
      <c r="A7" s="387"/>
      <c r="B7" s="437"/>
      <c r="C7" s="426" t="s">
        <v>345</v>
      </c>
      <c r="D7" s="526">
        <v>2</v>
      </c>
      <c r="E7" s="526" t="s">
        <v>796</v>
      </c>
      <c r="F7" s="435"/>
      <c r="G7" s="538" t="s">
        <v>417</v>
      </c>
      <c r="H7" s="382">
        <v>3</v>
      </c>
      <c r="I7" s="59"/>
      <c r="J7" s="95"/>
      <c r="K7" s="77" t="b">
        <v>0</v>
      </c>
      <c r="L7" s="35"/>
    </row>
    <row r="8" spans="1:12" s="445" customFormat="1" ht="20.25" customHeight="1">
      <c r="A8" s="387"/>
      <c r="B8" s="437"/>
      <c r="C8" s="426"/>
      <c r="D8" s="526"/>
      <c r="E8" s="526"/>
      <c r="F8" s="435"/>
      <c r="G8" s="538"/>
      <c r="H8" s="382">
        <v>4</v>
      </c>
      <c r="I8" s="59"/>
      <c r="J8" s="95"/>
      <c r="K8" s="77" t="b">
        <v>0</v>
      </c>
      <c r="L8" s="35"/>
    </row>
    <row r="9" spans="1:12" s="445" customFormat="1" ht="20.25" customHeight="1">
      <c r="A9" s="387"/>
      <c r="B9" s="437"/>
      <c r="C9" s="426"/>
      <c r="D9" s="526"/>
      <c r="E9" s="526"/>
      <c r="F9" s="435"/>
      <c r="G9" s="538"/>
      <c r="H9" s="382"/>
      <c r="I9" s="382" t="s">
        <v>755</v>
      </c>
      <c r="J9" s="205" t="s">
        <v>756</v>
      </c>
      <c r="K9" s="77"/>
      <c r="L9" s="35"/>
    </row>
    <row r="10" spans="1:12" s="445" customFormat="1" ht="20.25" customHeight="1">
      <c r="A10" s="387"/>
      <c r="B10" s="437"/>
      <c r="C10" s="426"/>
      <c r="D10" s="526"/>
      <c r="E10" s="526"/>
      <c r="F10" s="435"/>
      <c r="G10" s="538"/>
      <c r="H10" s="382"/>
      <c r="I10" s="382" t="s">
        <v>757</v>
      </c>
      <c r="J10" s="143"/>
      <c r="K10" s="77"/>
      <c r="L10" s="35"/>
    </row>
    <row r="11" spans="1:12" s="445" customFormat="1" ht="20.25" customHeight="1">
      <c r="A11" s="387"/>
      <c r="B11" s="437"/>
      <c r="C11" s="426"/>
      <c r="D11" s="526"/>
      <c r="E11" s="526"/>
      <c r="F11" s="435"/>
      <c r="G11" s="538"/>
      <c r="H11" s="382">
        <v>5</v>
      </c>
      <c r="I11" s="59"/>
      <c r="J11" s="95"/>
      <c r="K11" s="77" t="b">
        <v>0</v>
      </c>
      <c r="L11" s="35"/>
    </row>
    <row r="12" spans="1:12" s="445" customFormat="1" ht="20.25" customHeight="1">
      <c r="A12" s="387"/>
      <c r="B12" s="437"/>
      <c r="C12" s="426"/>
      <c r="D12" s="526"/>
      <c r="E12" s="526"/>
      <c r="F12" s="435"/>
      <c r="G12" s="538"/>
      <c r="H12" s="382">
        <v>6</v>
      </c>
      <c r="J12" s="95"/>
      <c r="K12" s="77" t="b">
        <v>0</v>
      </c>
      <c r="L12" s="35"/>
    </row>
    <row r="13" spans="1:12" s="445" customFormat="1" ht="21" customHeight="1">
      <c r="A13" s="387"/>
      <c r="B13" s="437"/>
      <c r="C13" s="531" t="s">
        <v>787</v>
      </c>
      <c r="D13" s="526" t="s">
        <v>387</v>
      </c>
      <c r="E13" s="526" t="s">
        <v>389</v>
      </c>
      <c r="F13" s="435"/>
      <c r="G13" s="538" t="s">
        <v>391</v>
      </c>
      <c r="H13" s="382"/>
      <c r="I13" s="382" t="s">
        <v>760</v>
      </c>
      <c r="J13" s="205" t="s">
        <v>756</v>
      </c>
      <c r="K13" s="77"/>
      <c r="L13" s="35"/>
    </row>
    <row r="14" spans="1:12" s="445" customFormat="1" ht="21" customHeight="1">
      <c r="A14" s="387"/>
      <c r="B14" s="437"/>
      <c r="C14" s="531"/>
      <c r="D14" s="526"/>
      <c r="E14" s="526"/>
      <c r="F14" s="435"/>
      <c r="G14" s="538"/>
      <c r="H14" s="382"/>
      <c r="I14" s="382" t="s">
        <v>761</v>
      </c>
      <c r="J14" s="205" t="s">
        <v>756</v>
      </c>
      <c r="K14" s="77"/>
      <c r="L14" s="35"/>
    </row>
    <row r="15" spans="1:12" s="445" customFormat="1" ht="21" customHeight="1">
      <c r="A15" s="387"/>
      <c r="B15" s="437"/>
      <c r="C15" s="531"/>
      <c r="D15" s="434">
        <v>4</v>
      </c>
      <c r="E15" s="526" t="s">
        <v>388</v>
      </c>
      <c r="F15" s="435"/>
      <c r="G15" s="538" t="s">
        <v>392</v>
      </c>
      <c r="H15" s="382"/>
      <c r="I15" s="382" t="s">
        <v>762</v>
      </c>
      <c r="J15" s="213" t="s">
        <v>763</v>
      </c>
      <c r="K15" s="77"/>
      <c r="L15" s="35"/>
    </row>
    <row r="16" spans="1:12" s="445" customFormat="1" ht="20.25" customHeight="1">
      <c r="A16" s="387"/>
      <c r="B16" s="437"/>
      <c r="C16" s="531"/>
      <c r="D16" s="526"/>
      <c r="E16" s="526"/>
      <c r="F16" s="435"/>
      <c r="G16" s="538"/>
      <c r="H16" s="382">
        <v>7</v>
      </c>
      <c r="J16" s="109"/>
      <c r="K16" s="77" t="b">
        <v>0</v>
      </c>
      <c r="L16" s="35"/>
    </row>
    <row r="17" spans="1:12" s="445" customFormat="1" ht="20.25" customHeight="1">
      <c r="A17" s="387"/>
      <c r="B17" s="437"/>
      <c r="C17" s="531"/>
      <c r="D17" s="526"/>
      <c r="E17" s="526"/>
      <c r="F17" s="435"/>
      <c r="G17" s="538"/>
      <c r="H17" s="178">
        <v>8</v>
      </c>
      <c r="J17" s="109"/>
      <c r="K17" s="77" t="b">
        <v>0</v>
      </c>
      <c r="L17" s="35"/>
    </row>
    <row r="18" spans="1:12" s="445" customFormat="1" ht="20.25" customHeight="1">
      <c r="A18" s="387"/>
      <c r="B18" s="437"/>
      <c r="C18" s="531"/>
      <c r="D18" s="434"/>
      <c r="E18" s="526"/>
      <c r="F18" s="435"/>
      <c r="G18" s="538"/>
      <c r="H18" s="178">
        <v>9</v>
      </c>
      <c r="I18" s="382"/>
      <c r="J18" s="109"/>
      <c r="K18" s="77" t="b">
        <v>0</v>
      </c>
      <c r="L18" s="35"/>
    </row>
    <row r="19" spans="1:12" s="445" customFormat="1" ht="20.25" customHeight="1">
      <c r="A19" s="387"/>
      <c r="B19" s="437"/>
      <c r="C19" s="531"/>
      <c r="D19" s="434"/>
      <c r="E19" s="526"/>
      <c r="F19" s="435"/>
      <c r="G19" s="538"/>
      <c r="H19" s="178">
        <v>10</v>
      </c>
      <c r="J19" s="109"/>
      <c r="K19" s="77" t="b">
        <v>0</v>
      </c>
      <c r="L19" s="35"/>
    </row>
    <row r="20" spans="1:12" s="445" customFormat="1" ht="20.25" customHeight="1">
      <c r="A20" s="387"/>
      <c r="B20" s="437"/>
      <c r="C20" s="531"/>
      <c r="D20" s="434"/>
      <c r="E20" s="526"/>
      <c r="F20" s="435"/>
      <c r="G20" s="538"/>
      <c r="H20" s="178">
        <v>11</v>
      </c>
      <c r="J20" s="109"/>
      <c r="K20" s="77" t="b">
        <v>0</v>
      </c>
      <c r="L20" s="35"/>
    </row>
    <row r="21" spans="1:12" s="445" customFormat="1" ht="12.75" customHeight="1">
      <c r="A21" s="387"/>
      <c r="B21" s="437"/>
      <c r="C21" s="531"/>
      <c r="D21" s="434"/>
      <c r="E21" s="526"/>
      <c r="F21" s="435"/>
      <c r="G21" s="538"/>
      <c r="J21" s="109"/>
      <c r="K21" s="77"/>
      <c r="L21" s="35"/>
    </row>
    <row r="22" spans="1:12" s="445" customFormat="1" ht="117" customHeight="1">
      <c r="A22" s="391"/>
      <c r="B22" s="438"/>
      <c r="C22" s="323" t="s">
        <v>788</v>
      </c>
      <c r="D22" s="451">
        <v>5</v>
      </c>
      <c r="E22" s="451" t="s">
        <v>445</v>
      </c>
      <c r="F22" s="449"/>
      <c r="G22" s="453" t="s">
        <v>393</v>
      </c>
      <c r="J22" s="110"/>
      <c r="K22" s="77"/>
      <c r="L22" s="35"/>
    </row>
    <row r="23" spans="1:12" s="445" customFormat="1" ht="17.25" customHeight="1">
      <c r="A23" s="392">
        <v>2</v>
      </c>
      <c r="B23" s="436" t="s">
        <v>31</v>
      </c>
      <c r="C23" s="324"/>
      <c r="D23" s="443">
        <v>1</v>
      </c>
      <c r="E23" s="525" t="s">
        <v>164</v>
      </c>
      <c r="F23" s="448"/>
      <c r="G23" s="303"/>
      <c r="H23" s="285">
        <v>12</v>
      </c>
      <c r="I23" s="23"/>
      <c r="J23" s="143"/>
      <c r="K23" s="77" t="b">
        <v>0</v>
      </c>
      <c r="L23" s="35"/>
    </row>
    <row r="24" spans="1:12" s="445" customFormat="1" ht="17.25" customHeight="1">
      <c r="A24" s="387"/>
      <c r="B24" s="437"/>
      <c r="C24" s="440"/>
      <c r="D24" s="434"/>
      <c r="E24" s="526"/>
      <c r="F24" s="435"/>
      <c r="G24" s="302"/>
      <c r="H24" s="222"/>
      <c r="I24" s="382" t="s">
        <v>797</v>
      </c>
      <c r="J24" s="143"/>
      <c r="K24" s="77"/>
      <c r="L24" s="35"/>
    </row>
    <row r="25" spans="1:12" s="445" customFormat="1" ht="17.25" customHeight="1">
      <c r="A25" s="387"/>
      <c r="B25" s="437"/>
      <c r="C25" s="440"/>
      <c r="D25" s="434"/>
      <c r="E25" s="526"/>
      <c r="F25" s="435"/>
      <c r="G25" s="302"/>
      <c r="H25" s="222"/>
      <c r="I25" s="499" t="s">
        <v>764</v>
      </c>
      <c r="J25" s="143"/>
      <c r="K25" s="77"/>
      <c r="L25" s="35"/>
    </row>
    <row r="26" spans="1:12" s="445" customFormat="1" ht="17.25" customHeight="1">
      <c r="A26" s="387"/>
      <c r="B26" s="437"/>
      <c r="C26" s="440"/>
      <c r="D26" s="230"/>
      <c r="E26" s="526"/>
      <c r="F26" s="435"/>
      <c r="G26" s="302"/>
      <c r="H26" s="222">
        <v>13</v>
      </c>
      <c r="I26" s="152"/>
      <c r="J26" s="143"/>
      <c r="K26" s="77" t="b">
        <v>0</v>
      </c>
      <c r="L26" s="35"/>
    </row>
    <row r="27" spans="1:12" s="445" customFormat="1" ht="17.25" customHeight="1">
      <c r="A27" s="391"/>
      <c r="B27" s="438"/>
      <c r="C27" s="441"/>
      <c r="D27" s="277"/>
      <c r="E27" s="527"/>
      <c r="F27" s="449"/>
      <c r="G27" s="304"/>
      <c r="H27" s="223">
        <v>14</v>
      </c>
      <c r="I27" s="474"/>
      <c r="J27" s="143"/>
      <c r="K27" s="77" t="b">
        <v>0</v>
      </c>
      <c r="L27" s="35"/>
    </row>
    <row r="28" spans="1:12" s="445" customFormat="1" ht="27" customHeight="1">
      <c r="A28" s="392">
        <v>3</v>
      </c>
      <c r="B28" s="197" t="s">
        <v>51</v>
      </c>
      <c r="C28" s="324" t="s">
        <v>5</v>
      </c>
      <c r="D28" s="443">
        <v>1</v>
      </c>
      <c r="E28" s="443" t="s">
        <v>165</v>
      </c>
      <c r="F28" s="448">
        <v>1</v>
      </c>
      <c r="G28" s="305" t="s">
        <v>166</v>
      </c>
      <c r="H28" s="381">
        <v>15</v>
      </c>
      <c r="I28" s="23"/>
      <c r="J28" s="99"/>
      <c r="K28" s="77" t="b">
        <v>0</v>
      </c>
      <c r="L28" s="35"/>
    </row>
    <row r="29" spans="1:12" s="445" customFormat="1" ht="16.5" customHeight="1">
      <c r="A29" s="387"/>
      <c r="B29" s="437"/>
      <c r="C29" s="531" t="s">
        <v>236</v>
      </c>
      <c r="D29" s="230"/>
      <c r="E29" s="32" t="s">
        <v>171</v>
      </c>
      <c r="F29" s="402">
        <v>-1</v>
      </c>
      <c r="G29" s="306" t="s">
        <v>168</v>
      </c>
      <c r="H29" s="380"/>
      <c r="I29" s="137" t="s">
        <v>347</v>
      </c>
      <c r="J29" s="95"/>
      <c r="K29" s="77"/>
      <c r="L29" s="35"/>
    </row>
    <row r="30" spans="1:12" s="445" customFormat="1" ht="16.5" customHeight="1">
      <c r="A30" s="387"/>
      <c r="B30" s="437"/>
      <c r="C30" s="531"/>
      <c r="D30" s="429">
        <v>-1</v>
      </c>
      <c r="E30" s="33" t="s">
        <v>33</v>
      </c>
      <c r="F30" s="435"/>
      <c r="G30" s="553" t="s">
        <v>169</v>
      </c>
      <c r="H30" s="382"/>
      <c r="I30" s="138"/>
      <c r="J30" s="93"/>
      <c r="K30" s="77"/>
      <c r="L30" s="35"/>
    </row>
    <row r="31" spans="1:12" s="445" customFormat="1" ht="16.5" customHeight="1">
      <c r="A31" s="387"/>
      <c r="B31" s="437"/>
      <c r="C31" s="440"/>
      <c r="D31" s="429">
        <v>-2</v>
      </c>
      <c r="E31" s="442" t="s">
        <v>34</v>
      </c>
      <c r="F31" s="435"/>
      <c r="G31" s="553"/>
      <c r="H31" s="382"/>
      <c r="I31" s="138"/>
      <c r="J31" s="93"/>
      <c r="K31" s="77"/>
      <c r="L31" s="35"/>
    </row>
    <row r="32" spans="1:19" s="445" customFormat="1" ht="16.5" customHeight="1">
      <c r="A32" s="123"/>
      <c r="B32" s="437"/>
      <c r="C32" s="440" t="s">
        <v>52</v>
      </c>
      <c r="D32" s="429">
        <v>-3</v>
      </c>
      <c r="E32" s="442" t="s">
        <v>45</v>
      </c>
      <c r="F32" s="402">
        <v>-2</v>
      </c>
      <c r="G32" s="425" t="s">
        <v>55</v>
      </c>
      <c r="H32" s="380"/>
      <c r="I32" s="138"/>
      <c r="J32" s="93"/>
      <c r="K32" s="77"/>
      <c r="L32" s="35"/>
      <c r="M32" s="136"/>
      <c r="N32" s="136"/>
      <c r="O32" s="136"/>
      <c r="P32" s="136"/>
      <c r="Q32" s="136"/>
      <c r="R32" s="136"/>
      <c r="S32" s="136"/>
    </row>
    <row r="33" spans="1:12" s="445" customFormat="1" ht="16.5" customHeight="1">
      <c r="A33" s="123"/>
      <c r="B33" s="437"/>
      <c r="C33" s="440"/>
      <c r="D33" s="429">
        <v>-4</v>
      </c>
      <c r="E33" s="442" t="s">
        <v>46</v>
      </c>
      <c r="F33" s="435"/>
      <c r="G33" s="538" t="s">
        <v>262</v>
      </c>
      <c r="H33" s="382"/>
      <c r="I33" s="138"/>
      <c r="J33" s="93"/>
      <c r="K33" s="77"/>
      <c r="L33" s="35"/>
    </row>
    <row r="34" spans="1:12" s="445" customFormat="1" ht="16.5" customHeight="1">
      <c r="A34" s="123"/>
      <c r="B34" s="437"/>
      <c r="C34" s="440"/>
      <c r="D34" s="429"/>
      <c r="E34" s="442"/>
      <c r="F34" s="435"/>
      <c r="G34" s="538"/>
      <c r="H34" s="382"/>
      <c r="I34" s="138"/>
      <c r="J34" s="93"/>
      <c r="K34" s="77"/>
      <c r="L34" s="35"/>
    </row>
    <row r="35" spans="1:12" s="445" customFormat="1" ht="16.5" customHeight="1">
      <c r="A35" s="123"/>
      <c r="B35" s="437"/>
      <c r="C35" s="440"/>
      <c r="D35" s="429">
        <v>-5</v>
      </c>
      <c r="E35" s="442" t="s">
        <v>47</v>
      </c>
      <c r="F35" s="402">
        <v>-3</v>
      </c>
      <c r="G35" s="306" t="s">
        <v>170</v>
      </c>
      <c r="H35" s="382"/>
      <c r="I35" s="138"/>
      <c r="J35" s="93"/>
      <c r="K35" s="77"/>
      <c r="L35" s="35"/>
    </row>
    <row r="36" spans="1:12" s="445" customFormat="1" ht="16.5" customHeight="1">
      <c r="A36" s="123"/>
      <c r="B36" s="437"/>
      <c r="C36" s="440"/>
      <c r="D36" s="429">
        <v>-6</v>
      </c>
      <c r="E36" s="442" t="s">
        <v>48</v>
      </c>
      <c r="F36" s="435"/>
      <c r="G36" s="538" t="s">
        <v>88</v>
      </c>
      <c r="H36" s="382"/>
      <c r="I36" s="138"/>
      <c r="J36" s="93"/>
      <c r="K36" s="77"/>
      <c r="L36" s="35"/>
    </row>
    <row r="37" spans="1:12" s="445" customFormat="1" ht="16.5" customHeight="1">
      <c r="A37" s="123"/>
      <c r="B37" s="437"/>
      <c r="C37" s="440"/>
      <c r="D37" s="434"/>
      <c r="E37" s="429" t="s">
        <v>336</v>
      </c>
      <c r="F37" s="435"/>
      <c r="G37" s="538"/>
      <c r="H37" s="382"/>
      <c r="I37" s="138"/>
      <c r="J37" s="502"/>
      <c r="K37" s="77"/>
      <c r="L37" s="35"/>
    </row>
    <row r="38" spans="1:12" s="445" customFormat="1" ht="27" customHeight="1">
      <c r="A38" s="123"/>
      <c r="B38" s="437"/>
      <c r="C38" s="440"/>
      <c r="D38" s="442">
        <v>2</v>
      </c>
      <c r="E38" s="434" t="s">
        <v>237</v>
      </c>
      <c r="F38" s="435">
        <v>2</v>
      </c>
      <c r="G38" s="452" t="s">
        <v>172</v>
      </c>
      <c r="H38" s="222"/>
      <c r="J38" s="95"/>
      <c r="K38" s="77"/>
      <c r="L38" s="35"/>
    </row>
    <row r="39" spans="1:12" s="445" customFormat="1" ht="54" customHeight="1">
      <c r="A39" s="161"/>
      <c r="B39" s="438"/>
      <c r="C39" s="441"/>
      <c r="D39" s="225">
        <v>3</v>
      </c>
      <c r="E39" s="451" t="s">
        <v>174</v>
      </c>
      <c r="F39" s="449"/>
      <c r="G39" s="453"/>
      <c r="H39" s="234"/>
      <c r="I39" s="474"/>
      <c r="J39" s="121"/>
      <c r="K39" s="77"/>
      <c r="L39" s="35"/>
    </row>
    <row r="40" spans="1:12" s="445" customFormat="1" ht="14.25" customHeight="1">
      <c r="A40" s="122">
        <v>4</v>
      </c>
      <c r="B40" s="436" t="s">
        <v>33</v>
      </c>
      <c r="C40" s="530" t="s">
        <v>503</v>
      </c>
      <c r="D40" s="457">
        <v>1</v>
      </c>
      <c r="E40" s="430" t="s">
        <v>238</v>
      </c>
      <c r="F40" s="448">
        <v>1</v>
      </c>
      <c r="G40" s="554" t="s">
        <v>267</v>
      </c>
      <c r="H40" s="285">
        <v>16</v>
      </c>
      <c r="I40" s="23"/>
      <c r="J40" s="99"/>
      <c r="K40" s="77" t="b">
        <v>0</v>
      </c>
      <c r="L40" s="35"/>
    </row>
    <row r="41" spans="1:19" s="445" customFormat="1" ht="14.25" customHeight="1">
      <c r="A41" s="123"/>
      <c r="B41" s="437"/>
      <c r="C41" s="531"/>
      <c r="D41" s="429">
        <v>2</v>
      </c>
      <c r="E41" s="431" t="s">
        <v>239</v>
      </c>
      <c r="F41" s="435"/>
      <c r="G41" s="529"/>
      <c r="H41" s="286"/>
      <c r="I41" s="503"/>
      <c r="J41" s="504" t="s">
        <v>498</v>
      </c>
      <c r="K41" s="77"/>
      <c r="L41" s="35"/>
      <c r="M41" s="465"/>
      <c r="N41" s="465"/>
      <c r="O41" s="465"/>
      <c r="P41" s="465"/>
      <c r="Q41" s="465"/>
      <c r="R41" s="465"/>
      <c r="S41" s="465"/>
    </row>
    <row r="42" spans="1:12" s="445" customFormat="1" ht="14.25" customHeight="1">
      <c r="A42" s="123"/>
      <c r="B42" s="437"/>
      <c r="C42" s="531"/>
      <c r="D42" s="429"/>
      <c r="E42" s="431"/>
      <c r="F42" s="435"/>
      <c r="G42" s="302"/>
      <c r="H42" s="286"/>
      <c r="I42" s="505" t="s">
        <v>499</v>
      </c>
      <c r="J42" s="93"/>
      <c r="K42" s="77"/>
      <c r="L42" s="35"/>
    </row>
    <row r="43" spans="1:12" s="445" customFormat="1" ht="14.25" customHeight="1">
      <c r="A43" s="123"/>
      <c r="B43" s="437"/>
      <c r="C43" s="531"/>
      <c r="D43" s="429"/>
      <c r="E43" s="431"/>
      <c r="F43" s="435"/>
      <c r="G43" s="302"/>
      <c r="H43" s="286"/>
      <c r="I43" s="505" t="s">
        <v>500</v>
      </c>
      <c r="J43" s="93"/>
      <c r="K43" s="77"/>
      <c r="L43" s="35"/>
    </row>
    <row r="44" spans="1:12" s="445" customFormat="1" ht="14.25" customHeight="1">
      <c r="A44" s="123"/>
      <c r="B44" s="437"/>
      <c r="C44" s="440"/>
      <c r="D44" s="442"/>
      <c r="E44" s="431"/>
      <c r="F44" s="435"/>
      <c r="G44" s="302"/>
      <c r="H44" s="286"/>
      <c r="I44" s="505" t="s">
        <v>501</v>
      </c>
      <c r="J44" s="93"/>
      <c r="K44" s="77"/>
      <c r="L44" s="35"/>
    </row>
    <row r="45" spans="1:12" s="445" customFormat="1" ht="14.25" customHeight="1">
      <c r="A45" s="123"/>
      <c r="B45" s="437"/>
      <c r="C45" s="440"/>
      <c r="D45" s="429"/>
      <c r="E45" s="431"/>
      <c r="F45" s="435"/>
      <c r="G45" s="302"/>
      <c r="H45" s="286"/>
      <c r="I45" s="505" t="s">
        <v>502</v>
      </c>
      <c r="J45" s="93"/>
      <c r="K45" s="77"/>
      <c r="L45" s="35" t="str">
        <f>IF(SUM(J42+J43*2+J44*3+J45*4)=J23,"OK","入所定員と合致しません。")</f>
        <v>OK</v>
      </c>
    </row>
    <row r="46" spans="1:12" s="445" customFormat="1" ht="14.25" customHeight="1">
      <c r="A46" s="123"/>
      <c r="B46" s="437"/>
      <c r="C46" s="440"/>
      <c r="D46" s="429"/>
      <c r="E46" s="431"/>
      <c r="F46" s="435"/>
      <c r="G46" s="302"/>
      <c r="H46" s="286"/>
      <c r="I46" s="506"/>
      <c r="J46" s="507"/>
      <c r="K46" s="77"/>
      <c r="L46" s="35"/>
    </row>
    <row r="47" spans="1:12" s="445" customFormat="1" ht="14.25" customHeight="1">
      <c r="A47" s="123"/>
      <c r="B47" s="437"/>
      <c r="C47" s="440"/>
      <c r="D47" s="429"/>
      <c r="E47" s="431"/>
      <c r="F47" s="435"/>
      <c r="G47" s="302"/>
      <c r="H47" s="286"/>
      <c r="I47" s="503"/>
      <c r="J47" s="508" t="s">
        <v>498</v>
      </c>
      <c r="K47" s="77"/>
      <c r="L47" s="35"/>
    </row>
    <row r="48" spans="1:12" s="445" customFormat="1" ht="14.25" customHeight="1">
      <c r="A48" s="123"/>
      <c r="B48" s="437"/>
      <c r="C48" s="440"/>
      <c r="D48" s="434"/>
      <c r="E48" s="431"/>
      <c r="F48" s="435"/>
      <c r="G48" s="302"/>
      <c r="H48" s="222"/>
      <c r="I48" s="509" t="s">
        <v>504</v>
      </c>
      <c r="J48" s="93"/>
      <c r="K48" s="77"/>
      <c r="L48" s="35"/>
    </row>
    <row r="49" spans="1:12" s="445" customFormat="1" ht="14.25" customHeight="1">
      <c r="A49" s="123"/>
      <c r="B49" s="437"/>
      <c r="C49" s="440"/>
      <c r="D49" s="429"/>
      <c r="E49" s="180"/>
      <c r="F49" s="435"/>
      <c r="G49" s="302"/>
      <c r="H49" s="222"/>
      <c r="I49" s="509" t="s">
        <v>505</v>
      </c>
      <c r="J49" s="93"/>
      <c r="K49" s="77"/>
      <c r="L49" s="35"/>
    </row>
    <row r="50" spans="1:12" s="445" customFormat="1" ht="14.25" customHeight="1">
      <c r="A50" s="123"/>
      <c r="B50" s="437"/>
      <c r="C50" s="440"/>
      <c r="D50" s="429"/>
      <c r="E50" s="181"/>
      <c r="F50" s="435"/>
      <c r="G50" s="302"/>
      <c r="H50" s="222"/>
      <c r="I50" s="509" t="s">
        <v>506</v>
      </c>
      <c r="J50" s="93"/>
      <c r="K50" s="77"/>
      <c r="L50" s="35"/>
    </row>
    <row r="51" spans="1:12" s="445" customFormat="1" ht="14.25" customHeight="1">
      <c r="A51" s="123"/>
      <c r="B51" s="437"/>
      <c r="C51" s="440"/>
      <c r="D51" s="429"/>
      <c r="E51" s="181"/>
      <c r="F51" s="435"/>
      <c r="G51" s="302"/>
      <c r="H51" s="222"/>
      <c r="I51" s="509" t="s">
        <v>507</v>
      </c>
      <c r="J51" s="93"/>
      <c r="K51" s="77"/>
      <c r="L51" s="35"/>
    </row>
    <row r="52" spans="1:12" s="445" customFormat="1" ht="14.25" customHeight="1">
      <c r="A52" s="123"/>
      <c r="B52" s="437"/>
      <c r="C52" s="440"/>
      <c r="D52" s="442"/>
      <c r="E52" s="434"/>
      <c r="F52" s="435"/>
      <c r="G52" s="302"/>
      <c r="H52" s="222"/>
      <c r="I52" s="509" t="s">
        <v>508</v>
      </c>
      <c r="J52" s="93"/>
      <c r="K52" s="77"/>
      <c r="L52" s="35"/>
    </row>
    <row r="53" spans="1:12" s="445" customFormat="1" ht="9" customHeight="1">
      <c r="A53" s="123"/>
      <c r="B53" s="437"/>
      <c r="C53" s="440"/>
      <c r="D53" s="442"/>
      <c r="E53" s="229"/>
      <c r="F53" s="435"/>
      <c r="G53" s="302"/>
      <c r="H53" s="222"/>
      <c r="I53" s="59"/>
      <c r="J53" s="95"/>
      <c r="K53" s="77"/>
      <c r="L53" s="35"/>
    </row>
    <row r="54" spans="1:12" s="445" customFormat="1" ht="12.75" customHeight="1">
      <c r="A54" s="123"/>
      <c r="B54" s="437"/>
      <c r="C54" s="440"/>
      <c r="D54" s="429"/>
      <c r="E54" s="229"/>
      <c r="F54" s="435">
        <v>2</v>
      </c>
      <c r="G54" s="306" t="s">
        <v>181</v>
      </c>
      <c r="H54" s="380"/>
      <c r="I54" s="375" t="s">
        <v>349</v>
      </c>
      <c r="J54" s="367"/>
      <c r="K54" s="77"/>
      <c r="L54" s="35"/>
    </row>
    <row r="55" spans="1:12" s="445" customFormat="1" ht="18.75" customHeight="1">
      <c r="A55" s="123"/>
      <c r="B55" s="437"/>
      <c r="C55" s="426"/>
      <c r="D55" s="429"/>
      <c r="E55" s="181"/>
      <c r="F55" s="435"/>
      <c r="G55" s="302"/>
      <c r="H55" s="222"/>
      <c r="I55" s="35" t="s">
        <v>425</v>
      </c>
      <c r="J55" s="139"/>
      <c r="K55" s="77"/>
      <c r="L55" s="35"/>
    </row>
    <row r="56" spans="1:12" s="445" customFormat="1" ht="12.75" customHeight="1">
      <c r="A56" s="123"/>
      <c r="B56" s="437"/>
      <c r="C56" s="426"/>
      <c r="D56" s="429"/>
      <c r="E56" s="431"/>
      <c r="F56" s="435"/>
      <c r="G56" s="302"/>
      <c r="H56" s="222"/>
      <c r="I56" s="375" t="s">
        <v>426</v>
      </c>
      <c r="J56" s="139"/>
      <c r="K56" s="77"/>
      <c r="L56" s="35" t="str">
        <f>IF(J56&gt;=8,"OK","基準面積以下です")</f>
        <v>基準面積以下です</v>
      </c>
    </row>
    <row r="57" spans="1:12" s="445" customFormat="1" ht="20.25" customHeight="1">
      <c r="A57" s="123"/>
      <c r="B57" s="437"/>
      <c r="C57" s="531" t="s">
        <v>240</v>
      </c>
      <c r="D57" s="442">
        <v>3</v>
      </c>
      <c r="E57" s="33" t="s">
        <v>180</v>
      </c>
      <c r="F57" s="435"/>
      <c r="G57" s="452"/>
      <c r="H57" s="382">
        <v>17</v>
      </c>
      <c r="J57" s="109"/>
      <c r="K57" s="77" t="b">
        <v>0</v>
      </c>
      <c r="L57" s="35"/>
    </row>
    <row r="58" spans="1:12" s="445" customFormat="1" ht="20.25" customHeight="1">
      <c r="A58" s="123"/>
      <c r="B58" s="437"/>
      <c r="C58" s="531"/>
      <c r="D58" s="442">
        <v>4</v>
      </c>
      <c r="E58" s="431" t="s">
        <v>182</v>
      </c>
      <c r="F58" s="435"/>
      <c r="G58" s="302"/>
      <c r="H58" s="222">
        <v>18</v>
      </c>
      <c r="I58" s="59"/>
      <c r="J58" s="95"/>
      <c r="K58" s="77" t="b">
        <v>0</v>
      </c>
      <c r="L58" s="35"/>
    </row>
    <row r="59" spans="1:12" s="445" customFormat="1" ht="20.25" customHeight="1">
      <c r="A59" s="123"/>
      <c r="B59" s="437"/>
      <c r="C59" s="426"/>
      <c r="D59" s="442">
        <v>5</v>
      </c>
      <c r="E59" s="431" t="s">
        <v>183</v>
      </c>
      <c r="F59" s="435"/>
      <c r="G59" s="555" t="s">
        <v>496</v>
      </c>
      <c r="H59" s="382">
        <v>19</v>
      </c>
      <c r="I59" s="59"/>
      <c r="J59" s="95"/>
      <c r="K59" s="77" t="b">
        <v>0</v>
      </c>
      <c r="L59" s="35"/>
    </row>
    <row r="60" spans="1:12" s="445" customFormat="1" ht="20.25" customHeight="1">
      <c r="A60" s="123"/>
      <c r="B60" s="437"/>
      <c r="C60" s="426"/>
      <c r="D60" s="541">
        <v>6</v>
      </c>
      <c r="E60" s="526" t="s">
        <v>397</v>
      </c>
      <c r="F60" s="435"/>
      <c r="G60" s="555"/>
      <c r="H60" s="222">
        <v>20</v>
      </c>
      <c r="I60" s="59"/>
      <c r="J60" s="95"/>
      <c r="K60" s="77" t="b">
        <v>0</v>
      </c>
      <c r="L60" s="35"/>
    </row>
    <row r="61" spans="1:12" s="445" customFormat="1" ht="28.5" customHeight="1">
      <c r="A61" s="123"/>
      <c r="B61" s="437"/>
      <c r="C61" s="426"/>
      <c r="D61" s="541"/>
      <c r="E61" s="526"/>
      <c r="F61" s="435"/>
      <c r="G61" s="555"/>
      <c r="H61" s="382">
        <v>21</v>
      </c>
      <c r="I61" s="59"/>
      <c r="J61" s="95"/>
      <c r="K61" s="77" t="b">
        <v>0</v>
      </c>
      <c r="L61" s="35"/>
    </row>
    <row r="62" spans="1:12" s="445" customFormat="1" ht="30" customHeight="1">
      <c r="A62" s="123"/>
      <c r="B62" s="437"/>
      <c r="C62" s="426"/>
      <c r="D62" s="442">
        <v>7</v>
      </c>
      <c r="E62" s="434" t="s">
        <v>184</v>
      </c>
      <c r="F62" s="435"/>
      <c r="G62" s="555"/>
      <c r="H62" s="222">
        <v>22</v>
      </c>
      <c r="I62" s="59"/>
      <c r="J62" s="95"/>
      <c r="K62" s="77" t="b">
        <v>0</v>
      </c>
      <c r="L62" s="35"/>
    </row>
    <row r="63" spans="1:12" s="445" customFormat="1" ht="30" customHeight="1">
      <c r="A63" s="123"/>
      <c r="B63" s="437"/>
      <c r="C63" s="426"/>
      <c r="D63" s="442">
        <v>8</v>
      </c>
      <c r="E63" s="434" t="s">
        <v>185</v>
      </c>
      <c r="F63" s="435"/>
      <c r="G63" s="555"/>
      <c r="H63" s="382">
        <v>23</v>
      </c>
      <c r="J63" s="393"/>
      <c r="K63" s="77" t="b">
        <v>0</v>
      </c>
      <c r="L63" s="35" t="str">
        <f>IF(J63&lt;=50%,"OK","5割以上になってます")</f>
        <v>OK</v>
      </c>
    </row>
    <row r="64" spans="1:12" s="445" customFormat="1" ht="28.5" customHeight="1">
      <c r="A64" s="161"/>
      <c r="B64" s="438"/>
      <c r="C64" s="427"/>
      <c r="D64" s="225">
        <v>9</v>
      </c>
      <c r="E64" s="451" t="s">
        <v>277</v>
      </c>
      <c r="F64" s="449"/>
      <c r="G64" s="556"/>
      <c r="H64" s="223"/>
      <c r="I64" s="48"/>
      <c r="J64" s="121"/>
      <c r="K64" s="77"/>
      <c r="L64" s="35"/>
    </row>
    <row r="65" spans="1:12" s="445" customFormat="1" ht="15" customHeight="1">
      <c r="A65" s="122">
        <v>5</v>
      </c>
      <c r="B65" s="436" t="s">
        <v>34</v>
      </c>
      <c r="C65" s="324" t="s">
        <v>16</v>
      </c>
      <c r="D65" s="457">
        <v>1</v>
      </c>
      <c r="E65" s="443" t="s">
        <v>186</v>
      </c>
      <c r="F65" s="448"/>
      <c r="G65" s="303"/>
      <c r="H65" s="285">
        <v>24</v>
      </c>
      <c r="I65" s="468"/>
      <c r="J65" s="99"/>
      <c r="K65" s="77" t="b">
        <v>0</v>
      </c>
      <c r="L65" s="35"/>
    </row>
    <row r="66" spans="1:12" s="445" customFormat="1" ht="24" customHeight="1">
      <c r="A66" s="123"/>
      <c r="B66" s="437"/>
      <c r="C66" s="325" t="s">
        <v>188</v>
      </c>
      <c r="D66" s="442">
        <v>2</v>
      </c>
      <c r="E66" s="434" t="s">
        <v>187</v>
      </c>
      <c r="F66" s="435"/>
      <c r="G66" s="302"/>
      <c r="H66" s="222">
        <v>25</v>
      </c>
      <c r="J66" s="95"/>
      <c r="K66" s="77" t="b">
        <v>0</v>
      </c>
      <c r="L66" s="35"/>
    </row>
    <row r="67" spans="1:12" s="445" customFormat="1" ht="27.75" customHeight="1">
      <c r="A67" s="161"/>
      <c r="B67" s="438"/>
      <c r="C67" s="441"/>
      <c r="D67" s="225">
        <v>3</v>
      </c>
      <c r="E67" s="451" t="s">
        <v>287</v>
      </c>
      <c r="F67" s="449"/>
      <c r="G67" s="304"/>
      <c r="H67" s="223">
        <v>26</v>
      </c>
      <c r="I67" s="474"/>
      <c r="J67" s="95"/>
      <c r="K67" s="77" t="b">
        <v>0</v>
      </c>
      <c r="L67" s="35"/>
    </row>
    <row r="68" spans="1:12" s="445" customFormat="1" ht="15" customHeight="1">
      <c r="A68" s="122">
        <v>6</v>
      </c>
      <c r="B68" s="536" t="s">
        <v>35</v>
      </c>
      <c r="C68" s="326" t="s">
        <v>241</v>
      </c>
      <c r="D68" s="457">
        <v>1</v>
      </c>
      <c r="E68" s="443" t="s">
        <v>190</v>
      </c>
      <c r="F68" s="448">
        <v>1</v>
      </c>
      <c r="G68" s="307" t="s">
        <v>191</v>
      </c>
      <c r="H68" s="204"/>
      <c r="I68" s="53" t="s">
        <v>351</v>
      </c>
      <c r="J68" s="139"/>
      <c r="K68" s="77"/>
      <c r="L68" s="35"/>
    </row>
    <row r="69" spans="1:12" s="445" customFormat="1" ht="15" customHeight="1">
      <c r="A69" s="123"/>
      <c r="B69" s="535"/>
      <c r="C69" s="531" t="s">
        <v>188</v>
      </c>
      <c r="D69" s="442">
        <v>2</v>
      </c>
      <c r="E69" s="526" t="s">
        <v>192</v>
      </c>
      <c r="F69" s="435">
        <v>2</v>
      </c>
      <c r="G69" s="553" t="s">
        <v>117</v>
      </c>
      <c r="H69" s="382"/>
      <c r="I69" s="35" t="s">
        <v>352</v>
      </c>
      <c r="J69" s="141" t="e">
        <f>J68/J23</f>
        <v>#DIV/0!</v>
      </c>
      <c r="K69" s="77"/>
      <c r="L69" s="35" t="e">
        <f>IF(J69&gt;=1,"OK","非適合")</f>
        <v>#DIV/0!</v>
      </c>
    </row>
    <row r="70" spans="1:12" s="445" customFormat="1" ht="21" customHeight="1">
      <c r="A70" s="123"/>
      <c r="B70" s="535"/>
      <c r="C70" s="531"/>
      <c r="D70" s="442"/>
      <c r="E70" s="526"/>
      <c r="F70" s="435"/>
      <c r="G70" s="553"/>
      <c r="H70" s="382">
        <v>27</v>
      </c>
      <c r="J70" s="95"/>
      <c r="K70" s="77" t="b">
        <v>0</v>
      </c>
      <c r="L70" s="35"/>
    </row>
    <row r="71" spans="1:12" s="445" customFormat="1" ht="30" customHeight="1">
      <c r="A71" s="161"/>
      <c r="B71" s="438"/>
      <c r="C71" s="427"/>
      <c r="D71" s="278"/>
      <c r="E71" s="527"/>
      <c r="F71" s="449"/>
      <c r="G71" s="557"/>
      <c r="H71" s="382"/>
      <c r="I71" s="51" t="s">
        <v>41</v>
      </c>
      <c r="J71" s="93" t="s">
        <v>509</v>
      </c>
      <c r="K71" s="77"/>
      <c r="L71" s="35"/>
    </row>
    <row r="72" spans="1:12" s="445" customFormat="1" ht="18" customHeight="1">
      <c r="A72" s="122">
        <v>7</v>
      </c>
      <c r="B72" s="436" t="s">
        <v>54</v>
      </c>
      <c r="C72" s="530" t="s">
        <v>510</v>
      </c>
      <c r="D72" s="457">
        <v>1</v>
      </c>
      <c r="E72" s="430" t="s">
        <v>272</v>
      </c>
      <c r="F72" s="448">
        <v>1</v>
      </c>
      <c r="G72" s="425" t="s">
        <v>294</v>
      </c>
      <c r="H72" s="204"/>
      <c r="I72" s="52" t="s">
        <v>473</v>
      </c>
      <c r="J72" s="139"/>
      <c r="K72" s="77"/>
      <c r="L72" s="35" t="str">
        <f>IF(J72&gt;=J23/2,"OK","非適合")</f>
        <v>OK</v>
      </c>
    </row>
    <row r="73" spans="1:12" s="445" customFormat="1" ht="18" customHeight="1">
      <c r="A73" s="123"/>
      <c r="B73" s="437"/>
      <c r="C73" s="531"/>
      <c r="D73" s="429">
        <v>2</v>
      </c>
      <c r="E73" s="431" t="s">
        <v>242</v>
      </c>
      <c r="F73" s="435">
        <v>2</v>
      </c>
      <c r="G73" s="306" t="s">
        <v>191</v>
      </c>
      <c r="H73" s="380"/>
      <c r="I73" s="35" t="s">
        <v>352</v>
      </c>
      <c r="J73" s="141" t="e">
        <f>J72/J23</f>
        <v>#DIV/0!</v>
      </c>
      <c r="K73" s="77"/>
      <c r="L73" s="35"/>
    </row>
    <row r="74" spans="1:12" s="445" customFormat="1" ht="18" customHeight="1">
      <c r="A74" s="123"/>
      <c r="B74" s="437"/>
      <c r="C74" s="531"/>
      <c r="D74" s="429"/>
      <c r="E74" s="434"/>
      <c r="F74" s="435"/>
      <c r="G74" s="308"/>
      <c r="H74" s="287">
        <v>28</v>
      </c>
      <c r="J74" s="95"/>
      <c r="K74" s="77" t="b">
        <v>0</v>
      </c>
      <c r="L74" s="35"/>
    </row>
    <row r="75" spans="1:12" s="445" customFormat="1" ht="18" customHeight="1">
      <c r="A75" s="123"/>
      <c r="B75" s="437"/>
      <c r="C75" s="440"/>
      <c r="D75" s="429"/>
      <c r="E75" s="434"/>
      <c r="F75" s="435"/>
      <c r="G75" s="302"/>
      <c r="H75" s="380"/>
      <c r="I75" s="35" t="s">
        <v>42</v>
      </c>
      <c r="J75" s="93" t="s">
        <v>509</v>
      </c>
      <c r="K75" s="77"/>
      <c r="L75" s="35"/>
    </row>
    <row r="76" spans="1:12" s="445" customFormat="1" ht="18" customHeight="1">
      <c r="A76" s="122">
        <v>8</v>
      </c>
      <c r="B76" s="436" t="s">
        <v>55</v>
      </c>
      <c r="C76" s="530" t="s">
        <v>511</v>
      </c>
      <c r="D76" s="457">
        <v>1</v>
      </c>
      <c r="E76" s="430" t="s">
        <v>243</v>
      </c>
      <c r="F76" s="448">
        <v>1</v>
      </c>
      <c r="G76" s="307" t="s">
        <v>191</v>
      </c>
      <c r="H76" s="380"/>
      <c r="I76" s="153" t="s">
        <v>473</v>
      </c>
      <c r="J76" s="139"/>
      <c r="K76" s="77"/>
      <c r="L76" s="35" t="str">
        <f>IF(J76&gt;=2*J23,"OK","非適合")</f>
        <v>OK</v>
      </c>
    </row>
    <row r="77" spans="1:12" s="445" customFormat="1" ht="18" customHeight="1">
      <c r="A77" s="123"/>
      <c r="B77" s="437"/>
      <c r="C77" s="531"/>
      <c r="D77" s="429">
        <v>2</v>
      </c>
      <c r="E77" s="431" t="s">
        <v>244</v>
      </c>
      <c r="F77" s="435">
        <v>2</v>
      </c>
      <c r="G77" s="432" t="s">
        <v>474</v>
      </c>
      <c r="H77" s="380"/>
      <c r="I77" s="35" t="s">
        <v>352</v>
      </c>
      <c r="J77" s="141" t="e">
        <f>J76/J23</f>
        <v>#DIV/0!</v>
      </c>
      <c r="K77" s="77"/>
      <c r="L77" s="35"/>
    </row>
    <row r="78" spans="1:12" s="445" customFormat="1" ht="18" customHeight="1">
      <c r="A78" s="123"/>
      <c r="B78" s="437"/>
      <c r="C78" s="534"/>
      <c r="D78" s="429"/>
      <c r="E78" s="434"/>
      <c r="F78" s="435"/>
      <c r="G78" s="308"/>
      <c r="H78" s="287">
        <v>29</v>
      </c>
      <c r="J78" s="95"/>
      <c r="K78" s="77" t="b">
        <v>0</v>
      </c>
      <c r="L78" s="35"/>
    </row>
    <row r="79" spans="1:12" s="445" customFormat="1" ht="18.75" customHeight="1">
      <c r="A79" s="122">
        <v>9</v>
      </c>
      <c r="B79" s="536" t="s">
        <v>353</v>
      </c>
      <c r="C79" s="530" t="s">
        <v>446</v>
      </c>
      <c r="D79" s="457">
        <v>1</v>
      </c>
      <c r="E79" s="525" t="s">
        <v>123</v>
      </c>
      <c r="F79" s="448">
        <v>1</v>
      </c>
      <c r="G79" s="537" t="s">
        <v>195</v>
      </c>
      <c r="H79" s="381">
        <v>30</v>
      </c>
      <c r="I79" s="464"/>
      <c r="J79" s="99"/>
      <c r="K79" s="77" t="b">
        <v>0</v>
      </c>
      <c r="L79" s="35"/>
    </row>
    <row r="80" spans="1:12" s="445" customFormat="1" ht="18.75" customHeight="1">
      <c r="A80" s="123"/>
      <c r="B80" s="535"/>
      <c r="C80" s="531"/>
      <c r="D80" s="442"/>
      <c r="E80" s="526"/>
      <c r="F80" s="435"/>
      <c r="G80" s="538"/>
      <c r="H80" s="382">
        <v>31</v>
      </c>
      <c r="I80" s="465"/>
      <c r="J80" s="95"/>
      <c r="K80" s="77" t="b">
        <v>0</v>
      </c>
      <c r="L80" s="35"/>
    </row>
    <row r="81" spans="1:12" s="445" customFormat="1" ht="18.75" customHeight="1">
      <c r="A81" s="123"/>
      <c r="B81" s="437"/>
      <c r="C81" s="531"/>
      <c r="D81" s="442">
        <v>2</v>
      </c>
      <c r="E81" s="541" t="s">
        <v>196</v>
      </c>
      <c r="F81" s="435">
        <v>2</v>
      </c>
      <c r="G81" s="538" t="s">
        <v>92</v>
      </c>
      <c r="H81" s="382">
        <v>32</v>
      </c>
      <c r="I81" s="465"/>
      <c r="J81" s="95"/>
      <c r="K81" s="77" t="b">
        <v>0</v>
      </c>
      <c r="L81" s="35"/>
    </row>
    <row r="82" spans="1:12" s="445" customFormat="1" ht="18.75" customHeight="1">
      <c r="A82" s="123"/>
      <c r="B82" s="437"/>
      <c r="C82" s="531"/>
      <c r="D82" s="442"/>
      <c r="E82" s="541"/>
      <c r="F82" s="435"/>
      <c r="G82" s="538"/>
      <c r="H82" s="382">
        <v>33</v>
      </c>
      <c r="I82" s="465"/>
      <c r="J82" s="139"/>
      <c r="K82" s="77" t="b">
        <v>0</v>
      </c>
      <c r="L82" s="35"/>
    </row>
    <row r="83" spans="1:12" s="445" customFormat="1" ht="27.75" customHeight="1">
      <c r="A83" s="123"/>
      <c r="B83" s="437"/>
      <c r="C83" s="531"/>
      <c r="D83" s="442">
        <v>3</v>
      </c>
      <c r="E83" s="431" t="s">
        <v>115</v>
      </c>
      <c r="F83" s="435">
        <v>3</v>
      </c>
      <c r="G83" s="452" t="s">
        <v>76</v>
      </c>
      <c r="H83" s="382"/>
      <c r="I83" s="35" t="s">
        <v>765</v>
      </c>
      <c r="J83" s="143"/>
      <c r="K83" s="77"/>
      <c r="L83" s="35"/>
    </row>
    <row r="84" spans="1:12" s="445" customFormat="1" ht="27.75" customHeight="1">
      <c r="A84" s="123"/>
      <c r="B84" s="437"/>
      <c r="C84" s="531"/>
      <c r="D84" s="442">
        <v>4</v>
      </c>
      <c r="E84" s="431" t="s">
        <v>187</v>
      </c>
      <c r="F84" s="435">
        <v>4</v>
      </c>
      <c r="G84" s="452" t="s">
        <v>278</v>
      </c>
      <c r="H84" s="382">
        <v>34</v>
      </c>
      <c r="I84" s="465"/>
      <c r="J84" s="95"/>
      <c r="K84" s="77" t="b">
        <v>0</v>
      </c>
      <c r="L84" s="35"/>
    </row>
    <row r="85" spans="1:12" s="445" customFormat="1" ht="18.75" customHeight="1">
      <c r="A85" s="123"/>
      <c r="B85" s="437"/>
      <c r="C85" s="531"/>
      <c r="D85" s="442">
        <v>5</v>
      </c>
      <c r="E85" s="431" t="s">
        <v>197</v>
      </c>
      <c r="F85" s="435">
        <v>5</v>
      </c>
      <c r="G85" s="452" t="s">
        <v>83</v>
      </c>
      <c r="H85" s="382"/>
      <c r="I85" s="35" t="s">
        <v>354</v>
      </c>
      <c r="J85" s="142"/>
      <c r="K85" s="77"/>
      <c r="L85" s="35"/>
    </row>
    <row r="86" spans="1:12" s="445" customFormat="1" ht="18.75" customHeight="1">
      <c r="A86" s="123"/>
      <c r="B86" s="437"/>
      <c r="C86" s="325"/>
      <c r="F86" s="435">
        <v>6</v>
      </c>
      <c r="G86" s="452" t="s">
        <v>79</v>
      </c>
      <c r="H86" s="382"/>
      <c r="I86" s="35" t="s">
        <v>355</v>
      </c>
      <c r="J86" s="143"/>
      <c r="K86" s="77"/>
      <c r="L86" s="35"/>
    </row>
    <row r="87" spans="1:12" s="445" customFormat="1" ht="18.75" customHeight="1">
      <c r="A87" s="123"/>
      <c r="B87" s="437"/>
      <c r="C87" s="440"/>
      <c r="D87" s="442"/>
      <c r="E87" s="434"/>
      <c r="F87" s="435"/>
      <c r="G87" s="538" t="s">
        <v>414</v>
      </c>
      <c r="H87" s="382"/>
      <c r="I87" s="35" t="s">
        <v>356</v>
      </c>
      <c r="J87" s="144"/>
      <c r="K87" s="77"/>
      <c r="L87" s="35"/>
    </row>
    <row r="88" spans="1:12" s="445" customFormat="1" ht="18.75" customHeight="1">
      <c r="A88" s="123"/>
      <c r="B88" s="437"/>
      <c r="C88" s="440"/>
      <c r="D88" s="442"/>
      <c r="E88" s="434"/>
      <c r="F88" s="471"/>
      <c r="G88" s="538"/>
      <c r="H88" s="382"/>
      <c r="I88" s="35" t="s">
        <v>357</v>
      </c>
      <c r="J88" s="93"/>
      <c r="K88" s="77"/>
      <c r="L88" s="35"/>
    </row>
    <row r="89" spans="1:12" s="445" customFormat="1" ht="18.75" customHeight="1">
      <c r="A89" s="123"/>
      <c r="B89" s="437"/>
      <c r="C89" s="440"/>
      <c r="D89" s="442"/>
      <c r="E89" s="431"/>
      <c r="F89" s="471"/>
      <c r="G89" s="560"/>
      <c r="H89" s="382"/>
      <c r="I89" s="35" t="s">
        <v>358</v>
      </c>
      <c r="J89" s="124" t="e">
        <f>J87*J88/((J23*2/J85)+J86)</f>
        <v>#DIV/0!</v>
      </c>
      <c r="K89" s="77"/>
      <c r="L89" s="35"/>
    </row>
    <row r="90" spans="1:12" s="445" customFormat="1" ht="18" customHeight="1">
      <c r="A90" s="122">
        <v>10</v>
      </c>
      <c r="B90" s="536" t="s">
        <v>114</v>
      </c>
      <c r="C90" s="530" t="s">
        <v>447</v>
      </c>
      <c r="D90" s="457">
        <v>1</v>
      </c>
      <c r="E90" s="443" t="s">
        <v>245</v>
      </c>
      <c r="F90" s="448">
        <v>1</v>
      </c>
      <c r="G90" s="305" t="s">
        <v>246</v>
      </c>
      <c r="H90" s="381">
        <v>35</v>
      </c>
      <c r="I90" s="52"/>
      <c r="J90" s="139"/>
      <c r="K90" s="77" t="b">
        <v>0</v>
      </c>
      <c r="L90" s="35"/>
    </row>
    <row r="91" spans="1:12" s="445" customFormat="1" ht="18" customHeight="1">
      <c r="A91" s="123"/>
      <c r="B91" s="535"/>
      <c r="C91" s="531"/>
      <c r="D91" s="442"/>
      <c r="E91" s="434"/>
      <c r="F91" s="435"/>
      <c r="G91" s="452"/>
      <c r="H91" s="382"/>
      <c r="I91" s="35" t="s">
        <v>352</v>
      </c>
      <c r="J91" s="141" t="e">
        <f>J90/J23</f>
        <v>#DIV/0!</v>
      </c>
      <c r="K91" s="77"/>
      <c r="L91" s="35" t="e">
        <f>IF(J91&gt;=1,"OK","非適合")</f>
        <v>#DIV/0!</v>
      </c>
    </row>
    <row r="92" spans="1:12" s="445" customFormat="1" ht="22.5" customHeight="1">
      <c r="A92" s="123"/>
      <c r="B92" s="535"/>
      <c r="C92" s="531"/>
      <c r="D92" s="442"/>
      <c r="E92" s="434"/>
      <c r="F92" s="435"/>
      <c r="G92" s="309"/>
      <c r="H92" s="382">
        <v>36</v>
      </c>
      <c r="I92" s="25"/>
      <c r="J92" s="109"/>
      <c r="K92" s="77" t="b">
        <v>0</v>
      </c>
      <c r="L92" s="35"/>
    </row>
    <row r="93" spans="1:12" s="445" customFormat="1" ht="27" customHeight="1">
      <c r="A93" s="161"/>
      <c r="B93" s="539"/>
      <c r="C93" s="534"/>
      <c r="D93" s="225"/>
      <c r="E93" s="444"/>
      <c r="F93" s="449"/>
      <c r="G93" s="453"/>
      <c r="I93" s="154" t="s">
        <v>44</v>
      </c>
      <c r="J93" s="93" t="s">
        <v>509</v>
      </c>
      <c r="K93" s="77"/>
      <c r="L93" s="35"/>
    </row>
    <row r="94" spans="1:12" s="445" customFormat="1" ht="25.5" customHeight="1">
      <c r="A94" s="122">
        <v>11</v>
      </c>
      <c r="B94" s="436" t="s">
        <v>36</v>
      </c>
      <c r="C94" s="530" t="s">
        <v>448</v>
      </c>
      <c r="D94" s="457">
        <v>1</v>
      </c>
      <c r="E94" s="443" t="s">
        <v>247</v>
      </c>
      <c r="F94" s="448">
        <v>1</v>
      </c>
      <c r="G94" s="305" t="s">
        <v>475</v>
      </c>
      <c r="H94" s="381">
        <v>37</v>
      </c>
      <c r="I94" s="468"/>
      <c r="J94" s="107"/>
      <c r="K94" s="77" t="b">
        <v>0</v>
      </c>
      <c r="L94" s="35"/>
    </row>
    <row r="95" spans="1:12" s="445" customFormat="1" ht="15.75" customHeight="1">
      <c r="A95" s="123"/>
      <c r="B95" s="437"/>
      <c r="C95" s="578"/>
      <c r="D95" s="442">
        <v>2</v>
      </c>
      <c r="E95" s="434" t="s">
        <v>449</v>
      </c>
      <c r="F95" s="435"/>
      <c r="G95" s="309" t="s">
        <v>77</v>
      </c>
      <c r="H95" s="382"/>
      <c r="J95" s="109"/>
      <c r="K95" s="77"/>
      <c r="L95" s="35"/>
    </row>
    <row r="96" spans="1:12" s="445" customFormat="1" ht="25.5" customHeight="1">
      <c r="A96" s="161"/>
      <c r="B96" s="438"/>
      <c r="C96" s="579"/>
      <c r="D96" s="225"/>
      <c r="E96" s="444"/>
      <c r="F96" s="449"/>
      <c r="G96" s="453" t="s">
        <v>798</v>
      </c>
      <c r="H96" s="234">
        <v>38</v>
      </c>
      <c r="I96" s="27"/>
      <c r="J96" s="110"/>
      <c r="K96" s="77" t="b">
        <v>0</v>
      </c>
      <c r="L96" s="35"/>
    </row>
    <row r="97" spans="1:12" s="445" customFormat="1" ht="29.25" customHeight="1">
      <c r="A97" s="122">
        <v>12</v>
      </c>
      <c r="B97" s="436" t="s">
        <v>37</v>
      </c>
      <c r="C97" s="530" t="s">
        <v>450</v>
      </c>
      <c r="D97" s="457">
        <v>1</v>
      </c>
      <c r="E97" s="443" t="s">
        <v>247</v>
      </c>
      <c r="F97" s="448">
        <v>1</v>
      </c>
      <c r="G97" s="305" t="s">
        <v>476</v>
      </c>
      <c r="H97" s="381">
        <v>39</v>
      </c>
      <c r="I97" s="38"/>
      <c r="J97" s="107"/>
      <c r="K97" s="77" t="b">
        <v>0</v>
      </c>
      <c r="L97" s="35"/>
    </row>
    <row r="98" spans="1:12" s="445" customFormat="1" ht="26.25" customHeight="1">
      <c r="A98" s="123"/>
      <c r="B98" s="437"/>
      <c r="C98" s="531"/>
      <c r="D98" s="442">
        <v>2</v>
      </c>
      <c r="E98" s="434" t="s">
        <v>199</v>
      </c>
      <c r="F98" s="435">
        <v>2</v>
      </c>
      <c r="G98" s="452" t="s">
        <v>81</v>
      </c>
      <c r="H98" s="382">
        <v>40</v>
      </c>
      <c r="I98" s="24"/>
      <c r="J98" s="109"/>
      <c r="K98" s="77" t="b">
        <v>0</v>
      </c>
      <c r="L98" s="35"/>
    </row>
    <row r="99" spans="1:12" s="445" customFormat="1" ht="16.5" customHeight="1">
      <c r="A99" s="123"/>
      <c r="B99" s="437"/>
      <c r="C99" s="531"/>
      <c r="D99" s="442">
        <v>3</v>
      </c>
      <c r="E99" s="434" t="s">
        <v>200</v>
      </c>
      <c r="F99" s="435">
        <v>3</v>
      </c>
      <c r="G99" s="452" t="s">
        <v>78</v>
      </c>
      <c r="H99" s="382">
        <v>41</v>
      </c>
      <c r="I99" s="24"/>
      <c r="J99" s="109"/>
      <c r="K99" s="77" t="b">
        <v>0</v>
      </c>
      <c r="L99" s="35"/>
    </row>
    <row r="100" spans="1:12" s="445" customFormat="1" ht="53.25" customHeight="1">
      <c r="A100" s="123"/>
      <c r="B100" s="437"/>
      <c r="C100" s="325"/>
      <c r="D100" s="442">
        <v>4</v>
      </c>
      <c r="E100" s="434" t="s">
        <v>269</v>
      </c>
      <c r="F100" s="435"/>
      <c r="G100" s="452" t="s">
        <v>512</v>
      </c>
      <c r="H100" s="382">
        <v>42</v>
      </c>
      <c r="I100" s="25"/>
      <c r="J100" s="109"/>
      <c r="K100" s="77" t="b">
        <v>0</v>
      </c>
      <c r="L100" s="35"/>
    </row>
    <row r="101" spans="1:12" s="445" customFormat="1" ht="33" customHeight="1">
      <c r="A101" s="122">
        <v>13</v>
      </c>
      <c r="B101" s="436" t="s">
        <v>359</v>
      </c>
      <c r="C101" s="532" t="s">
        <v>451</v>
      </c>
      <c r="D101" s="457">
        <v>1</v>
      </c>
      <c r="E101" s="443" t="s">
        <v>201</v>
      </c>
      <c r="F101" s="448"/>
      <c r="G101" s="303"/>
      <c r="H101" s="288">
        <v>43</v>
      </c>
      <c r="I101" s="50"/>
      <c r="J101" s="107"/>
      <c r="K101" s="77" t="b">
        <v>0</v>
      </c>
      <c r="L101" s="35"/>
    </row>
    <row r="102" spans="1:12" s="445" customFormat="1" ht="19.5" customHeight="1">
      <c r="A102" s="161"/>
      <c r="B102" s="438"/>
      <c r="C102" s="533"/>
      <c r="D102" s="225">
        <v>2</v>
      </c>
      <c r="E102" s="451" t="s">
        <v>187</v>
      </c>
      <c r="F102" s="449"/>
      <c r="G102" s="304"/>
      <c r="H102" s="289">
        <v>44</v>
      </c>
      <c r="I102" s="27"/>
      <c r="J102" s="110"/>
      <c r="K102" s="77" t="b">
        <v>0</v>
      </c>
      <c r="L102" s="35"/>
    </row>
    <row r="103" spans="1:12" s="445" customFormat="1" ht="18" customHeight="1">
      <c r="A103" s="122">
        <v>14</v>
      </c>
      <c r="B103" s="436" t="s">
        <v>39</v>
      </c>
      <c r="C103" s="530" t="s">
        <v>452</v>
      </c>
      <c r="D103" s="457">
        <v>1</v>
      </c>
      <c r="E103" s="525" t="s">
        <v>203</v>
      </c>
      <c r="F103" s="448">
        <v>1</v>
      </c>
      <c r="G103" s="537" t="s">
        <v>204</v>
      </c>
      <c r="H103" s="381"/>
      <c r="I103" s="53" t="s">
        <v>360</v>
      </c>
      <c r="J103" s="108" t="s">
        <v>509</v>
      </c>
      <c r="K103" s="77"/>
      <c r="L103" s="35"/>
    </row>
    <row r="104" spans="1:12" s="445" customFormat="1" ht="18" customHeight="1">
      <c r="A104" s="123"/>
      <c r="B104" s="437"/>
      <c r="C104" s="531"/>
      <c r="D104" s="442"/>
      <c r="E104" s="526"/>
      <c r="F104" s="435"/>
      <c r="G104" s="538"/>
      <c r="H104" s="382"/>
      <c r="I104" s="35" t="s">
        <v>767</v>
      </c>
      <c r="J104" s="108" t="s">
        <v>488</v>
      </c>
      <c r="K104" s="77"/>
      <c r="L104" s="35"/>
    </row>
    <row r="105" spans="1:12" s="445" customFormat="1" ht="18" customHeight="1">
      <c r="A105" s="123"/>
      <c r="B105" s="437"/>
      <c r="C105" s="531"/>
      <c r="D105" s="442"/>
      <c r="E105" s="526"/>
      <c r="F105" s="435"/>
      <c r="G105" s="538"/>
      <c r="H105" s="382"/>
      <c r="I105" s="35" t="s">
        <v>766</v>
      </c>
      <c r="J105" s="143"/>
      <c r="K105" s="77"/>
      <c r="L105" s="35"/>
    </row>
    <row r="106" spans="1:12" s="445" customFormat="1" ht="24" customHeight="1">
      <c r="A106" s="161"/>
      <c r="B106" s="438"/>
      <c r="C106" s="534"/>
      <c r="D106" s="225">
        <v>2</v>
      </c>
      <c r="E106" s="451" t="s">
        <v>187</v>
      </c>
      <c r="F106" s="449"/>
      <c r="G106" s="453"/>
      <c r="H106" s="234">
        <v>45</v>
      </c>
      <c r="I106" s="474"/>
      <c r="J106" s="110"/>
      <c r="K106" s="77" t="b">
        <v>0</v>
      </c>
      <c r="L106" s="35"/>
    </row>
    <row r="107" spans="1:12" s="445" customFormat="1" ht="25.5" customHeight="1">
      <c r="A107" s="523">
        <v>15</v>
      </c>
      <c r="B107" s="536" t="s">
        <v>361</v>
      </c>
      <c r="C107" s="530" t="s">
        <v>453</v>
      </c>
      <c r="D107" s="457">
        <v>1</v>
      </c>
      <c r="E107" s="525" t="s">
        <v>205</v>
      </c>
      <c r="F107" s="558" t="s">
        <v>1</v>
      </c>
      <c r="G107" s="537" t="s">
        <v>82</v>
      </c>
      <c r="H107" s="381">
        <v>46</v>
      </c>
      <c r="I107" s="468"/>
      <c r="J107" s="107"/>
      <c r="K107" s="77" t="b">
        <v>0</v>
      </c>
      <c r="L107" s="35"/>
    </row>
    <row r="108" spans="1:12" s="445" customFormat="1" ht="25.5" customHeight="1">
      <c r="A108" s="524"/>
      <c r="B108" s="539"/>
      <c r="C108" s="534"/>
      <c r="D108" s="225"/>
      <c r="E108" s="527"/>
      <c r="F108" s="559"/>
      <c r="G108" s="560"/>
      <c r="H108" s="234">
        <v>47</v>
      </c>
      <c r="I108" s="474"/>
      <c r="J108" s="110"/>
      <c r="K108" s="77" t="b">
        <v>0</v>
      </c>
      <c r="L108" s="35"/>
    </row>
    <row r="109" spans="1:12" s="445" customFormat="1" ht="15" customHeight="1">
      <c r="A109" s="123">
        <v>16</v>
      </c>
      <c r="B109" s="535" t="s">
        <v>58</v>
      </c>
      <c r="C109" s="440" t="s">
        <v>454</v>
      </c>
      <c r="D109" s="442">
        <v>1</v>
      </c>
      <c r="E109" s="434" t="s">
        <v>206</v>
      </c>
      <c r="F109" s="435" t="s">
        <v>1</v>
      </c>
      <c r="G109" s="452" t="s">
        <v>82</v>
      </c>
      <c r="H109" s="382">
        <v>48</v>
      </c>
      <c r="J109" s="109"/>
      <c r="K109" s="77" t="b">
        <v>0</v>
      </c>
      <c r="L109" s="35"/>
    </row>
    <row r="110" spans="1:12" s="445" customFormat="1" ht="27" customHeight="1">
      <c r="A110" s="123"/>
      <c r="B110" s="535"/>
      <c r="C110" s="426" t="s">
        <v>248</v>
      </c>
      <c r="D110" s="442">
        <v>2</v>
      </c>
      <c r="E110" s="434" t="s">
        <v>455</v>
      </c>
      <c r="F110" s="435"/>
      <c r="G110" s="306"/>
      <c r="H110" s="380">
        <v>49</v>
      </c>
      <c r="J110" s="139"/>
      <c r="K110" s="77" t="b">
        <v>0</v>
      </c>
      <c r="L110" s="35"/>
    </row>
    <row r="111" spans="1:12" s="445" customFormat="1" ht="22.5" customHeight="1">
      <c r="A111" s="123"/>
      <c r="B111" s="437"/>
      <c r="C111" s="440"/>
      <c r="D111" s="442">
        <v>3</v>
      </c>
      <c r="E111" s="434" t="s">
        <v>187</v>
      </c>
      <c r="F111" s="435"/>
      <c r="G111" s="302"/>
      <c r="H111" s="222">
        <v>50</v>
      </c>
      <c r="J111" s="109"/>
      <c r="K111" s="77" t="b">
        <v>0</v>
      </c>
      <c r="L111" s="35"/>
    </row>
    <row r="112" spans="1:13" s="445" customFormat="1" ht="18" customHeight="1">
      <c r="A112" s="122">
        <v>17</v>
      </c>
      <c r="B112" s="536" t="s">
        <v>57</v>
      </c>
      <c r="C112" s="530" t="s">
        <v>405</v>
      </c>
      <c r="D112" s="457">
        <v>1</v>
      </c>
      <c r="E112" s="525" t="s">
        <v>208</v>
      </c>
      <c r="F112" s="448"/>
      <c r="G112" s="303"/>
      <c r="H112" s="285"/>
      <c r="I112" s="53" t="s">
        <v>362</v>
      </c>
      <c r="J112" s="126">
        <f>J26</f>
        <v>0</v>
      </c>
      <c r="K112" s="77"/>
      <c r="L112" s="35"/>
      <c r="M112" s="148"/>
    </row>
    <row r="113" spans="1:13" s="445" customFormat="1" ht="18" customHeight="1">
      <c r="A113" s="123"/>
      <c r="B113" s="535"/>
      <c r="C113" s="531"/>
      <c r="D113" s="442"/>
      <c r="E113" s="526"/>
      <c r="F113" s="435"/>
      <c r="G113" s="302"/>
      <c r="H113" s="222"/>
      <c r="I113" s="35" t="s">
        <v>43</v>
      </c>
      <c r="J113" s="145"/>
      <c r="K113" s="77"/>
      <c r="L113" s="35"/>
      <c r="M113" s="148"/>
    </row>
    <row r="114" spans="1:13" s="445" customFormat="1" ht="18" customHeight="1">
      <c r="A114" s="123"/>
      <c r="B114" s="535"/>
      <c r="C114" s="531"/>
      <c r="D114" s="442"/>
      <c r="E114" s="526"/>
      <c r="F114" s="435"/>
      <c r="G114" s="302"/>
      <c r="H114" s="222">
        <v>51</v>
      </c>
      <c r="I114" s="35"/>
      <c r="J114" s="139"/>
      <c r="K114" s="77" t="b">
        <v>0</v>
      </c>
      <c r="L114" s="35"/>
      <c r="M114" s="148"/>
    </row>
    <row r="115" spans="1:12" s="445" customFormat="1" ht="18" customHeight="1">
      <c r="A115" s="123"/>
      <c r="B115" s="535"/>
      <c r="C115" s="531"/>
      <c r="D115" s="442">
        <v>2</v>
      </c>
      <c r="E115" s="526" t="s">
        <v>209</v>
      </c>
      <c r="F115" s="435"/>
      <c r="G115" s="302"/>
      <c r="H115" s="222"/>
      <c r="I115" s="35" t="s">
        <v>363</v>
      </c>
      <c r="J115" s="146" t="e">
        <f>ROUNDDOWN(J114/J112,3)</f>
        <v>#DIV/0!</v>
      </c>
      <c r="K115" s="77"/>
      <c r="L115" s="35"/>
    </row>
    <row r="116" spans="1:12" s="445" customFormat="1" ht="18" customHeight="1">
      <c r="A116" s="123"/>
      <c r="B116" s="437"/>
      <c r="C116" s="531"/>
      <c r="D116" s="442"/>
      <c r="E116" s="526"/>
      <c r="F116" s="435"/>
      <c r="G116" s="302"/>
      <c r="H116" s="222"/>
      <c r="I116" s="35" t="s">
        <v>784</v>
      </c>
      <c r="J116" s="143"/>
      <c r="K116" s="77"/>
      <c r="L116" s="35"/>
    </row>
    <row r="117" spans="1:12" s="445" customFormat="1" ht="18" customHeight="1">
      <c r="A117" s="123"/>
      <c r="B117" s="437"/>
      <c r="C117" s="531"/>
      <c r="D117" s="442"/>
      <c r="E117" s="526"/>
      <c r="F117" s="435"/>
      <c r="G117" s="302"/>
      <c r="H117" s="222"/>
      <c r="I117" s="51" t="s">
        <v>41</v>
      </c>
      <c r="J117" s="108" t="s">
        <v>488</v>
      </c>
      <c r="K117" s="77"/>
      <c r="L117" s="35"/>
    </row>
    <row r="118" spans="1:12" s="445" customFormat="1" ht="34.5" customHeight="1">
      <c r="A118" s="122">
        <v>18</v>
      </c>
      <c r="B118" s="436" t="s">
        <v>84</v>
      </c>
      <c r="C118" s="324"/>
      <c r="D118" s="457">
        <v>1</v>
      </c>
      <c r="E118" s="443" t="s">
        <v>210</v>
      </c>
      <c r="F118" s="448">
        <v>1</v>
      </c>
      <c r="G118" s="305" t="s">
        <v>211</v>
      </c>
      <c r="H118" s="381"/>
      <c r="I118" s="468"/>
      <c r="J118" s="127"/>
      <c r="K118" s="77" t="b">
        <v>1</v>
      </c>
      <c r="L118" s="35"/>
    </row>
    <row r="119" spans="1:12" s="445" customFormat="1" ht="25.5" customHeight="1">
      <c r="A119" s="122">
        <v>19</v>
      </c>
      <c r="B119" s="536" t="s">
        <v>59</v>
      </c>
      <c r="C119" s="530" t="s">
        <v>456</v>
      </c>
      <c r="D119" s="540">
        <v>1</v>
      </c>
      <c r="E119" s="525" t="s">
        <v>457</v>
      </c>
      <c r="F119" s="448"/>
      <c r="G119" s="303"/>
      <c r="H119" s="285">
        <v>52</v>
      </c>
      <c r="I119" s="468"/>
      <c r="J119" s="107"/>
      <c r="K119" s="77" t="b">
        <v>0</v>
      </c>
      <c r="L119" s="35"/>
    </row>
    <row r="120" spans="1:12" s="445" customFormat="1" ht="18.75" customHeight="1">
      <c r="A120" s="123"/>
      <c r="B120" s="535"/>
      <c r="C120" s="531"/>
      <c r="D120" s="541"/>
      <c r="E120" s="526"/>
      <c r="F120" s="435"/>
      <c r="G120" s="302"/>
      <c r="H120" s="222"/>
      <c r="I120" s="35" t="s">
        <v>513</v>
      </c>
      <c r="J120" s="143"/>
      <c r="K120" s="77"/>
      <c r="L120" s="35"/>
    </row>
    <row r="121" spans="1:12" s="445" customFormat="1" ht="38.25" customHeight="1">
      <c r="A121" s="123"/>
      <c r="B121" s="438"/>
      <c r="C121" s="427"/>
      <c r="D121" s="442"/>
      <c r="E121" s="527"/>
      <c r="F121" s="435"/>
      <c r="G121" s="302"/>
      <c r="H121" s="222">
        <v>53</v>
      </c>
      <c r="J121" s="109"/>
      <c r="K121" s="77" t="b">
        <v>0</v>
      </c>
      <c r="L121" s="35"/>
    </row>
    <row r="122" spans="1:12" s="445" customFormat="1" ht="22.5" customHeight="1">
      <c r="A122" s="122">
        <v>20</v>
      </c>
      <c r="B122" s="536" t="s">
        <v>366</v>
      </c>
      <c r="C122" s="530" t="s">
        <v>458</v>
      </c>
      <c r="D122" s="457">
        <v>1</v>
      </c>
      <c r="E122" s="525" t="s">
        <v>250</v>
      </c>
      <c r="F122" s="448">
        <v>1</v>
      </c>
      <c r="G122" s="537" t="s">
        <v>22</v>
      </c>
      <c r="H122" s="381">
        <v>54</v>
      </c>
      <c r="I122" s="468"/>
      <c r="J122" s="107"/>
      <c r="K122" s="77" t="b">
        <v>0</v>
      </c>
      <c r="L122" s="35"/>
    </row>
    <row r="123" spans="1:12" s="445" customFormat="1" ht="18" customHeight="1">
      <c r="A123" s="123"/>
      <c r="B123" s="535"/>
      <c r="C123" s="531"/>
      <c r="D123" s="442"/>
      <c r="E123" s="526"/>
      <c r="F123" s="435"/>
      <c r="G123" s="538"/>
      <c r="H123" s="382"/>
      <c r="I123" s="35" t="s">
        <v>769</v>
      </c>
      <c r="J123" s="108" t="s">
        <v>770</v>
      </c>
      <c r="K123" s="77"/>
      <c r="L123" s="35"/>
    </row>
    <row r="124" spans="1:12" s="445" customFormat="1" ht="22.5" customHeight="1">
      <c r="A124" s="161"/>
      <c r="B124" s="539"/>
      <c r="C124" s="534"/>
      <c r="D124" s="225">
        <v>2</v>
      </c>
      <c r="E124" s="451" t="s">
        <v>214</v>
      </c>
      <c r="F124" s="449"/>
      <c r="G124" s="310"/>
      <c r="H124" s="290">
        <v>55</v>
      </c>
      <c r="I124" s="474"/>
      <c r="J124" s="110"/>
      <c r="K124" s="77" t="b">
        <v>0</v>
      </c>
      <c r="L124" s="35"/>
    </row>
    <row r="125" spans="1:12" s="445" customFormat="1" ht="37.5" customHeight="1">
      <c r="A125" s="125">
        <v>21</v>
      </c>
      <c r="B125" s="198" t="s">
        <v>60</v>
      </c>
      <c r="C125" s="327" t="s">
        <v>459</v>
      </c>
      <c r="D125" s="185">
        <v>1</v>
      </c>
      <c r="E125" s="56" t="s">
        <v>251</v>
      </c>
      <c r="F125" s="403">
        <v>1</v>
      </c>
      <c r="G125" s="311" t="s">
        <v>91</v>
      </c>
      <c r="H125" s="291"/>
      <c r="I125" s="35" t="s">
        <v>771</v>
      </c>
      <c r="J125" s="108" t="s">
        <v>772</v>
      </c>
      <c r="K125" s="77"/>
      <c r="L125" s="35"/>
    </row>
    <row r="126" spans="1:12" s="445" customFormat="1" ht="15.75" customHeight="1">
      <c r="A126" s="122">
        <v>22</v>
      </c>
      <c r="B126" s="436" t="s">
        <v>61</v>
      </c>
      <c r="C126" s="530" t="s">
        <v>460</v>
      </c>
      <c r="D126" s="457">
        <v>1</v>
      </c>
      <c r="E126" s="430" t="s">
        <v>252</v>
      </c>
      <c r="F126" s="448">
        <v>1</v>
      </c>
      <c r="G126" s="537" t="s">
        <v>477</v>
      </c>
      <c r="H126" s="381"/>
      <c r="I126" s="53" t="s">
        <v>514</v>
      </c>
      <c r="J126" s="147"/>
      <c r="K126" s="77"/>
      <c r="L126" s="35" t="str">
        <f>IF(J126&gt;1.5,"ok","非適合")</f>
        <v>非適合</v>
      </c>
    </row>
    <row r="127" spans="1:12" s="445" customFormat="1" ht="15.75" customHeight="1">
      <c r="A127" s="123"/>
      <c r="B127" s="437"/>
      <c r="C127" s="531"/>
      <c r="D127" s="429">
        <v>2</v>
      </c>
      <c r="E127" s="431" t="s">
        <v>253</v>
      </c>
      <c r="F127" s="435"/>
      <c r="G127" s="538"/>
      <c r="H127" s="382"/>
      <c r="I127" s="35" t="s">
        <v>515</v>
      </c>
      <c r="J127" s="147"/>
      <c r="K127" s="77"/>
      <c r="L127" s="35" t="str">
        <f>IF(J127&gt;1.8,"ok","非適合")</f>
        <v>非適合</v>
      </c>
    </row>
    <row r="128" spans="1:12" s="445" customFormat="1" ht="15.75" customHeight="1">
      <c r="A128" s="123"/>
      <c r="B128" s="437"/>
      <c r="C128" s="531"/>
      <c r="D128" s="429">
        <v>3</v>
      </c>
      <c r="E128" s="431" t="s">
        <v>254</v>
      </c>
      <c r="F128" s="435"/>
      <c r="G128" s="538"/>
      <c r="H128" s="382"/>
      <c r="I128" s="22" t="s">
        <v>494</v>
      </c>
      <c r="J128" s="143"/>
      <c r="K128" s="77"/>
      <c r="L128" s="35"/>
    </row>
    <row r="129" spans="1:12" s="445" customFormat="1" ht="15.75" customHeight="1">
      <c r="A129" s="123"/>
      <c r="B129" s="437"/>
      <c r="C129" s="531"/>
      <c r="D129" s="429">
        <v>4</v>
      </c>
      <c r="E129" s="431" t="s">
        <v>249</v>
      </c>
      <c r="F129" s="435"/>
      <c r="G129" s="538"/>
      <c r="H129" s="382">
        <v>56</v>
      </c>
      <c r="J129" s="109"/>
      <c r="K129" s="77" t="b">
        <v>0</v>
      </c>
      <c r="L129" s="35"/>
    </row>
    <row r="130" spans="1:12" s="445" customFormat="1" ht="15.75" customHeight="1">
      <c r="A130" s="123"/>
      <c r="B130" s="437"/>
      <c r="C130" s="531"/>
      <c r="D130" s="429"/>
      <c r="E130" s="431"/>
      <c r="F130" s="435"/>
      <c r="G130" s="538"/>
      <c r="H130" s="382">
        <v>57</v>
      </c>
      <c r="I130" s="486"/>
      <c r="J130" s="109"/>
      <c r="K130" s="77" t="b">
        <v>0</v>
      </c>
      <c r="L130" s="35"/>
    </row>
    <row r="131" spans="1:12" s="445" customFormat="1" ht="15.75" customHeight="1">
      <c r="A131" s="161"/>
      <c r="B131" s="438"/>
      <c r="C131" s="534"/>
      <c r="D131" s="278"/>
      <c r="E131" s="444"/>
      <c r="F131" s="449"/>
      <c r="G131" s="312"/>
      <c r="H131" s="290">
        <v>58</v>
      </c>
      <c r="I131" s="497"/>
      <c r="J131" s="110"/>
      <c r="K131" s="77" t="b">
        <v>0</v>
      </c>
      <c r="L131" s="35"/>
    </row>
    <row r="132" spans="1:12" s="445" customFormat="1" ht="29.25" customHeight="1">
      <c r="A132" s="122">
        <v>23</v>
      </c>
      <c r="B132" s="536" t="s">
        <v>367</v>
      </c>
      <c r="C132" s="324" t="s">
        <v>8</v>
      </c>
      <c r="D132" s="457">
        <v>1</v>
      </c>
      <c r="E132" s="443" t="s">
        <v>85</v>
      </c>
      <c r="F132" s="448">
        <v>1</v>
      </c>
      <c r="G132" s="305" t="s">
        <v>129</v>
      </c>
      <c r="H132" s="381">
        <v>59</v>
      </c>
      <c r="I132" s="468"/>
      <c r="J132" s="107"/>
      <c r="K132" s="77" t="b">
        <v>0</v>
      </c>
      <c r="L132" s="35"/>
    </row>
    <row r="133" spans="1:12" s="445" customFormat="1" ht="18" customHeight="1">
      <c r="A133" s="123"/>
      <c r="B133" s="535"/>
      <c r="C133" s="531" t="s">
        <v>130</v>
      </c>
      <c r="D133" s="526">
        <v>2</v>
      </c>
      <c r="E133" s="526" t="s">
        <v>131</v>
      </c>
      <c r="F133" s="573">
        <v>2</v>
      </c>
      <c r="G133" s="538" t="s">
        <v>132</v>
      </c>
      <c r="H133" s="382">
        <v>60</v>
      </c>
      <c r="J133" s="109"/>
      <c r="K133" s="77" t="b">
        <v>0</v>
      </c>
      <c r="L133" s="35"/>
    </row>
    <row r="134" spans="1:12" s="445" customFormat="1" ht="18" customHeight="1">
      <c r="A134" s="123"/>
      <c r="B134" s="535"/>
      <c r="C134" s="531"/>
      <c r="D134" s="526"/>
      <c r="E134" s="526"/>
      <c r="F134" s="573"/>
      <c r="G134" s="538"/>
      <c r="H134" s="382">
        <v>61</v>
      </c>
      <c r="J134" s="109"/>
      <c r="K134" s="77" t="b">
        <v>0</v>
      </c>
      <c r="L134" s="35"/>
    </row>
    <row r="135" spans="1:12" s="445" customFormat="1" ht="18" customHeight="1">
      <c r="A135" s="161"/>
      <c r="B135" s="539"/>
      <c r="C135" s="441"/>
      <c r="D135" s="225">
        <v>3</v>
      </c>
      <c r="E135" s="182" t="s">
        <v>133</v>
      </c>
      <c r="F135" s="449"/>
      <c r="G135" s="304"/>
      <c r="H135" s="223">
        <v>62</v>
      </c>
      <c r="I135" s="474"/>
      <c r="J135" s="110"/>
      <c r="K135" s="77" t="b">
        <v>0</v>
      </c>
      <c r="L135" s="35"/>
    </row>
    <row r="136" spans="1:12" s="445" customFormat="1" ht="24.75" customHeight="1">
      <c r="A136" s="122">
        <v>24</v>
      </c>
      <c r="B136" s="536" t="s">
        <v>62</v>
      </c>
      <c r="C136" s="530" t="s">
        <v>415</v>
      </c>
      <c r="D136" s="457">
        <v>1</v>
      </c>
      <c r="E136" s="443" t="s">
        <v>26</v>
      </c>
      <c r="F136" s="448"/>
      <c r="G136" s="303"/>
      <c r="H136" s="285">
        <v>63</v>
      </c>
      <c r="I136" s="468"/>
      <c r="J136" s="107"/>
      <c r="K136" s="77" t="b">
        <v>0</v>
      </c>
      <c r="L136" s="35"/>
    </row>
    <row r="137" spans="1:12" s="445" customFormat="1" ht="36.75" customHeight="1">
      <c r="A137" s="161"/>
      <c r="B137" s="539"/>
      <c r="C137" s="534"/>
      <c r="D137" s="278"/>
      <c r="E137" s="444"/>
      <c r="F137" s="449"/>
      <c r="G137" s="304"/>
      <c r="H137" s="223"/>
      <c r="I137" s="51" t="s">
        <v>368</v>
      </c>
      <c r="J137" s="108" t="s">
        <v>509</v>
      </c>
      <c r="K137" s="77"/>
      <c r="L137" s="35"/>
    </row>
    <row r="138" spans="1:11" ht="24" customHeight="1">
      <c r="A138" s="122">
        <v>25</v>
      </c>
      <c r="B138" s="536" t="s">
        <v>369</v>
      </c>
      <c r="C138" s="326" t="s">
        <v>370</v>
      </c>
      <c r="D138" s="457">
        <v>1</v>
      </c>
      <c r="E138" s="159" t="s">
        <v>134</v>
      </c>
      <c r="F138" s="448"/>
      <c r="G138" s="303"/>
      <c r="H138" s="285">
        <v>66</v>
      </c>
      <c r="I138" s="468"/>
      <c r="J138" s="107"/>
      <c r="K138" s="77" t="b">
        <v>0</v>
      </c>
    </row>
    <row r="139" spans="1:11" ht="39" customHeight="1">
      <c r="A139" s="161"/>
      <c r="B139" s="539"/>
      <c r="C139" s="323" t="s">
        <v>136</v>
      </c>
      <c r="D139" s="225">
        <v>2</v>
      </c>
      <c r="E139" s="451" t="s">
        <v>135</v>
      </c>
      <c r="F139" s="449"/>
      <c r="G139" s="304"/>
      <c r="H139" s="223">
        <v>67</v>
      </c>
      <c r="I139" s="474"/>
      <c r="J139" s="110"/>
      <c r="K139" s="77" t="b">
        <v>0</v>
      </c>
    </row>
    <row r="140" spans="1:12" s="445" customFormat="1" ht="36.75" customHeight="1" thickBot="1">
      <c r="A140" s="394">
        <v>26</v>
      </c>
      <c r="B140" s="199" t="s">
        <v>372</v>
      </c>
      <c r="C140" s="328" t="s">
        <v>137</v>
      </c>
      <c r="D140" s="279">
        <v>1</v>
      </c>
      <c r="E140" s="183" t="s">
        <v>138</v>
      </c>
      <c r="F140" s="404"/>
      <c r="G140" s="313"/>
      <c r="H140" s="292">
        <v>68</v>
      </c>
      <c r="I140" s="130"/>
      <c r="J140" s="132"/>
      <c r="K140" s="77" t="b">
        <v>0</v>
      </c>
      <c r="L140" s="35"/>
    </row>
    <row r="141" spans="1:13" ht="24" customHeight="1">
      <c r="A141" s="122">
        <v>27</v>
      </c>
      <c r="B141" s="536" t="s">
        <v>461</v>
      </c>
      <c r="C141" s="326" t="s">
        <v>139</v>
      </c>
      <c r="D141" s="457">
        <v>1</v>
      </c>
      <c r="E141" s="430" t="s">
        <v>462</v>
      </c>
      <c r="F141" s="435">
        <v>1</v>
      </c>
      <c r="G141" s="528" t="s">
        <v>478</v>
      </c>
      <c r="H141" s="285"/>
      <c r="I141" s="35" t="s">
        <v>482</v>
      </c>
      <c r="J141" s="143"/>
      <c r="M141" s="445"/>
    </row>
    <row r="142" spans="1:13" ht="45" customHeight="1">
      <c r="A142" s="123"/>
      <c r="B142" s="535"/>
      <c r="C142" s="325" t="s">
        <v>140</v>
      </c>
      <c r="D142" s="442">
        <v>2</v>
      </c>
      <c r="E142" s="434" t="s">
        <v>255</v>
      </c>
      <c r="F142" s="435"/>
      <c r="G142" s="529"/>
      <c r="H142" s="222"/>
      <c r="I142" s="35" t="s">
        <v>483</v>
      </c>
      <c r="J142" s="108"/>
      <c r="L142" s="75" t="str">
        <f>IF(J142&gt;=J141*0.1,"ok","非適合")</f>
        <v>ok</v>
      </c>
      <c r="M142" s="445"/>
    </row>
    <row r="143" spans="1:13" ht="19.5" customHeight="1">
      <c r="A143" s="123"/>
      <c r="B143" s="437"/>
      <c r="C143" s="325"/>
      <c r="D143" s="442">
        <v>3</v>
      </c>
      <c r="E143" s="434" t="s">
        <v>141</v>
      </c>
      <c r="F143" s="405"/>
      <c r="G143" s="314"/>
      <c r="H143" s="222"/>
      <c r="I143" s="137" t="s">
        <v>347</v>
      </c>
      <c r="J143" s="95"/>
      <c r="M143" s="445"/>
    </row>
    <row r="144" spans="1:13" ht="19.5" customHeight="1">
      <c r="A144" s="123"/>
      <c r="B144" s="200" t="s">
        <v>73</v>
      </c>
      <c r="C144" s="325"/>
      <c r="D144" s="442">
        <v>4</v>
      </c>
      <c r="E144" s="434" t="s">
        <v>463</v>
      </c>
      <c r="F144" s="435">
        <v>2</v>
      </c>
      <c r="G144" s="302" t="s">
        <v>479</v>
      </c>
      <c r="H144" s="222"/>
      <c r="I144" s="138"/>
      <c r="J144" s="93"/>
      <c r="M144" s="445"/>
    </row>
    <row r="145" spans="1:13" ht="19.5" customHeight="1">
      <c r="A145" s="123"/>
      <c r="B145" s="200" t="s">
        <v>468</v>
      </c>
      <c r="C145" s="325"/>
      <c r="D145" s="442">
        <v>5</v>
      </c>
      <c r="E145" s="434" t="s">
        <v>464</v>
      </c>
      <c r="F145" s="435">
        <v>3</v>
      </c>
      <c r="G145" s="302" t="s">
        <v>480</v>
      </c>
      <c r="H145" s="222"/>
      <c r="I145" s="138"/>
      <c r="J145" s="93"/>
      <c r="M145" s="136"/>
    </row>
    <row r="146" spans="1:13" ht="22.5" customHeight="1">
      <c r="A146" s="123"/>
      <c r="B146" s="200" t="s">
        <v>469</v>
      </c>
      <c r="C146" s="325"/>
      <c r="D146" s="442">
        <v>6</v>
      </c>
      <c r="E146" s="434" t="s">
        <v>465</v>
      </c>
      <c r="F146" s="435">
        <v>4</v>
      </c>
      <c r="G146" s="529" t="s">
        <v>481</v>
      </c>
      <c r="H146" s="222"/>
      <c r="I146" s="138"/>
      <c r="J146" s="93"/>
      <c r="M146" s="445"/>
    </row>
    <row r="147" spans="1:13" ht="22.5" customHeight="1">
      <c r="A147" s="123"/>
      <c r="B147" s="200" t="s">
        <v>516</v>
      </c>
      <c r="C147" s="325"/>
      <c r="D147" s="442">
        <v>1</v>
      </c>
      <c r="E147" s="434" t="s">
        <v>142</v>
      </c>
      <c r="F147" s="320"/>
      <c r="G147" s="529"/>
      <c r="H147" s="222"/>
      <c r="I147" s="138"/>
      <c r="J147" s="93"/>
      <c r="L147" s="29"/>
      <c r="M147" s="445"/>
    </row>
    <row r="148" spans="1:13" ht="22.5" customHeight="1">
      <c r="A148" s="123"/>
      <c r="B148" s="200"/>
      <c r="C148" s="325"/>
      <c r="D148" s="442">
        <v>2</v>
      </c>
      <c r="E148" s="434" t="s">
        <v>466</v>
      </c>
      <c r="F148" s="320"/>
      <c r="G148" s="529"/>
      <c r="H148" s="222">
        <v>69</v>
      </c>
      <c r="I148" s="165" t="s">
        <v>517</v>
      </c>
      <c r="J148" s="139">
        <v>0</v>
      </c>
      <c r="K148" s="77" t="b">
        <v>0</v>
      </c>
      <c r="L148" s="75" t="str">
        <f>IF(J148&gt;=J141*2,"ok","非適合")</f>
        <v>ok</v>
      </c>
      <c r="M148" s="445"/>
    </row>
    <row r="149" spans="1:13" ht="31.5" customHeight="1">
      <c r="A149" s="161"/>
      <c r="B149" s="299"/>
      <c r="C149" s="329"/>
      <c r="D149" s="225">
        <v>3</v>
      </c>
      <c r="E149" s="451" t="s">
        <v>467</v>
      </c>
      <c r="F149" s="321"/>
      <c r="G149" s="315"/>
      <c r="H149" s="223">
        <v>70</v>
      </c>
      <c r="I149" s="300" t="s">
        <v>517</v>
      </c>
      <c r="J149" s="139">
        <v>0</v>
      </c>
      <c r="K149" s="77" t="b">
        <v>0</v>
      </c>
      <c r="L149" s="75" t="str">
        <f>IF(J149&gt;=30,"ok","非適合")</f>
        <v>非適合</v>
      </c>
      <c r="M149" s="465"/>
    </row>
    <row r="150" spans="1:12" s="445" customFormat="1" ht="17.25" customHeight="1" thickBot="1">
      <c r="A150" s="395" t="s">
        <v>74</v>
      </c>
      <c r="B150" s="439"/>
      <c r="C150" s="330"/>
      <c r="D150" s="282"/>
      <c r="E150" s="227"/>
      <c r="F150" s="406"/>
      <c r="G150" s="316"/>
      <c r="H150" s="295"/>
      <c r="I150" s="297"/>
      <c r="J150" s="298"/>
      <c r="K150" s="77"/>
      <c r="L150" s="35"/>
    </row>
    <row r="151" spans="1:12" s="445" customFormat="1" ht="17.25" customHeight="1">
      <c r="A151" s="123">
        <v>1</v>
      </c>
      <c r="B151" s="162" t="s">
        <v>64</v>
      </c>
      <c r="C151" s="574" t="s">
        <v>285</v>
      </c>
      <c r="D151" s="434"/>
      <c r="E151" s="442" t="s">
        <v>69</v>
      </c>
      <c r="F151" s="433" t="s">
        <v>419</v>
      </c>
      <c r="G151" s="447" t="s">
        <v>420</v>
      </c>
      <c r="H151" s="293"/>
      <c r="I151" s="22" t="s">
        <v>778</v>
      </c>
      <c r="J151" s="109" t="s">
        <v>373</v>
      </c>
      <c r="K151" s="77"/>
      <c r="L151" s="35"/>
    </row>
    <row r="152" spans="1:12" s="445" customFormat="1" ht="17.25" customHeight="1">
      <c r="A152" s="123"/>
      <c r="B152" s="437"/>
      <c r="C152" s="575"/>
      <c r="D152" s="429">
        <v>1</v>
      </c>
      <c r="E152" s="434" t="s">
        <v>105</v>
      </c>
      <c r="F152" s="407" t="s">
        <v>106</v>
      </c>
      <c r="G152" s="317" t="s">
        <v>421</v>
      </c>
      <c r="H152" s="510" t="s">
        <v>427</v>
      </c>
      <c r="I152" s="376"/>
      <c r="J152" s="151"/>
      <c r="K152" s="77" t="b">
        <v>0</v>
      </c>
      <c r="L152" s="35" t="str">
        <f>IF(J152&gt;=J23/100,"OK","非適合")</f>
        <v>OK</v>
      </c>
    </row>
    <row r="153" spans="1:12" s="445" customFormat="1" ht="17.25" customHeight="1">
      <c r="A153" s="123"/>
      <c r="B153" s="437"/>
      <c r="C153" s="575"/>
      <c r="D153" s="429">
        <v>2</v>
      </c>
      <c r="E153" s="526" t="s">
        <v>284</v>
      </c>
      <c r="F153" s="407"/>
      <c r="G153" s="567" t="s">
        <v>422</v>
      </c>
      <c r="H153" s="293" t="s">
        <v>428</v>
      </c>
      <c r="I153" s="376"/>
      <c r="J153" s="151"/>
      <c r="K153" s="77" t="b">
        <v>0</v>
      </c>
      <c r="L153" s="35"/>
    </row>
    <row r="154" spans="1:12" s="445" customFormat="1" ht="17.25" customHeight="1">
      <c r="A154" s="123"/>
      <c r="B154" s="437"/>
      <c r="C154" s="575"/>
      <c r="D154" s="429"/>
      <c r="E154" s="526"/>
      <c r="F154" s="433"/>
      <c r="G154" s="567"/>
      <c r="H154" s="293" t="s">
        <v>429</v>
      </c>
      <c r="I154" s="376"/>
      <c r="J154" s="151"/>
      <c r="K154" s="77" t="b">
        <v>0</v>
      </c>
      <c r="L154" s="35"/>
    </row>
    <row r="155" spans="1:12" s="445" customFormat="1" ht="17.25" customHeight="1">
      <c r="A155" s="123"/>
      <c r="B155" s="437"/>
      <c r="C155" s="575"/>
      <c r="D155" s="429"/>
      <c r="E155" s="526"/>
      <c r="F155" s="433" t="s">
        <v>107</v>
      </c>
      <c r="G155" s="568" t="s">
        <v>86</v>
      </c>
      <c r="H155" s="510" t="s">
        <v>430</v>
      </c>
      <c r="I155" s="376"/>
      <c r="J155" s="151"/>
      <c r="K155" s="77" t="b">
        <v>0</v>
      </c>
      <c r="L155" s="35" t="str">
        <f>IF(J155&gt;=1,"OK","非適合")</f>
        <v>非適合</v>
      </c>
    </row>
    <row r="156" spans="1:12" s="445" customFormat="1" ht="17.25" customHeight="1">
      <c r="A156" s="123"/>
      <c r="B156" s="437"/>
      <c r="C156" s="575"/>
      <c r="D156" s="429"/>
      <c r="E156" s="526"/>
      <c r="F156" s="408"/>
      <c r="G156" s="568"/>
      <c r="H156" s="293" t="s">
        <v>431</v>
      </c>
      <c r="I156" s="376"/>
      <c r="J156" s="151"/>
      <c r="K156" s="77" t="b">
        <v>0</v>
      </c>
      <c r="L156" s="35"/>
    </row>
    <row r="157" spans="1:12" s="445" customFormat="1" ht="17.25" customHeight="1">
      <c r="A157" s="123"/>
      <c r="B157" s="437"/>
      <c r="C157" s="575"/>
      <c r="D157" s="429"/>
      <c r="E157" s="526"/>
      <c r="F157" s="408"/>
      <c r="G157" s="568"/>
      <c r="H157" s="293" t="s">
        <v>432</v>
      </c>
      <c r="I157" s="376"/>
      <c r="J157" s="151"/>
      <c r="K157" s="77" t="b">
        <v>0</v>
      </c>
      <c r="L157" s="35"/>
    </row>
    <row r="158" spans="1:12" s="445" customFormat="1" ht="17.25" customHeight="1">
      <c r="A158" s="123"/>
      <c r="B158" s="437"/>
      <c r="C158" s="575"/>
      <c r="D158" s="429">
        <v>3</v>
      </c>
      <c r="E158" s="526" t="s">
        <v>337</v>
      </c>
      <c r="F158" s="435"/>
      <c r="G158" s="432" t="s">
        <v>799</v>
      </c>
      <c r="H158" s="510" t="s">
        <v>433</v>
      </c>
      <c r="I158" s="376"/>
      <c r="J158" s="151"/>
      <c r="K158" s="77" t="b">
        <v>0</v>
      </c>
      <c r="L158" s="35"/>
    </row>
    <row r="159" spans="1:12" s="445" customFormat="1" ht="17.25" customHeight="1">
      <c r="A159" s="123"/>
      <c r="B159" s="437"/>
      <c r="C159" s="575"/>
      <c r="D159" s="429"/>
      <c r="E159" s="526"/>
      <c r="F159" s="433"/>
      <c r="G159" s="447"/>
      <c r="H159" s="293" t="s">
        <v>434</v>
      </c>
      <c r="I159" s="376"/>
      <c r="J159" s="151"/>
      <c r="K159" s="77" t="b">
        <v>0</v>
      </c>
      <c r="L159" s="35" t="str">
        <f>IF(J159&gt;=J23/300,"OK","非適合")</f>
        <v>OK</v>
      </c>
    </row>
    <row r="160" spans="1:12" s="445" customFormat="1" ht="17.25" customHeight="1">
      <c r="A160" s="123"/>
      <c r="B160" s="437"/>
      <c r="C160" s="575"/>
      <c r="D160" s="429"/>
      <c r="E160" s="526"/>
      <c r="F160" s="569"/>
      <c r="G160" s="570"/>
      <c r="H160" s="293" t="s">
        <v>435</v>
      </c>
      <c r="I160" s="376"/>
      <c r="J160" s="151"/>
      <c r="K160" s="77" t="b">
        <v>0</v>
      </c>
      <c r="L160" s="35"/>
    </row>
    <row r="161" spans="1:12" s="445" customFormat="1" ht="15" customHeight="1">
      <c r="A161" s="123"/>
      <c r="B161" s="437"/>
      <c r="C161" s="575"/>
      <c r="D161" s="429">
        <v>4</v>
      </c>
      <c r="E161" s="526" t="s">
        <v>286</v>
      </c>
      <c r="F161" s="409"/>
      <c r="G161" s="447"/>
      <c r="H161" s="510" t="s">
        <v>436</v>
      </c>
      <c r="J161" s="151"/>
      <c r="K161" s="77" t="b">
        <v>0</v>
      </c>
      <c r="L161" s="35"/>
    </row>
    <row r="162" spans="1:12" s="445" customFormat="1" ht="15" customHeight="1">
      <c r="A162" s="123"/>
      <c r="B162" s="437"/>
      <c r="C162" s="575"/>
      <c r="E162" s="526"/>
      <c r="F162" s="569"/>
      <c r="G162" s="570"/>
      <c r="H162" s="293" t="s">
        <v>437</v>
      </c>
      <c r="J162" s="151"/>
      <c r="K162" s="77" t="b">
        <v>0</v>
      </c>
      <c r="L162" s="35"/>
    </row>
    <row r="163" spans="1:12" s="445" customFormat="1" ht="14.25" customHeight="1">
      <c r="A163" s="123"/>
      <c r="B163" s="437"/>
      <c r="C163" s="575"/>
      <c r="D163" s="429"/>
      <c r="E163" s="526"/>
      <c r="F163" s="565"/>
      <c r="G163" s="566"/>
      <c r="H163" s="293"/>
      <c r="J163" s="109"/>
      <c r="K163" s="77"/>
      <c r="L163" s="35"/>
    </row>
    <row r="164" spans="1:12" s="445" customFormat="1" ht="20.25" customHeight="1">
      <c r="A164" s="123"/>
      <c r="B164" s="437"/>
      <c r="C164" s="575"/>
      <c r="D164" s="429"/>
      <c r="E164" s="526"/>
      <c r="F164" s="563"/>
      <c r="G164" s="564"/>
      <c r="H164" s="293"/>
      <c r="I164" s="561" t="s">
        <v>374</v>
      </c>
      <c r="J164" s="562"/>
      <c r="K164" s="77"/>
      <c r="L164" s="35"/>
    </row>
    <row r="165" spans="1:12" s="445" customFormat="1" ht="17.25" customHeight="1">
      <c r="A165" s="123"/>
      <c r="B165" s="437"/>
      <c r="C165" s="575"/>
      <c r="D165" s="429"/>
      <c r="E165" s="526"/>
      <c r="F165" s="563"/>
      <c r="G165" s="564"/>
      <c r="H165" s="293"/>
      <c r="I165" s="561"/>
      <c r="J165" s="562"/>
      <c r="K165" s="77"/>
      <c r="L165" s="35"/>
    </row>
    <row r="166" spans="1:12" s="445" customFormat="1" ht="14.25" customHeight="1">
      <c r="A166" s="123"/>
      <c r="B166" s="437"/>
      <c r="C166" s="575"/>
      <c r="D166" s="434"/>
      <c r="E166" s="229" t="s">
        <v>70</v>
      </c>
      <c r="F166" s="565"/>
      <c r="G166" s="566"/>
      <c r="H166" s="293"/>
      <c r="I166" s="561"/>
      <c r="J166" s="562"/>
      <c r="K166" s="77"/>
      <c r="L166" s="35"/>
    </row>
    <row r="167" spans="1:12" s="445" customFormat="1" ht="15" customHeight="1">
      <c r="A167" s="123"/>
      <c r="B167" s="437"/>
      <c r="C167" s="575"/>
      <c r="D167" s="429">
        <v>5</v>
      </c>
      <c r="E167" s="571" t="s">
        <v>338</v>
      </c>
      <c r="F167" s="565"/>
      <c r="G167" s="566"/>
      <c r="H167" s="293"/>
      <c r="I167" s="380" t="s">
        <v>779</v>
      </c>
      <c r="J167" s="511" t="s">
        <v>373</v>
      </c>
      <c r="K167" s="77"/>
      <c r="L167" s="35"/>
    </row>
    <row r="168" spans="1:12" s="445" customFormat="1" ht="15" customHeight="1">
      <c r="A168" s="123"/>
      <c r="B168" s="437"/>
      <c r="C168" s="575"/>
      <c r="D168" s="429"/>
      <c r="E168" s="571"/>
      <c r="F168" s="565"/>
      <c r="G168" s="566"/>
      <c r="H168" s="293"/>
      <c r="I168" s="275" t="s">
        <v>495</v>
      </c>
      <c r="J168" s="219"/>
      <c r="K168" s="77"/>
      <c r="L168" s="35"/>
    </row>
    <row r="169" spans="1:12" s="445" customFormat="1" ht="15" customHeight="1">
      <c r="A169" s="123"/>
      <c r="B169" s="437"/>
      <c r="C169" s="575"/>
      <c r="D169" s="429"/>
      <c r="E169" s="571"/>
      <c r="F169" s="573"/>
      <c r="G169" s="538"/>
      <c r="H169" s="382"/>
      <c r="I169" s="275" t="s">
        <v>780</v>
      </c>
      <c r="J169" s="219"/>
      <c r="K169" s="77"/>
      <c r="L169" s="35"/>
    </row>
    <row r="170" spans="1:12" s="445" customFormat="1" ht="15" customHeight="1">
      <c r="A170" s="123"/>
      <c r="B170" s="437"/>
      <c r="C170" s="575"/>
      <c r="D170" s="429"/>
      <c r="E170" s="571"/>
      <c r="F170" s="435"/>
      <c r="G170" s="302"/>
      <c r="H170" s="222"/>
      <c r="I170" s="275" t="s">
        <v>781</v>
      </c>
      <c r="J170" s="219"/>
      <c r="K170" s="77"/>
      <c r="L170" s="35"/>
    </row>
    <row r="171" spans="1:12" s="445" customFormat="1" ht="15" customHeight="1">
      <c r="A171" s="123"/>
      <c r="B171" s="437"/>
      <c r="C171" s="575"/>
      <c r="D171" s="429"/>
      <c r="E171" s="571"/>
      <c r="F171" s="435"/>
      <c r="G171" s="302"/>
      <c r="H171" s="222"/>
      <c r="I171" s="275" t="s">
        <v>783</v>
      </c>
      <c r="J171" s="219"/>
      <c r="K171" s="77"/>
      <c r="L171" s="35"/>
    </row>
    <row r="172" spans="1:12" s="445" customFormat="1" ht="15" customHeight="1">
      <c r="A172" s="161"/>
      <c r="B172" s="438"/>
      <c r="C172" s="576"/>
      <c r="D172" s="278"/>
      <c r="E172" s="572"/>
      <c r="F172" s="449"/>
      <c r="G172" s="304"/>
      <c r="H172" s="223"/>
      <c r="I172" s="275" t="s">
        <v>782</v>
      </c>
      <c r="J172" s="219"/>
      <c r="K172" s="77"/>
      <c r="L172" s="35"/>
    </row>
    <row r="173" spans="1:12" s="445" customFormat="1" ht="15" customHeight="1">
      <c r="A173" s="122">
        <v>2</v>
      </c>
      <c r="B173" s="536" t="s">
        <v>407</v>
      </c>
      <c r="C173" s="530" t="s">
        <v>470</v>
      </c>
      <c r="D173" s="443">
        <v>1</v>
      </c>
      <c r="E173" s="457" t="s">
        <v>69</v>
      </c>
      <c r="F173" s="410"/>
      <c r="G173" s="450"/>
      <c r="H173" s="381"/>
      <c r="I173" s="468"/>
      <c r="J173" s="107"/>
      <c r="K173" s="77"/>
      <c r="L173" s="35"/>
    </row>
    <row r="174" spans="1:12" s="445" customFormat="1" ht="27" customHeight="1">
      <c r="A174" s="123"/>
      <c r="B174" s="535"/>
      <c r="C174" s="531"/>
      <c r="D174" s="429">
        <v>-1</v>
      </c>
      <c r="E174" s="431" t="s">
        <v>256</v>
      </c>
      <c r="F174" s="435"/>
      <c r="G174" s="538"/>
      <c r="H174" s="382"/>
      <c r="I174" s="24"/>
      <c r="J174" s="109"/>
      <c r="K174" s="77"/>
      <c r="L174" s="35"/>
    </row>
    <row r="175" spans="1:12" s="445" customFormat="1" ht="31.5" customHeight="1">
      <c r="A175" s="123"/>
      <c r="B175" s="437"/>
      <c r="C175" s="531"/>
      <c r="D175" s="429">
        <v>-2</v>
      </c>
      <c r="E175" s="431" t="s">
        <v>471</v>
      </c>
      <c r="F175" s="435"/>
      <c r="G175" s="538"/>
      <c r="H175" s="382"/>
      <c r="I175" s="24"/>
      <c r="J175" s="109"/>
      <c r="K175" s="77"/>
      <c r="L175" s="35"/>
    </row>
    <row r="176" spans="1:12" s="445" customFormat="1" ht="61.5" customHeight="1">
      <c r="A176" s="123"/>
      <c r="B176" s="437"/>
      <c r="C176" s="531"/>
      <c r="D176" s="429">
        <v>-3</v>
      </c>
      <c r="E176" s="431" t="s">
        <v>472</v>
      </c>
      <c r="F176" s="435"/>
      <c r="G176" s="538"/>
      <c r="H176" s="382"/>
      <c r="I176" s="24"/>
      <c r="J176" s="109"/>
      <c r="K176" s="77"/>
      <c r="L176" s="35"/>
    </row>
    <row r="177" spans="1:12" s="445" customFormat="1" ht="15" customHeight="1">
      <c r="A177" s="123"/>
      <c r="B177" s="437"/>
      <c r="C177" s="531"/>
      <c r="D177" s="434">
        <v>2</v>
      </c>
      <c r="E177" s="442" t="s">
        <v>90</v>
      </c>
      <c r="F177" s="435"/>
      <c r="G177" s="538"/>
      <c r="H177" s="382"/>
      <c r="I177" s="24"/>
      <c r="J177" s="109"/>
      <c r="K177" s="77"/>
      <c r="L177" s="35"/>
    </row>
    <row r="178" spans="1:12" s="445" customFormat="1" ht="26.25" customHeight="1">
      <c r="A178" s="123"/>
      <c r="B178" s="437"/>
      <c r="C178" s="531"/>
      <c r="D178" s="429"/>
      <c r="E178" s="431" t="s">
        <v>108</v>
      </c>
      <c r="F178" s="435"/>
      <c r="G178" s="538"/>
      <c r="H178" s="382"/>
      <c r="I178" s="24"/>
      <c r="J178" s="109"/>
      <c r="K178" s="77"/>
      <c r="L178" s="35"/>
    </row>
    <row r="179" spans="1:12" s="445" customFormat="1" ht="15" customHeight="1">
      <c r="A179" s="123"/>
      <c r="B179" s="437"/>
      <c r="C179" s="531"/>
      <c r="D179" s="434">
        <v>3</v>
      </c>
      <c r="E179" s="442" t="s">
        <v>70</v>
      </c>
      <c r="F179" s="435"/>
      <c r="G179" s="538"/>
      <c r="H179" s="382"/>
      <c r="I179" s="24"/>
      <c r="J179" s="109"/>
      <c r="K179" s="77"/>
      <c r="L179" s="35"/>
    </row>
    <row r="180" spans="1:12" s="445" customFormat="1" ht="26.25" customHeight="1">
      <c r="A180" s="123"/>
      <c r="B180" s="437"/>
      <c r="C180" s="531"/>
      <c r="D180" s="429">
        <v>-1</v>
      </c>
      <c r="E180" s="434" t="s">
        <v>27</v>
      </c>
      <c r="F180" s="435"/>
      <c r="G180" s="538"/>
      <c r="H180" s="382"/>
      <c r="I180" s="24"/>
      <c r="J180" s="109"/>
      <c r="K180" s="77"/>
      <c r="L180" s="35"/>
    </row>
    <row r="181" spans="1:12" s="445" customFormat="1" ht="24" customHeight="1">
      <c r="A181" s="123"/>
      <c r="B181" s="437"/>
      <c r="C181" s="531"/>
      <c r="D181" s="429">
        <v>-2</v>
      </c>
      <c r="E181" s="434" t="s">
        <v>28</v>
      </c>
      <c r="F181" s="435"/>
      <c r="G181" s="538"/>
      <c r="H181" s="382"/>
      <c r="I181" s="24"/>
      <c r="J181" s="109"/>
      <c r="K181" s="77"/>
      <c r="L181" s="35"/>
    </row>
    <row r="182" spans="1:12" s="445" customFormat="1" ht="15" customHeight="1">
      <c r="A182" s="161"/>
      <c r="B182" s="438"/>
      <c r="C182" s="534"/>
      <c r="D182" s="451"/>
      <c r="E182" s="444" t="s">
        <v>102</v>
      </c>
      <c r="F182" s="449"/>
      <c r="G182" s="560"/>
      <c r="H182" s="234"/>
      <c r="I182" s="26"/>
      <c r="J182" s="110"/>
      <c r="K182" s="77"/>
      <c r="L182" s="35"/>
    </row>
    <row r="183" spans="1:12" s="45" customFormat="1" ht="19.5" customHeight="1">
      <c r="A183" s="396">
        <v>3</v>
      </c>
      <c r="B183" s="536" t="s">
        <v>65</v>
      </c>
      <c r="C183" s="530" t="s">
        <v>12</v>
      </c>
      <c r="D183" s="580">
        <v>1</v>
      </c>
      <c r="E183" s="582" t="s">
        <v>97</v>
      </c>
      <c r="F183" s="448"/>
      <c r="G183" s="305"/>
      <c r="H183" s="381"/>
      <c r="I183" s="80"/>
      <c r="J183" s="107"/>
      <c r="K183" s="77"/>
      <c r="L183" s="35"/>
    </row>
    <row r="184" spans="1:12" s="45" customFormat="1" ht="18" customHeight="1">
      <c r="A184" s="388"/>
      <c r="B184" s="535"/>
      <c r="C184" s="531"/>
      <c r="D184" s="581"/>
      <c r="E184" s="571"/>
      <c r="F184" s="435"/>
      <c r="G184" s="452"/>
      <c r="H184" s="382"/>
      <c r="I184" s="28"/>
      <c r="J184" s="109"/>
      <c r="K184" s="77"/>
      <c r="L184" s="35"/>
    </row>
    <row r="185" spans="1:12" s="445" customFormat="1" ht="21" customHeight="1">
      <c r="A185" s="161"/>
      <c r="B185" s="438"/>
      <c r="C185" s="534"/>
      <c r="D185" s="278">
        <v>2</v>
      </c>
      <c r="E185" s="444" t="s">
        <v>71</v>
      </c>
      <c r="F185" s="449"/>
      <c r="G185" s="453"/>
      <c r="H185" s="234"/>
      <c r="I185" s="27"/>
      <c r="J185" s="110"/>
      <c r="K185" s="77"/>
      <c r="L185" s="35"/>
    </row>
    <row r="186" spans="1:12" s="45" customFormat="1" ht="14.25" customHeight="1">
      <c r="A186" s="388">
        <v>4</v>
      </c>
      <c r="B186" s="535" t="s">
        <v>408</v>
      </c>
      <c r="C186" s="531" t="s">
        <v>9</v>
      </c>
      <c r="D186" s="280">
        <v>1</v>
      </c>
      <c r="E186" s="229" t="s">
        <v>69</v>
      </c>
      <c r="F186" s="435"/>
      <c r="G186" s="318"/>
      <c r="H186" s="222"/>
      <c r="I186" s="28"/>
      <c r="J186" s="109"/>
      <c r="K186" s="77"/>
      <c r="L186" s="35"/>
    </row>
    <row r="187" spans="1:12" s="445" customFormat="1" ht="18" customHeight="1">
      <c r="A187" s="123"/>
      <c r="B187" s="535"/>
      <c r="C187" s="531"/>
      <c r="D187" s="429">
        <v>-1</v>
      </c>
      <c r="E187" s="434" t="s">
        <v>281</v>
      </c>
      <c r="F187" s="435"/>
      <c r="G187" s="302"/>
      <c r="H187" s="222"/>
      <c r="I187" s="25"/>
      <c r="J187" s="109"/>
      <c r="K187" s="77"/>
      <c r="L187" s="35"/>
    </row>
    <row r="188" spans="1:12" s="445" customFormat="1" ht="30.75" customHeight="1">
      <c r="A188" s="123"/>
      <c r="B188" s="535"/>
      <c r="C188" s="531"/>
      <c r="D188" s="429">
        <v>-2</v>
      </c>
      <c r="E188" s="434" t="s">
        <v>216</v>
      </c>
      <c r="F188" s="435"/>
      <c r="G188" s="302"/>
      <c r="H188" s="222"/>
      <c r="I188" s="25"/>
      <c r="J188" s="109"/>
      <c r="K188" s="77"/>
      <c r="L188" s="35"/>
    </row>
    <row r="189" spans="1:12" s="445" customFormat="1" ht="15" customHeight="1">
      <c r="A189" s="123"/>
      <c r="B189" s="535"/>
      <c r="C189" s="531"/>
      <c r="D189" s="434">
        <v>2</v>
      </c>
      <c r="E189" s="442" t="s">
        <v>70</v>
      </c>
      <c r="F189" s="435"/>
      <c r="G189" s="302"/>
      <c r="H189" s="222"/>
      <c r="I189" s="25"/>
      <c r="J189" s="109"/>
      <c r="K189" s="77"/>
      <c r="L189" s="35"/>
    </row>
    <row r="190" spans="1:12" s="445" customFormat="1" ht="40.5" customHeight="1">
      <c r="A190" s="123"/>
      <c r="B190" s="437"/>
      <c r="C190" s="440"/>
      <c r="D190" s="429"/>
      <c r="E190" s="434" t="s">
        <v>87</v>
      </c>
      <c r="F190" s="435"/>
      <c r="G190" s="302"/>
      <c r="H190" s="222"/>
      <c r="I190" s="25"/>
      <c r="J190" s="109"/>
      <c r="K190" s="77"/>
      <c r="L190" s="35"/>
    </row>
    <row r="191" spans="1:12" s="445" customFormat="1" ht="47.25" customHeight="1">
      <c r="A191" s="125">
        <v>5</v>
      </c>
      <c r="B191" s="201" t="s">
        <v>409</v>
      </c>
      <c r="C191" s="331" t="s">
        <v>11</v>
      </c>
      <c r="D191" s="281">
        <v>1</v>
      </c>
      <c r="E191" s="56" t="s">
        <v>410</v>
      </c>
      <c r="F191" s="403"/>
      <c r="G191" s="319"/>
      <c r="H191" s="294"/>
      <c r="I191" s="82"/>
      <c r="J191" s="113"/>
      <c r="K191" s="77"/>
      <c r="L191" s="35"/>
    </row>
    <row r="192" spans="1:12" s="445" customFormat="1" ht="54" customHeight="1">
      <c r="A192" s="123">
        <v>6</v>
      </c>
      <c r="B192" s="437" t="s">
        <v>66</v>
      </c>
      <c r="C192" s="426" t="s">
        <v>17</v>
      </c>
      <c r="D192" s="429">
        <v>1</v>
      </c>
      <c r="E192" s="434" t="s">
        <v>411</v>
      </c>
      <c r="F192" s="435"/>
      <c r="G192" s="302"/>
      <c r="H192" s="222"/>
      <c r="I192" s="25"/>
      <c r="J192" s="109"/>
      <c r="K192" s="77"/>
      <c r="L192" s="35"/>
    </row>
    <row r="193" spans="1:12" s="445" customFormat="1" ht="22.5" customHeight="1">
      <c r="A193" s="122">
        <v>7</v>
      </c>
      <c r="B193" s="197" t="s">
        <v>2</v>
      </c>
      <c r="C193" s="530" t="s">
        <v>10</v>
      </c>
      <c r="D193" s="428">
        <v>1</v>
      </c>
      <c r="E193" s="159" t="s">
        <v>0</v>
      </c>
      <c r="F193" s="448"/>
      <c r="G193" s="303"/>
      <c r="H193" s="285"/>
      <c r="I193" s="50"/>
      <c r="J193" s="107"/>
      <c r="K193" s="77"/>
      <c r="L193" s="35"/>
    </row>
    <row r="194" spans="1:12" s="445" customFormat="1" ht="16.5" customHeight="1">
      <c r="A194" s="161"/>
      <c r="B194" s="438"/>
      <c r="C194" s="534"/>
      <c r="D194" s="278">
        <v>2</v>
      </c>
      <c r="E194" s="225" t="s">
        <v>72</v>
      </c>
      <c r="F194" s="449"/>
      <c r="G194" s="304"/>
      <c r="H194" s="223"/>
      <c r="I194" s="27"/>
      <c r="J194" s="110"/>
      <c r="K194" s="77"/>
      <c r="L194" s="35"/>
    </row>
    <row r="195" spans="1:12" s="445" customFormat="1" ht="14.25" customHeight="1">
      <c r="A195" s="123">
        <v>8</v>
      </c>
      <c r="B195" s="535" t="s">
        <v>98</v>
      </c>
      <c r="C195" s="531" t="s">
        <v>13</v>
      </c>
      <c r="D195" s="429">
        <v>1</v>
      </c>
      <c r="E195" s="33" t="s">
        <v>0</v>
      </c>
      <c r="F195" s="435"/>
      <c r="G195" s="302"/>
      <c r="H195" s="222"/>
      <c r="I195" s="59"/>
      <c r="J195" s="95"/>
      <c r="K195" s="77"/>
      <c r="L195" s="35"/>
    </row>
    <row r="196" spans="1:12" s="445" customFormat="1" ht="39.75" customHeight="1">
      <c r="A196" s="123"/>
      <c r="B196" s="535"/>
      <c r="C196" s="531"/>
      <c r="D196" s="429">
        <v>2</v>
      </c>
      <c r="E196" s="434" t="s">
        <v>3</v>
      </c>
      <c r="F196" s="435"/>
      <c r="G196" s="302"/>
      <c r="H196" s="222"/>
      <c r="I196" s="59"/>
      <c r="J196" s="95"/>
      <c r="K196" s="77"/>
      <c r="L196" s="35"/>
    </row>
    <row r="197" spans="1:12" s="445" customFormat="1" ht="42" customHeight="1">
      <c r="A197" s="392">
        <v>9</v>
      </c>
      <c r="B197" s="436" t="s">
        <v>75</v>
      </c>
      <c r="C197" s="530" t="s">
        <v>800</v>
      </c>
      <c r="D197" s="428">
        <v>1</v>
      </c>
      <c r="E197" s="443" t="s">
        <v>4</v>
      </c>
      <c r="F197" s="448"/>
      <c r="G197" s="303"/>
      <c r="H197" s="285"/>
      <c r="I197" s="23"/>
      <c r="J197" s="99"/>
      <c r="K197" s="77"/>
      <c r="L197" s="35"/>
    </row>
    <row r="198" spans="1:12" s="445" customFormat="1" ht="41.25" customHeight="1">
      <c r="A198" s="123"/>
      <c r="B198" s="437"/>
      <c r="C198" s="531"/>
      <c r="D198" s="429">
        <v>2</v>
      </c>
      <c r="E198" s="434" t="s">
        <v>18</v>
      </c>
      <c r="F198" s="435"/>
      <c r="G198" s="302"/>
      <c r="H198" s="222"/>
      <c r="I198" s="59"/>
      <c r="J198" s="95"/>
      <c r="K198" s="77"/>
      <c r="L198" s="35"/>
    </row>
    <row r="199" spans="1:12" s="445" customFormat="1" ht="30.75" customHeight="1">
      <c r="A199" s="161"/>
      <c r="B199" s="438"/>
      <c r="C199" s="534"/>
      <c r="D199" s="278">
        <v>3</v>
      </c>
      <c r="E199" s="451" t="s">
        <v>19</v>
      </c>
      <c r="F199" s="449"/>
      <c r="G199" s="304"/>
      <c r="H199" s="223"/>
      <c r="I199" s="48"/>
      <c r="J199" s="121"/>
      <c r="K199" s="77"/>
      <c r="L199" s="35"/>
    </row>
    <row r="200" spans="1:12" s="445" customFormat="1" ht="16.5" thickBot="1">
      <c r="A200" s="395" t="s">
        <v>149</v>
      </c>
      <c r="B200" s="439"/>
      <c r="C200" s="332"/>
      <c r="D200" s="282"/>
      <c r="E200" s="186"/>
      <c r="F200" s="406"/>
      <c r="G200" s="316"/>
      <c r="H200" s="295"/>
      <c r="I200" s="105"/>
      <c r="J200" s="106"/>
      <c r="K200" s="77"/>
      <c r="L200" s="35"/>
    </row>
    <row r="201" spans="1:12" s="445" customFormat="1" ht="20.25" customHeight="1">
      <c r="A201" s="123">
        <v>1</v>
      </c>
      <c r="B201" s="535" t="s">
        <v>439</v>
      </c>
      <c r="C201" s="531" t="s">
        <v>14</v>
      </c>
      <c r="D201" s="442">
        <v>1</v>
      </c>
      <c r="E201" s="526" t="s">
        <v>150</v>
      </c>
      <c r="F201" s="435">
        <v>1</v>
      </c>
      <c r="G201" s="538" t="s">
        <v>151</v>
      </c>
      <c r="H201" s="382"/>
      <c r="I201" s="35" t="s">
        <v>67</v>
      </c>
      <c r="J201" s="92"/>
      <c r="K201" s="77"/>
      <c r="L201" s="35"/>
    </row>
    <row r="202" spans="1:12" s="445" customFormat="1" ht="20.25" customHeight="1">
      <c r="A202" s="123"/>
      <c r="B202" s="535"/>
      <c r="C202" s="531"/>
      <c r="D202" s="429"/>
      <c r="E202" s="526"/>
      <c r="F202" s="435"/>
      <c r="G202" s="538"/>
      <c r="H202" s="382"/>
      <c r="I202" s="35" t="s">
        <v>376</v>
      </c>
      <c r="J202" s="93"/>
      <c r="K202" s="77"/>
      <c r="L202" s="35"/>
    </row>
    <row r="203" spans="1:12" s="445" customFormat="1" ht="20.25" customHeight="1">
      <c r="A203" s="387"/>
      <c r="B203" s="535"/>
      <c r="C203" s="531"/>
      <c r="D203" s="429"/>
      <c r="E203" s="526" t="s">
        <v>152</v>
      </c>
      <c r="F203" s="435"/>
      <c r="G203" s="452"/>
      <c r="H203" s="382"/>
      <c r="I203" s="35" t="s">
        <v>377</v>
      </c>
      <c r="J203" s="143"/>
      <c r="K203" s="77"/>
      <c r="L203" s="35"/>
    </row>
    <row r="204" spans="1:12" s="445" customFormat="1" ht="20.25" customHeight="1">
      <c r="A204" s="387"/>
      <c r="B204" s="437"/>
      <c r="C204" s="531"/>
      <c r="D204" s="429"/>
      <c r="E204" s="526"/>
      <c r="F204" s="435"/>
      <c r="G204" s="452"/>
      <c r="H204" s="382"/>
      <c r="I204" s="35" t="s">
        <v>378</v>
      </c>
      <c r="J204" s="93"/>
      <c r="K204" s="77"/>
      <c r="L204" s="35"/>
    </row>
    <row r="205" spans="1:12" s="445" customFormat="1" ht="20.25" customHeight="1">
      <c r="A205" s="123"/>
      <c r="B205" s="437"/>
      <c r="C205" s="531"/>
      <c r="D205" s="442">
        <v>2</v>
      </c>
      <c r="E205" s="526" t="s">
        <v>153</v>
      </c>
      <c r="F205" s="435"/>
      <c r="G205" s="306"/>
      <c r="H205" s="380"/>
      <c r="I205" s="35" t="s">
        <v>379</v>
      </c>
      <c r="J205" s="93"/>
      <c r="K205" s="77"/>
      <c r="L205" s="35"/>
    </row>
    <row r="206" spans="1:12" s="445" customFormat="1" ht="20.25" customHeight="1">
      <c r="A206" s="123"/>
      <c r="B206" s="437"/>
      <c r="C206" s="531"/>
      <c r="D206" s="429"/>
      <c r="E206" s="526"/>
      <c r="F206" s="435"/>
      <c r="G206" s="306"/>
      <c r="H206" s="380"/>
      <c r="I206" s="35" t="s">
        <v>380</v>
      </c>
      <c r="J206" s="93"/>
      <c r="K206" s="77"/>
      <c r="L206" s="35"/>
    </row>
    <row r="207" spans="1:12" s="445" customFormat="1" ht="24" customHeight="1">
      <c r="A207" s="123"/>
      <c r="B207" s="437"/>
      <c r="C207" s="531"/>
      <c r="D207" s="429"/>
      <c r="E207" s="434" t="s">
        <v>154</v>
      </c>
      <c r="F207" s="435"/>
      <c r="G207" s="306"/>
      <c r="H207" s="380">
        <v>12</v>
      </c>
      <c r="I207" s="59"/>
      <c r="J207" s="95"/>
      <c r="K207" s="77" t="b">
        <v>0</v>
      </c>
      <c r="L207" s="35"/>
    </row>
    <row r="208" spans="1:12" s="445" customFormat="1" ht="26.25" customHeight="1">
      <c r="A208" s="125">
        <v>2</v>
      </c>
      <c r="B208" s="198" t="s">
        <v>381</v>
      </c>
      <c r="C208" s="333" t="s">
        <v>15</v>
      </c>
      <c r="D208" s="185">
        <v>1</v>
      </c>
      <c r="E208" s="56" t="s">
        <v>155</v>
      </c>
      <c r="F208" s="403">
        <v>1</v>
      </c>
      <c r="G208" s="311" t="s">
        <v>156</v>
      </c>
      <c r="H208" s="291">
        <v>13</v>
      </c>
      <c r="I208" s="90"/>
      <c r="J208" s="97"/>
      <c r="K208" s="77" t="b">
        <v>0</v>
      </c>
      <c r="L208" s="35"/>
    </row>
    <row r="209" spans="1:12" s="445" customFormat="1" ht="30" customHeight="1">
      <c r="A209" s="123">
        <v>3</v>
      </c>
      <c r="B209" s="535" t="s">
        <v>157</v>
      </c>
      <c r="C209" s="531" t="s">
        <v>418</v>
      </c>
      <c r="D209" s="541">
        <v>1</v>
      </c>
      <c r="E209" s="526" t="s">
        <v>158</v>
      </c>
      <c r="F209" s="435"/>
      <c r="G209" s="306"/>
      <c r="H209" s="380">
        <v>14</v>
      </c>
      <c r="I209" s="59"/>
      <c r="J209" s="95"/>
      <c r="K209" s="77" t="b">
        <v>0</v>
      </c>
      <c r="L209" s="35"/>
    </row>
    <row r="210" spans="1:12" s="445" customFormat="1" ht="30" customHeight="1">
      <c r="A210" s="123"/>
      <c r="B210" s="535"/>
      <c r="C210" s="531"/>
      <c r="D210" s="541"/>
      <c r="E210" s="526"/>
      <c r="F210" s="435"/>
      <c r="G210" s="306"/>
      <c r="H210" s="380">
        <v>15</v>
      </c>
      <c r="I210" s="59"/>
      <c r="J210" s="95"/>
      <c r="K210" s="77" t="b">
        <v>0</v>
      </c>
      <c r="L210" s="35"/>
    </row>
    <row r="211" spans="1:12" s="445" customFormat="1" ht="30" customHeight="1">
      <c r="A211" s="123"/>
      <c r="B211" s="535"/>
      <c r="C211" s="531"/>
      <c r="D211" s="541"/>
      <c r="E211" s="526"/>
      <c r="F211" s="435"/>
      <c r="G211" s="306"/>
      <c r="H211" s="380">
        <v>16</v>
      </c>
      <c r="I211" s="59"/>
      <c r="J211" s="95"/>
      <c r="K211" s="77" t="b">
        <v>0</v>
      </c>
      <c r="L211" s="35"/>
    </row>
    <row r="212" spans="1:12" s="445" customFormat="1" ht="18" customHeight="1">
      <c r="A212" s="122">
        <v>4</v>
      </c>
      <c r="B212" s="536" t="s">
        <v>384</v>
      </c>
      <c r="C212" s="530" t="s">
        <v>412</v>
      </c>
      <c r="D212" s="457">
        <v>1</v>
      </c>
      <c r="E212" s="443" t="s">
        <v>159</v>
      </c>
      <c r="F212" s="448"/>
      <c r="G212" s="307"/>
      <c r="H212" s="204">
        <v>17</v>
      </c>
      <c r="I212" s="468"/>
      <c r="J212" s="99"/>
      <c r="K212" s="77" t="b">
        <v>0</v>
      </c>
      <c r="L212" s="35"/>
    </row>
    <row r="213" spans="1:12" s="445" customFormat="1" ht="18" customHeight="1">
      <c r="A213" s="123"/>
      <c r="B213" s="535"/>
      <c r="C213" s="531"/>
      <c r="D213" s="429">
        <v>-1</v>
      </c>
      <c r="E213" s="434" t="s">
        <v>160</v>
      </c>
      <c r="F213" s="435"/>
      <c r="G213" s="306"/>
      <c r="H213" s="380"/>
      <c r="I213" s="35" t="s">
        <v>382</v>
      </c>
      <c r="J213" s="93"/>
      <c r="K213" s="77"/>
      <c r="L213" s="35"/>
    </row>
    <row r="214" spans="1:12" s="445" customFormat="1" ht="18" customHeight="1">
      <c r="A214" s="123"/>
      <c r="B214" s="535"/>
      <c r="C214" s="531"/>
      <c r="D214" s="429">
        <v>-2</v>
      </c>
      <c r="E214" s="434" t="s">
        <v>161</v>
      </c>
      <c r="F214" s="435"/>
      <c r="G214" s="306"/>
      <c r="H214" s="380"/>
      <c r="I214" s="35" t="s">
        <v>773</v>
      </c>
      <c r="J214" s="216" t="s">
        <v>774</v>
      </c>
      <c r="K214" s="77"/>
      <c r="L214" s="35"/>
    </row>
    <row r="215" spans="1:12" s="445" customFormat="1" ht="18" customHeight="1">
      <c r="A215" s="123"/>
      <c r="B215" s="535"/>
      <c r="C215" s="531"/>
      <c r="D215" s="429">
        <v>-3</v>
      </c>
      <c r="E215" s="526" t="s">
        <v>162</v>
      </c>
      <c r="F215" s="435"/>
      <c r="G215" s="306"/>
      <c r="H215" s="380"/>
      <c r="I215" s="35" t="s">
        <v>775</v>
      </c>
      <c r="J215" s="216" t="s">
        <v>776</v>
      </c>
      <c r="K215" s="77"/>
      <c r="L215" s="35"/>
    </row>
    <row r="216" spans="1:12" s="445" customFormat="1" ht="18" customHeight="1">
      <c r="A216" s="123"/>
      <c r="B216" s="535"/>
      <c r="C216" s="531"/>
      <c r="D216" s="429"/>
      <c r="E216" s="526"/>
      <c r="F216" s="435"/>
      <c r="G216" s="306"/>
      <c r="H216" s="380"/>
      <c r="I216" s="35" t="s">
        <v>793</v>
      </c>
      <c r="J216" s="216"/>
      <c r="K216" s="77"/>
      <c r="L216" s="35"/>
    </row>
    <row r="217" spans="1:12" s="445" customFormat="1" ht="18" customHeight="1">
      <c r="A217" s="123"/>
      <c r="B217" s="535"/>
      <c r="C217" s="531"/>
      <c r="E217" s="526"/>
      <c r="F217" s="435"/>
      <c r="G217" s="306"/>
      <c r="H217" s="380">
        <v>18</v>
      </c>
      <c r="J217" s="95"/>
      <c r="K217" s="77" t="b">
        <v>0</v>
      </c>
      <c r="L217" s="35"/>
    </row>
    <row r="218" spans="1:12" s="445" customFormat="1" ht="18" customHeight="1">
      <c r="A218" s="161"/>
      <c r="B218" s="539"/>
      <c r="C218" s="534"/>
      <c r="D218" s="225">
        <v>2</v>
      </c>
      <c r="E218" s="451" t="s">
        <v>163</v>
      </c>
      <c r="F218" s="449"/>
      <c r="G218" s="310"/>
      <c r="H218" s="290"/>
      <c r="I218" s="51" t="s">
        <v>383</v>
      </c>
      <c r="J218" s="93"/>
      <c r="K218" s="77"/>
      <c r="L218" s="35"/>
    </row>
    <row r="219" spans="1:12" s="445" customFormat="1" ht="24" customHeight="1">
      <c r="A219" s="387">
        <v>5</v>
      </c>
      <c r="B219" s="535" t="s">
        <v>257</v>
      </c>
      <c r="C219" s="440"/>
      <c r="D219" s="429"/>
      <c r="E219" s="442"/>
      <c r="F219" s="435">
        <v>1</v>
      </c>
      <c r="G219" s="452" t="s">
        <v>68</v>
      </c>
      <c r="H219" s="382">
        <v>19</v>
      </c>
      <c r="I219" s="59"/>
      <c r="J219" s="95"/>
      <c r="K219" s="77" t="b">
        <v>0</v>
      </c>
      <c r="L219" s="35"/>
    </row>
    <row r="220" spans="1:12" s="445" customFormat="1" ht="24" customHeight="1" thickBot="1">
      <c r="A220" s="389"/>
      <c r="B220" s="577"/>
      <c r="C220" s="330"/>
      <c r="D220" s="282"/>
      <c r="E220" s="186"/>
      <c r="F220" s="406"/>
      <c r="G220" s="397"/>
      <c r="H220" s="390">
        <v>20</v>
      </c>
      <c r="I220" s="105"/>
      <c r="J220" s="106"/>
      <c r="K220" s="77" t="b">
        <v>0</v>
      </c>
      <c r="L220" s="35"/>
    </row>
  </sheetData>
  <sheetProtection/>
  <mergeCells count="128">
    <mergeCell ref="G201:G202"/>
    <mergeCell ref="C183:C185"/>
    <mergeCell ref="D183:D184"/>
    <mergeCell ref="E183:E184"/>
    <mergeCell ref="F162:G162"/>
    <mergeCell ref="F163:G163"/>
    <mergeCell ref="F164:G164"/>
    <mergeCell ref="C133:C134"/>
    <mergeCell ref="D133:D134"/>
    <mergeCell ref="E133:E134"/>
    <mergeCell ref="F133:F134"/>
    <mergeCell ref="G133:G134"/>
    <mergeCell ref="B212:B218"/>
    <mergeCell ref="C212:C218"/>
    <mergeCell ref="B219:B220"/>
    <mergeCell ref="B90:B93"/>
    <mergeCell ref="C90:C93"/>
    <mergeCell ref="C94:C96"/>
    <mergeCell ref="E201:E202"/>
    <mergeCell ref="E203:E204"/>
    <mergeCell ref="E205:E206"/>
    <mergeCell ref="B209:B211"/>
    <mergeCell ref="C209:C211"/>
    <mergeCell ref="D209:D211"/>
    <mergeCell ref="E209:E211"/>
    <mergeCell ref="C193:C194"/>
    <mergeCell ref="B195:B196"/>
    <mergeCell ref="C195:C196"/>
    <mergeCell ref="C197:C199"/>
    <mergeCell ref="B201:B203"/>
    <mergeCell ref="C201:C207"/>
    <mergeCell ref="B183:B184"/>
    <mergeCell ref="E215:E217"/>
    <mergeCell ref="E103:E105"/>
    <mergeCell ref="E122:E123"/>
    <mergeCell ref="C122:C124"/>
    <mergeCell ref="B186:B189"/>
    <mergeCell ref="C186:C189"/>
    <mergeCell ref="E167:E172"/>
    <mergeCell ref="F167:G167"/>
    <mergeCell ref="F168:G168"/>
    <mergeCell ref="F169:G169"/>
    <mergeCell ref="B173:B174"/>
    <mergeCell ref="C173:C182"/>
    <mergeCell ref="G174:G182"/>
    <mergeCell ref="C151:C172"/>
    <mergeCell ref="E158:E160"/>
    <mergeCell ref="E161:E165"/>
    <mergeCell ref="I164:J166"/>
    <mergeCell ref="F165:G165"/>
    <mergeCell ref="F166:G166"/>
    <mergeCell ref="B136:B137"/>
    <mergeCell ref="C136:C137"/>
    <mergeCell ref="B138:B139"/>
    <mergeCell ref="E153:E157"/>
    <mergeCell ref="G153:G154"/>
    <mergeCell ref="G155:G157"/>
    <mergeCell ref="F160:G160"/>
    <mergeCell ref="B141:B142"/>
    <mergeCell ref="G146:G148"/>
    <mergeCell ref="C76:C78"/>
    <mergeCell ref="F107:F108"/>
    <mergeCell ref="G107:G108"/>
    <mergeCell ref="E107:E108"/>
    <mergeCell ref="C107:C108"/>
    <mergeCell ref="B107:B108"/>
    <mergeCell ref="B79:B80"/>
    <mergeCell ref="C79:C85"/>
    <mergeCell ref="E79:E80"/>
    <mergeCell ref="G79:G80"/>
    <mergeCell ref="E81:E82"/>
    <mergeCell ref="G81:G82"/>
    <mergeCell ref="G87:G89"/>
    <mergeCell ref="G103:G105"/>
    <mergeCell ref="C57:C58"/>
    <mergeCell ref="G59:G64"/>
    <mergeCell ref="D60:D61"/>
    <mergeCell ref="E60:E61"/>
    <mergeCell ref="B68:B70"/>
    <mergeCell ref="C69:C70"/>
    <mergeCell ref="E69:E71"/>
    <mergeCell ref="G69:G71"/>
    <mergeCell ref="C72:C74"/>
    <mergeCell ref="C29:C30"/>
    <mergeCell ref="G30:G31"/>
    <mergeCell ref="D16:D17"/>
    <mergeCell ref="E23:E27"/>
    <mergeCell ref="C40:C43"/>
    <mergeCell ref="D13:D14"/>
    <mergeCell ref="E13:E14"/>
    <mergeCell ref="G13:G14"/>
    <mergeCell ref="G15:G21"/>
    <mergeCell ref="C13:C21"/>
    <mergeCell ref="E15:E21"/>
    <mergeCell ref="G36:G37"/>
    <mergeCell ref="G40:G41"/>
    <mergeCell ref="G33:G34"/>
    <mergeCell ref="A4:E4"/>
    <mergeCell ref="D5:D6"/>
    <mergeCell ref="E5:E6"/>
    <mergeCell ref="D7:D12"/>
    <mergeCell ref="E7:E12"/>
    <mergeCell ref="G7:G12"/>
    <mergeCell ref="A2:E2"/>
    <mergeCell ref="G2:J2"/>
    <mergeCell ref="A3:B3"/>
    <mergeCell ref="D3:E3"/>
    <mergeCell ref="F3:G3"/>
    <mergeCell ref="H3:J3"/>
    <mergeCell ref="A107:A108"/>
    <mergeCell ref="E119:E121"/>
    <mergeCell ref="G141:G142"/>
    <mergeCell ref="C97:C99"/>
    <mergeCell ref="C101:C102"/>
    <mergeCell ref="C103:C106"/>
    <mergeCell ref="B109:B110"/>
    <mergeCell ref="B112:B115"/>
    <mergeCell ref="C112:C117"/>
    <mergeCell ref="C126:C131"/>
    <mergeCell ref="G126:G130"/>
    <mergeCell ref="B132:B135"/>
    <mergeCell ref="B119:B120"/>
    <mergeCell ref="C119:C120"/>
    <mergeCell ref="D119:D120"/>
    <mergeCell ref="B122:B124"/>
    <mergeCell ref="G122:G123"/>
    <mergeCell ref="E112:E114"/>
    <mergeCell ref="E115:E117"/>
  </mergeCells>
  <conditionalFormatting sqref="I123:J123">
    <cfRule type="duplicateValues" priority="3" dxfId="12">
      <formula>AND(COUNTIF($I$123:$J$123,I123)&gt;1,NOT(ISBLANK(I123)))</formula>
    </cfRule>
  </conditionalFormatting>
  <conditionalFormatting sqref="J125">
    <cfRule type="duplicateValues" priority="1" dxfId="12">
      <formula>AND(COUNTIF($J$125:$J$125,J125)&gt;1,NOT(ISBLANK(J125)))</formula>
    </cfRule>
  </conditionalFormatting>
  <conditionalFormatting sqref="I125">
    <cfRule type="duplicateValues" priority="2" dxfId="12">
      <formula>AND(COUNTIF($I$125:$I$125,I125)&gt;1,NOT(ISBLANK(I125)))</formula>
    </cfRule>
  </conditionalFormatting>
  <dataValidations count="1">
    <dataValidation type="list" allowBlank="1" showInputMessage="1" showErrorMessage="1" sqref="J30:J36">
      <formula1>$C$2:$C$15</formula1>
    </dataValidation>
  </dataValidations>
  <printOptions horizontalCentered="1"/>
  <pageMargins left="0.1968503937007874" right="0.1968503937007874" top="0.35433070866141736" bottom="0.1968503937007874" header="0.2755905511811024" footer="0.11811023622047245"/>
  <pageSetup fitToHeight="0" horizontalDpi="600" verticalDpi="600" orientation="landscape" paperSize="9" scale="82" r:id="rId3"/>
  <headerFooter alignWithMargins="0">
    <oddFooter>&amp;C
&amp;P</oddFooter>
  </headerFooter>
  <rowBreaks count="7" manualBreakCount="7">
    <brk id="27" max="9" man="1"/>
    <brk id="64" max="9" man="1"/>
    <brk id="96" max="9" man="1"/>
    <brk id="124" max="9" man="1"/>
    <brk id="149" max="9" man="1"/>
    <brk id="182" max="9" man="1"/>
    <brk id="199" max="9" man="1"/>
  </rowBreaks>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S203"/>
  <sheetViews>
    <sheetView zoomScaleSheetLayoutView="100" zoomScalePageLayoutView="0" workbookViewId="0" topLeftCell="A1">
      <selection activeCell="A1" sqref="A1"/>
    </sheetView>
  </sheetViews>
  <sheetFormatPr defaultColWidth="2.125" defaultRowHeight="13.5"/>
  <cols>
    <col min="1" max="1" width="3.25390625" style="46" customWidth="1"/>
    <col min="2" max="2" width="7.25390625" style="44" customWidth="1"/>
    <col min="3" max="3" width="13.50390625" style="173" customWidth="1"/>
    <col min="4" max="4" width="3.00390625" style="211" customWidth="1"/>
    <col min="5" max="5" width="48.75390625" style="29" customWidth="1"/>
    <col min="6" max="6" width="3.125" style="29" customWidth="1"/>
    <col min="7" max="7" width="38.625" style="39" customWidth="1"/>
    <col min="8" max="8" width="5.125" style="74" customWidth="1"/>
    <col min="9" max="9" width="24.625" style="445" customWidth="1"/>
    <col min="10" max="10" width="24.625" style="35" customWidth="1"/>
    <col min="11" max="11" width="10.875" style="78" customWidth="1"/>
    <col min="12" max="12" width="12.50390625" style="149" customWidth="1"/>
    <col min="13" max="13" width="13.375" style="29" customWidth="1"/>
    <col min="14" max="16384" width="2.125" style="29" customWidth="1"/>
  </cols>
  <sheetData>
    <row r="1" spans="1:12" s="21" customFormat="1" ht="27.75" customHeight="1">
      <c r="A1" s="41" t="s">
        <v>816</v>
      </c>
      <c r="B1" s="44"/>
      <c r="C1" s="173"/>
      <c r="D1" s="206"/>
      <c r="F1" s="212"/>
      <c r="H1" s="60"/>
      <c r="I1" s="380"/>
      <c r="J1" s="501" t="s">
        <v>754</v>
      </c>
      <c r="K1" s="76"/>
      <c r="L1" s="148"/>
    </row>
    <row r="2" spans="1:12" s="382" customFormat="1" ht="35.25" customHeight="1" thickBot="1">
      <c r="A2" s="620" t="s">
        <v>340</v>
      </c>
      <c r="B2" s="620"/>
      <c r="C2" s="620"/>
      <c r="D2" s="620"/>
      <c r="E2" s="620"/>
      <c r="G2" s="620" t="s">
        <v>394</v>
      </c>
      <c r="H2" s="620"/>
      <c r="I2" s="620"/>
      <c r="J2" s="620"/>
      <c r="K2" s="77"/>
      <c r="L2" s="149"/>
    </row>
    <row r="3" spans="1:12" s="22" customFormat="1" ht="20.25" customHeight="1" thickBot="1">
      <c r="A3" s="546" t="s">
        <v>25</v>
      </c>
      <c r="B3" s="547"/>
      <c r="C3" s="455" t="s">
        <v>29</v>
      </c>
      <c r="D3" s="548" t="s">
        <v>386</v>
      </c>
      <c r="E3" s="621"/>
      <c r="F3" s="549" t="s">
        <v>390</v>
      </c>
      <c r="G3" s="549"/>
      <c r="H3" s="551" t="s">
        <v>346</v>
      </c>
      <c r="I3" s="551"/>
      <c r="J3" s="552"/>
      <c r="K3" s="79">
        <f>COUNTIF(K$5:K$513,"FALSE")</f>
        <v>86</v>
      </c>
      <c r="L3" s="148" t="s">
        <v>440</v>
      </c>
    </row>
    <row r="4" spans="1:12" s="22" customFormat="1" ht="24" customHeight="1" thickBot="1">
      <c r="A4" s="606" t="s">
        <v>344</v>
      </c>
      <c r="B4" s="607"/>
      <c r="C4" s="607"/>
      <c r="D4" s="607"/>
      <c r="E4" s="607"/>
      <c r="F4" s="254"/>
      <c r="G4" s="235"/>
      <c r="H4" s="134"/>
      <c r="I4" s="135"/>
      <c r="J4" s="118"/>
      <c r="K4" s="42" t="s">
        <v>438</v>
      </c>
      <c r="L4" s="148"/>
    </row>
    <row r="5" spans="1:12" s="445" customFormat="1" ht="20.25" customHeight="1">
      <c r="A5" s="94">
        <v>1</v>
      </c>
      <c r="B5" s="480" t="s">
        <v>30</v>
      </c>
      <c r="C5" s="267" t="s">
        <v>21</v>
      </c>
      <c r="D5" s="561">
        <v>1</v>
      </c>
      <c r="E5" s="561" t="s">
        <v>116</v>
      </c>
      <c r="F5" s="471"/>
      <c r="G5" s="477"/>
      <c r="H5" s="62">
        <v>1</v>
      </c>
      <c r="I5" s="465"/>
      <c r="J5" s="95"/>
      <c r="K5" s="77" t="b">
        <v>0</v>
      </c>
      <c r="L5" s="149"/>
    </row>
    <row r="6" spans="1:12" s="445" customFormat="1" ht="20.25" customHeight="1">
      <c r="A6" s="94"/>
      <c r="B6" s="480"/>
      <c r="C6" s="459"/>
      <c r="D6" s="561"/>
      <c r="E6" s="561"/>
      <c r="F6" s="471"/>
      <c r="G6" s="477"/>
      <c r="H6" s="35">
        <v>2</v>
      </c>
      <c r="I6" s="465"/>
      <c r="J6" s="95"/>
      <c r="K6" s="77" t="b">
        <v>0</v>
      </c>
      <c r="L6" s="149"/>
    </row>
    <row r="7" spans="1:12" s="445" customFormat="1" ht="20.25" customHeight="1">
      <c r="A7" s="94"/>
      <c r="B7" s="480"/>
      <c r="C7" s="459" t="s">
        <v>345</v>
      </c>
      <c r="D7" s="561">
        <v>2</v>
      </c>
      <c r="E7" s="561" t="s">
        <v>796</v>
      </c>
      <c r="F7" s="471"/>
      <c r="G7" s="584" t="s">
        <v>417</v>
      </c>
      <c r="H7" s="35">
        <v>3</v>
      </c>
      <c r="I7" s="59"/>
      <c r="J7" s="95"/>
      <c r="K7" s="77" t="b">
        <v>0</v>
      </c>
      <c r="L7" s="149"/>
    </row>
    <row r="8" spans="1:12" s="445" customFormat="1" ht="20.25" customHeight="1">
      <c r="A8" s="94"/>
      <c r="B8" s="480"/>
      <c r="C8" s="459"/>
      <c r="D8" s="561"/>
      <c r="E8" s="561"/>
      <c r="F8" s="471"/>
      <c r="G8" s="584"/>
      <c r="H8" s="35">
        <v>4</v>
      </c>
      <c r="I8" s="59"/>
      <c r="J8" s="95"/>
      <c r="K8" s="77" t="b">
        <v>0</v>
      </c>
      <c r="L8" s="149"/>
    </row>
    <row r="9" spans="1:12" s="445" customFormat="1" ht="20.25" customHeight="1">
      <c r="A9" s="94"/>
      <c r="B9" s="480"/>
      <c r="C9" s="459"/>
      <c r="D9" s="561"/>
      <c r="E9" s="561"/>
      <c r="F9" s="471"/>
      <c r="G9" s="584"/>
      <c r="H9" s="35"/>
      <c r="I9" s="382" t="s">
        <v>755</v>
      </c>
      <c r="J9" s="205" t="s">
        <v>756</v>
      </c>
      <c r="K9" s="77"/>
      <c r="L9" s="149"/>
    </row>
    <row r="10" spans="1:12" s="445" customFormat="1" ht="20.25" customHeight="1">
      <c r="A10" s="94"/>
      <c r="B10" s="480"/>
      <c r="C10" s="459"/>
      <c r="D10" s="561"/>
      <c r="E10" s="561"/>
      <c r="F10" s="471"/>
      <c r="G10" s="584"/>
      <c r="H10" s="35"/>
      <c r="I10" s="382" t="s">
        <v>757</v>
      </c>
      <c r="J10" s="143"/>
      <c r="K10" s="77"/>
      <c r="L10" s="149"/>
    </row>
    <row r="11" spans="1:12" s="445" customFormat="1" ht="20.25" customHeight="1">
      <c r="A11" s="94"/>
      <c r="B11" s="480"/>
      <c r="C11" s="459"/>
      <c r="D11" s="561"/>
      <c r="E11" s="561"/>
      <c r="F11" s="471"/>
      <c r="G11" s="584"/>
      <c r="H11" s="35">
        <v>5</v>
      </c>
      <c r="I11" s="59"/>
      <c r="J11" s="95"/>
      <c r="K11" s="77" t="b">
        <v>0</v>
      </c>
      <c r="L11" s="149"/>
    </row>
    <row r="12" spans="1:12" s="445" customFormat="1" ht="20.25" customHeight="1">
      <c r="A12" s="94"/>
      <c r="B12" s="480"/>
      <c r="C12" s="459"/>
      <c r="D12" s="561"/>
      <c r="E12" s="561"/>
      <c r="F12" s="471"/>
      <c r="G12" s="584"/>
      <c r="H12" s="35">
        <v>6</v>
      </c>
      <c r="J12" s="95"/>
      <c r="K12" s="77" t="b">
        <v>0</v>
      </c>
      <c r="L12" s="149"/>
    </row>
    <row r="13" spans="1:12" s="445" customFormat="1" ht="22.5" customHeight="1">
      <c r="A13" s="94"/>
      <c r="B13" s="480"/>
      <c r="C13" s="583" t="s">
        <v>758</v>
      </c>
      <c r="D13" s="445" t="s">
        <v>387</v>
      </c>
      <c r="E13" s="561" t="s">
        <v>389</v>
      </c>
      <c r="F13" s="471"/>
      <c r="G13" s="538" t="s">
        <v>391</v>
      </c>
      <c r="H13" s="35">
        <v>7</v>
      </c>
      <c r="J13" s="109"/>
      <c r="K13" s="77" t="b">
        <v>0</v>
      </c>
      <c r="L13" s="149"/>
    </row>
    <row r="14" spans="1:12" s="445" customFormat="1" ht="22.5" customHeight="1">
      <c r="A14" s="94"/>
      <c r="B14" s="480"/>
      <c r="C14" s="583"/>
      <c r="E14" s="561"/>
      <c r="F14" s="471"/>
      <c r="G14" s="538"/>
      <c r="H14" s="35"/>
      <c r="I14" s="382" t="s">
        <v>760</v>
      </c>
      <c r="J14" s="205" t="s">
        <v>756</v>
      </c>
      <c r="K14" s="77"/>
      <c r="L14" s="149"/>
    </row>
    <row r="15" spans="1:12" s="445" customFormat="1" ht="22.5" customHeight="1">
      <c r="A15" s="94"/>
      <c r="B15" s="480"/>
      <c r="C15" s="583"/>
      <c r="D15" s="445">
        <v>4</v>
      </c>
      <c r="E15" s="561" t="s">
        <v>388</v>
      </c>
      <c r="F15" s="471"/>
      <c r="G15" s="538" t="s">
        <v>392</v>
      </c>
      <c r="H15" s="35"/>
      <c r="I15" s="382" t="s">
        <v>761</v>
      </c>
      <c r="J15" s="205" t="s">
        <v>756</v>
      </c>
      <c r="K15" s="77"/>
      <c r="L15" s="149"/>
    </row>
    <row r="16" spans="1:12" s="445" customFormat="1" ht="22.5" customHeight="1">
      <c r="A16" s="94"/>
      <c r="B16" s="480"/>
      <c r="C16" s="583"/>
      <c r="E16" s="561"/>
      <c r="F16" s="435"/>
      <c r="G16" s="538"/>
      <c r="H16" s="35"/>
      <c r="I16" s="382" t="s">
        <v>762</v>
      </c>
      <c r="J16" s="213" t="s">
        <v>763</v>
      </c>
      <c r="K16" s="77"/>
      <c r="L16" s="149"/>
    </row>
    <row r="17" spans="1:12" s="445" customFormat="1" ht="22.5" customHeight="1">
      <c r="A17" s="94"/>
      <c r="B17" s="480"/>
      <c r="C17" s="583"/>
      <c r="E17" s="561"/>
      <c r="F17" s="471"/>
      <c r="G17" s="538"/>
      <c r="H17" s="67">
        <v>8</v>
      </c>
      <c r="I17" s="382"/>
      <c r="J17" s="109"/>
      <c r="K17" s="77" t="b">
        <v>0</v>
      </c>
      <c r="L17" s="149"/>
    </row>
    <row r="18" spans="1:12" s="445" customFormat="1" ht="22.5" customHeight="1">
      <c r="A18" s="94"/>
      <c r="B18" s="480"/>
      <c r="C18" s="583"/>
      <c r="E18" s="561"/>
      <c r="F18" s="435"/>
      <c r="G18" s="538"/>
      <c r="H18" s="67">
        <v>9</v>
      </c>
      <c r="I18" s="382"/>
      <c r="J18" s="109"/>
      <c r="K18" s="77" t="b">
        <v>0</v>
      </c>
      <c r="L18" s="149"/>
    </row>
    <row r="19" spans="1:12" s="445" customFormat="1" ht="22.5" customHeight="1">
      <c r="A19" s="94"/>
      <c r="B19" s="480"/>
      <c r="C19" s="583"/>
      <c r="E19" s="561"/>
      <c r="F19" s="435"/>
      <c r="G19" s="538"/>
      <c r="H19" s="67">
        <v>10</v>
      </c>
      <c r="J19" s="109"/>
      <c r="K19" s="77" t="b">
        <v>0</v>
      </c>
      <c r="L19" s="149"/>
    </row>
    <row r="20" spans="1:12" s="445" customFormat="1" ht="29.25" customHeight="1">
      <c r="A20" s="94"/>
      <c r="B20" s="480"/>
      <c r="C20" s="583"/>
      <c r="E20" s="561"/>
      <c r="F20" s="435"/>
      <c r="G20" s="538"/>
      <c r="H20" s="67">
        <v>11</v>
      </c>
      <c r="J20" s="109"/>
      <c r="K20" s="77" t="b">
        <v>0</v>
      </c>
      <c r="L20" s="149"/>
    </row>
    <row r="21" spans="1:12" s="445" customFormat="1" ht="114" customHeight="1">
      <c r="A21" s="120"/>
      <c r="B21" s="488"/>
      <c r="C21" s="487" t="s">
        <v>759</v>
      </c>
      <c r="D21" s="474">
        <v>5</v>
      </c>
      <c r="E21" s="474" t="s">
        <v>445</v>
      </c>
      <c r="F21" s="449"/>
      <c r="G21" s="453" t="s">
        <v>393</v>
      </c>
      <c r="J21" s="110"/>
      <c r="K21" s="77"/>
      <c r="L21" s="149"/>
    </row>
    <row r="22" spans="1:12" s="445" customFormat="1" ht="21.75" customHeight="1">
      <c r="A22" s="114">
        <v>2</v>
      </c>
      <c r="B22" s="479" t="s">
        <v>31</v>
      </c>
      <c r="C22" s="268"/>
      <c r="D22" s="468">
        <v>1</v>
      </c>
      <c r="E22" s="589" t="s">
        <v>164</v>
      </c>
      <c r="F22" s="494"/>
      <c r="G22" s="236"/>
      <c r="H22" s="66">
        <v>12</v>
      </c>
      <c r="I22" s="23"/>
      <c r="J22" s="143"/>
      <c r="K22" s="77" t="b">
        <v>0</v>
      </c>
      <c r="L22" s="149"/>
    </row>
    <row r="23" spans="1:12" s="445" customFormat="1" ht="15" customHeight="1">
      <c r="A23" s="94"/>
      <c r="B23" s="480"/>
      <c r="C23" s="492"/>
      <c r="D23" s="378"/>
      <c r="E23" s="561"/>
      <c r="F23" s="471"/>
      <c r="G23" s="477"/>
      <c r="H23" s="224"/>
      <c r="I23" s="382" t="s">
        <v>797</v>
      </c>
      <c r="J23" s="143"/>
      <c r="K23" s="77"/>
      <c r="L23" s="149"/>
    </row>
    <row r="24" spans="1:12" s="445" customFormat="1" ht="15" customHeight="1">
      <c r="A24" s="94"/>
      <c r="B24" s="480"/>
      <c r="C24" s="492"/>
      <c r="E24" s="561"/>
      <c r="F24" s="471"/>
      <c r="G24" s="477"/>
      <c r="H24" s="224"/>
      <c r="I24" s="499" t="s">
        <v>764</v>
      </c>
      <c r="J24" s="143"/>
      <c r="K24" s="77"/>
      <c r="L24" s="149"/>
    </row>
    <row r="25" spans="1:12" s="445" customFormat="1" ht="24" customHeight="1">
      <c r="A25" s="94"/>
      <c r="B25" s="480"/>
      <c r="C25" s="492"/>
      <c r="D25" s="378"/>
      <c r="E25" s="561"/>
      <c r="F25" s="471"/>
      <c r="G25" s="477"/>
      <c r="H25" s="62">
        <v>13</v>
      </c>
      <c r="I25" s="59"/>
      <c r="J25" s="143"/>
      <c r="K25" s="77" t="b">
        <v>0</v>
      </c>
      <c r="L25" s="149"/>
    </row>
    <row r="26" spans="1:12" s="445" customFormat="1" ht="27" customHeight="1">
      <c r="A26" s="114">
        <v>3</v>
      </c>
      <c r="B26" s="49" t="s">
        <v>51</v>
      </c>
      <c r="C26" s="268" t="s">
        <v>99</v>
      </c>
      <c r="D26" s="468">
        <v>1</v>
      </c>
      <c r="E26" s="468" t="s">
        <v>165</v>
      </c>
      <c r="F26" s="494">
        <v>1</v>
      </c>
      <c r="G26" s="237" t="s">
        <v>166</v>
      </c>
      <c r="H26" s="53">
        <v>14</v>
      </c>
      <c r="I26" s="23"/>
      <c r="J26" s="99"/>
      <c r="K26" s="77" t="b">
        <v>0</v>
      </c>
      <c r="L26" s="149"/>
    </row>
    <row r="27" spans="1:12" s="445" customFormat="1" ht="18.75" customHeight="1">
      <c r="A27" s="94"/>
      <c r="B27" s="480"/>
      <c r="C27" s="583" t="s">
        <v>167</v>
      </c>
      <c r="D27" s="378"/>
      <c r="E27" s="32" t="s">
        <v>171</v>
      </c>
      <c r="F27" s="255">
        <v>-1</v>
      </c>
      <c r="G27" s="238" t="s">
        <v>168</v>
      </c>
      <c r="H27" s="22"/>
      <c r="I27" s="137" t="s">
        <v>347</v>
      </c>
      <c r="J27" s="95"/>
      <c r="K27" s="77"/>
      <c r="L27" s="149"/>
    </row>
    <row r="28" spans="1:12" s="445" customFormat="1" ht="18.75" customHeight="1">
      <c r="A28" s="94"/>
      <c r="B28" s="480"/>
      <c r="C28" s="583"/>
      <c r="D28" s="429">
        <v>-1</v>
      </c>
      <c r="E28" s="33" t="s">
        <v>33</v>
      </c>
      <c r="F28" s="471"/>
      <c r="G28" s="610" t="s">
        <v>169</v>
      </c>
      <c r="H28" s="35"/>
      <c r="I28" s="138"/>
      <c r="J28" s="93"/>
      <c r="K28" s="77"/>
      <c r="L28" s="149"/>
    </row>
    <row r="29" spans="1:12" s="445" customFormat="1" ht="18.75" customHeight="1">
      <c r="A29" s="94"/>
      <c r="B29" s="480"/>
      <c r="C29" s="492"/>
      <c r="D29" s="429">
        <v>-2</v>
      </c>
      <c r="E29" s="442" t="s">
        <v>34</v>
      </c>
      <c r="F29" s="471"/>
      <c r="G29" s="610"/>
      <c r="H29" s="35"/>
      <c r="I29" s="138"/>
      <c r="J29" s="93"/>
      <c r="K29" s="77"/>
      <c r="L29" s="149"/>
    </row>
    <row r="30" spans="1:19" s="445" customFormat="1" ht="18.75" customHeight="1">
      <c r="A30" s="91"/>
      <c r="B30" s="480"/>
      <c r="C30" s="492" t="s">
        <v>52</v>
      </c>
      <c r="D30" s="429">
        <v>-3</v>
      </c>
      <c r="E30" s="442" t="s">
        <v>45</v>
      </c>
      <c r="F30" s="255">
        <v>-2</v>
      </c>
      <c r="G30" s="238" t="s">
        <v>170</v>
      </c>
      <c r="H30" s="22"/>
      <c r="I30" s="138"/>
      <c r="J30" s="93"/>
      <c r="K30" s="77"/>
      <c r="L30" s="149"/>
      <c r="M30" s="136"/>
      <c r="N30" s="136"/>
      <c r="O30" s="136"/>
      <c r="P30" s="136"/>
      <c r="Q30" s="136"/>
      <c r="R30" s="136"/>
      <c r="S30" s="136"/>
    </row>
    <row r="31" spans="1:12" s="445" customFormat="1" ht="18.75" customHeight="1">
      <c r="A31" s="91"/>
      <c r="B31" s="480"/>
      <c r="C31" s="492"/>
      <c r="D31" s="429">
        <v>-4</v>
      </c>
      <c r="E31" s="442" t="s">
        <v>46</v>
      </c>
      <c r="F31" s="471"/>
      <c r="G31" s="610" t="s">
        <v>88</v>
      </c>
      <c r="H31" s="35"/>
      <c r="I31" s="138"/>
      <c r="J31" s="93"/>
      <c r="K31" s="77"/>
      <c r="L31" s="149"/>
    </row>
    <row r="32" spans="1:12" s="445" customFormat="1" ht="18.75" customHeight="1">
      <c r="A32" s="91"/>
      <c r="B32" s="480"/>
      <c r="C32" s="492"/>
      <c r="D32" s="429">
        <v>-5</v>
      </c>
      <c r="E32" s="442" t="s">
        <v>47</v>
      </c>
      <c r="F32" s="471"/>
      <c r="G32" s="610"/>
      <c r="H32" s="35"/>
      <c r="I32" s="138"/>
      <c r="J32" s="93"/>
      <c r="K32" s="77"/>
      <c r="L32" s="149"/>
    </row>
    <row r="33" spans="1:12" s="445" customFormat="1" ht="18.75" customHeight="1">
      <c r="A33" s="91"/>
      <c r="B33" s="480"/>
      <c r="C33" s="492"/>
      <c r="D33" s="429">
        <v>-6</v>
      </c>
      <c r="E33" s="442" t="s">
        <v>48</v>
      </c>
      <c r="F33" s="471">
        <v>2</v>
      </c>
      <c r="G33" s="610" t="s">
        <v>172</v>
      </c>
      <c r="H33" s="35"/>
      <c r="I33" s="138"/>
      <c r="J33" s="93"/>
      <c r="K33" s="77"/>
      <c r="L33" s="149"/>
    </row>
    <row r="34" spans="1:12" s="445" customFormat="1" ht="18.75" customHeight="1">
      <c r="A34" s="91"/>
      <c r="B34" s="480"/>
      <c r="C34" s="492"/>
      <c r="E34" s="429" t="s">
        <v>336</v>
      </c>
      <c r="F34" s="471"/>
      <c r="G34" s="610"/>
      <c r="H34" s="35"/>
      <c r="I34" s="138"/>
      <c r="J34" s="502"/>
      <c r="K34" s="77"/>
      <c r="L34" s="149"/>
    </row>
    <row r="35" spans="1:12" s="445" customFormat="1" ht="27" customHeight="1">
      <c r="A35" s="91"/>
      <c r="B35" s="480"/>
      <c r="C35" s="492"/>
      <c r="D35" s="486">
        <v>2</v>
      </c>
      <c r="E35" s="445" t="s">
        <v>173</v>
      </c>
      <c r="F35" s="471"/>
      <c r="G35" s="477"/>
      <c r="H35" s="62"/>
      <c r="J35" s="95"/>
      <c r="K35" s="77"/>
      <c r="L35" s="149"/>
    </row>
    <row r="36" spans="1:12" s="445" customFormat="1" ht="48" customHeight="1">
      <c r="A36" s="100"/>
      <c r="B36" s="488"/>
      <c r="C36" s="493"/>
      <c r="D36" s="497">
        <v>3</v>
      </c>
      <c r="E36" s="474" t="s">
        <v>282</v>
      </c>
      <c r="F36" s="256"/>
      <c r="G36" s="473"/>
      <c r="H36" s="51"/>
      <c r="I36" s="474"/>
      <c r="J36" s="121"/>
      <c r="K36" s="77"/>
      <c r="L36" s="149"/>
    </row>
    <row r="37" spans="1:12" s="445" customFormat="1" ht="22.5" customHeight="1">
      <c r="A37" s="98">
        <v>4</v>
      </c>
      <c r="B37" s="479" t="s">
        <v>33</v>
      </c>
      <c r="C37" s="268" t="s">
        <v>53</v>
      </c>
      <c r="D37" s="491">
        <v>1</v>
      </c>
      <c r="E37" s="589" t="s">
        <v>175</v>
      </c>
      <c r="F37" s="494"/>
      <c r="G37" s="236"/>
      <c r="H37" s="66">
        <v>15</v>
      </c>
      <c r="I37" s="23"/>
      <c r="J37" s="99"/>
      <c r="K37" s="77" t="b">
        <v>0</v>
      </c>
      <c r="L37" s="149"/>
    </row>
    <row r="38" spans="1:19" s="445" customFormat="1" ht="22.5" customHeight="1">
      <c r="A38" s="91"/>
      <c r="B38" s="480"/>
      <c r="C38" s="583" t="s">
        <v>283</v>
      </c>
      <c r="D38" s="463"/>
      <c r="E38" s="561"/>
      <c r="F38" s="471"/>
      <c r="G38" s="477"/>
      <c r="H38" s="62"/>
      <c r="I38" s="35" t="s">
        <v>348</v>
      </c>
      <c r="J38" s="519">
        <f>SUM(J39:J43)</f>
        <v>0</v>
      </c>
      <c r="K38" s="119" t="s">
        <v>443</v>
      </c>
      <c r="L38" s="150" t="e">
        <f>SUM(L39:L43)</f>
        <v>#VALUE!</v>
      </c>
      <c r="M38" s="465"/>
      <c r="N38" s="465"/>
      <c r="O38" s="465"/>
      <c r="P38" s="465"/>
      <c r="Q38" s="465"/>
      <c r="R38" s="465"/>
      <c r="S38" s="465"/>
    </row>
    <row r="39" spans="1:12" s="445" customFormat="1" ht="22.5" customHeight="1">
      <c r="A39" s="91"/>
      <c r="B39" s="480"/>
      <c r="C39" s="583"/>
      <c r="D39" s="463"/>
      <c r="E39" s="561"/>
      <c r="F39" s="471"/>
      <c r="G39" s="477"/>
      <c r="H39" s="62"/>
      <c r="I39" s="520" t="s">
        <v>441</v>
      </c>
      <c r="J39" s="521" t="s">
        <v>442</v>
      </c>
      <c r="K39" s="77" t="s">
        <v>444</v>
      </c>
      <c r="L39" s="149" t="e">
        <f>I39*J39</f>
        <v>#VALUE!</v>
      </c>
    </row>
    <row r="40" spans="1:12" s="445" customFormat="1" ht="22.5" customHeight="1">
      <c r="A40" s="91"/>
      <c r="B40" s="480"/>
      <c r="C40" s="583"/>
      <c r="D40" s="463"/>
      <c r="E40" s="561"/>
      <c r="F40" s="471"/>
      <c r="G40" s="477"/>
      <c r="H40" s="62"/>
      <c r="I40" s="520" t="s">
        <v>441</v>
      </c>
      <c r="J40" s="521" t="s">
        <v>442</v>
      </c>
      <c r="K40" s="77" t="s">
        <v>444</v>
      </c>
      <c r="L40" s="149" t="e">
        <f>I40*J40</f>
        <v>#VALUE!</v>
      </c>
    </row>
    <row r="41" spans="1:12" s="445" customFormat="1" ht="22.5" customHeight="1">
      <c r="A41" s="91"/>
      <c r="B41" s="480"/>
      <c r="C41" s="492"/>
      <c r="D41" s="486"/>
      <c r="E41" s="561"/>
      <c r="F41" s="471"/>
      <c r="G41" s="477"/>
      <c r="H41" s="62"/>
      <c r="I41" s="520" t="s">
        <v>441</v>
      </c>
      <c r="J41" s="521" t="s">
        <v>442</v>
      </c>
      <c r="K41" s="77" t="s">
        <v>444</v>
      </c>
      <c r="L41" s="149" t="e">
        <f>I41*J41</f>
        <v>#VALUE!</v>
      </c>
    </row>
    <row r="42" spans="1:12" s="445" customFormat="1" ht="22.5" customHeight="1">
      <c r="A42" s="91"/>
      <c r="B42" s="480"/>
      <c r="C42" s="492"/>
      <c r="D42" s="463"/>
      <c r="E42" s="561"/>
      <c r="F42" s="471"/>
      <c r="G42" s="477"/>
      <c r="H42" s="62"/>
      <c r="I42" s="520" t="s">
        <v>441</v>
      </c>
      <c r="J42" s="521" t="s">
        <v>442</v>
      </c>
      <c r="K42" s="77" t="s">
        <v>444</v>
      </c>
      <c r="L42" s="149" t="e">
        <f>I42*J42</f>
        <v>#VALUE!</v>
      </c>
    </row>
    <row r="43" spans="1:12" s="445" customFormat="1" ht="22.5" customHeight="1">
      <c r="A43" s="91"/>
      <c r="B43" s="480"/>
      <c r="C43" s="492"/>
      <c r="D43" s="463"/>
      <c r="E43" s="561"/>
      <c r="F43" s="471"/>
      <c r="G43" s="477"/>
      <c r="H43" s="62"/>
      <c r="I43" s="520" t="s">
        <v>441</v>
      </c>
      <c r="J43" s="521" t="s">
        <v>442</v>
      </c>
      <c r="K43" s="77" t="s">
        <v>444</v>
      </c>
      <c r="L43" s="149" t="e">
        <f>I43*J43</f>
        <v>#VALUE!</v>
      </c>
    </row>
    <row r="44" spans="1:12" s="445" customFormat="1" ht="32.25" customHeight="1">
      <c r="A44" s="91"/>
      <c r="B44" s="480"/>
      <c r="C44" s="492"/>
      <c r="D44" s="463"/>
      <c r="E44" s="561"/>
      <c r="F44" s="471"/>
      <c r="G44" s="477"/>
      <c r="H44" s="62"/>
      <c r="I44" s="35" t="s">
        <v>486</v>
      </c>
      <c r="J44" s="108" t="s">
        <v>488</v>
      </c>
      <c r="K44" s="77"/>
      <c r="L44" s="149"/>
    </row>
    <row r="45" spans="1:12" s="445" customFormat="1" ht="25.5" customHeight="1">
      <c r="A45" s="91"/>
      <c r="B45" s="480"/>
      <c r="C45" s="492"/>
      <c r="D45" s="445">
        <v>2</v>
      </c>
      <c r="E45" s="465" t="s">
        <v>176</v>
      </c>
      <c r="F45" s="471"/>
      <c r="G45" s="477"/>
      <c r="H45" s="62">
        <v>16</v>
      </c>
      <c r="J45" s="95"/>
      <c r="K45" s="77" t="b">
        <v>0</v>
      </c>
      <c r="L45" s="149"/>
    </row>
    <row r="46" spans="1:12" s="445" customFormat="1" ht="15" customHeight="1">
      <c r="A46" s="91"/>
      <c r="B46" s="480"/>
      <c r="C46" s="492"/>
      <c r="D46" s="463">
        <v>-1</v>
      </c>
      <c r="E46" s="36" t="s">
        <v>177</v>
      </c>
      <c r="F46" s="471"/>
      <c r="G46" s="477"/>
      <c r="H46" s="62"/>
      <c r="J46" s="95"/>
      <c r="K46" s="77"/>
      <c r="L46" s="149"/>
    </row>
    <row r="47" spans="1:12" s="445" customFormat="1" ht="15" customHeight="1">
      <c r="A47" s="91"/>
      <c r="B47" s="480"/>
      <c r="C47" s="492"/>
      <c r="D47" s="463">
        <v>-2</v>
      </c>
      <c r="E47" s="30" t="s">
        <v>178</v>
      </c>
      <c r="F47" s="471"/>
      <c r="G47" s="477"/>
      <c r="H47" s="62"/>
      <c r="J47" s="95"/>
      <c r="K47" s="77"/>
      <c r="L47" s="149"/>
    </row>
    <row r="48" spans="1:12" s="445" customFormat="1" ht="15" customHeight="1">
      <c r="A48" s="91"/>
      <c r="B48" s="480"/>
      <c r="C48" s="492"/>
      <c r="D48" s="463">
        <v>-3</v>
      </c>
      <c r="E48" s="30" t="s">
        <v>276</v>
      </c>
      <c r="F48" s="471"/>
      <c r="G48" s="477"/>
      <c r="H48" s="62"/>
      <c r="I48" s="59"/>
      <c r="J48" s="95"/>
      <c r="K48" s="77"/>
      <c r="L48" s="149"/>
    </row>
    <row r="49" spans="1:12" s="445" customFormat="1" ht="48" customHeight="1">
      <c r="A49" s="91"/>
      <c r="B49" s="480"/>
      <c r="C49" s="492"/>
      <c r="D49" s="486">
        <v>3</v>
      </c>
      <c r="E49" s="445" t="s">
        <v>396</v>
      </c>
      <c r="F49" s="471"/>
      <c r="G49" s="477"/>
      <c r="H49" s="62">
        <v>17</v>
      </c>
      <c r="I49" s="59"/>
      <c r="J49" s="95"/>
      <c r="K49" s="77" t="b">
        <v>0</v>
      </c>
      <c r="L49" s="149"/>
    </row>
    <row r="50" spans="1:12" s="445" customFormat="1" ht="17.25" customHeight="1">
      <c r="A50" s="91"/>
      <c r="B50" s="480"/>
      <c r="C50" s="492"/>
      <c r="D50" s="486">
        <v>4</v>
      </c>
      <c r="E50" s="486" t="s">
        <v>49</v>
      </c>
      <c r="F50" s="471"/>
      <c r="G50" s="477"/>
      <c r="H50" s="62"/>
      <c r="I50" s="59"/>
      <c r="J50" s="95"/>
      <c r="K50" s="77"/>
      <c r="L50" s="149"/>
    </row>
    <row r="51" spans="1:12" s="445" customFormat="1" ht="12.75" customHeight="1">
      <c r="A51" s="91"/>
      <c r="B51" s="480"/>
      <c r="C51" s="492"/>
      <c r="D51" s="463">
        <v>-1</v>
      </c>
      <c r="E51" s="380" t="s">
        <v>50</v>
      </c>
      <c r="F51" s="471">
        <v>1</v>
      </c>
      <c r="G51" s="238" t="s">
        <v>181</v>
      </c>
      <c r="H51" s="22"/>
      <c r="I51" s="375" t="s">
        <v>349</v>
      </c>
      <c r="J51" s="139"/>
      <c r="K51" s="77"/>
      <c r="L51" s="149"/>
    </row>
    <row r="52" spans="1:12" s="445" customFormat="1" ht="18.75" customHeight="1">
      <c r="A52" s="91"/>
      <c r="B52" s="480"/>
      <c r="C52" s="459"/>
      <c r="D52" s="463"/>
      <c r="E52" s="30" t="s">
        <v>350</v>
      </c>
      <c r="F52" s="471"/>
      <c r="G52" s="477"/>
      <c r="H52" s="62"/>
      <c r="I52" s="35" t="s">
        <v>425</v>
      </c>
      <c r="J52" s="139"/>
      <c r="K52" s="77"/>
      <c r="L52" s="149"/>
    </row>
    <row r="53" spans="1:12" s="445" customFormat="1" ht="12.75" customHeight="1">
      <c r="A53" s="91"/>
      <c r="B53" s="480"/>
      <c r="C53" s="583" t="s">
        <v>341</v>
      </c>
      <c r="D53" s="429">
        <v>-2</v>
      </c>
      <c r="E53" s="431" t="s">
        <v>395</v>
      </c>
      <c r="F53" s="471"/>
      <c r="G53" s="477"/>
      <c r="H53" s="62"/>
      <c r="I53" s="375" t="s">
        <v>426</v>
      </c>
      <c r="J53" s="139"/>
      <c r="K53" s="77"/>
      <c r="L53" s="149"/>
    </row>
    <row r="54" spans="1:12" s="445" customFormat="1" ht="12.75" customHeight="1">
      <c r="A54" s="91"/>
      <c r="B54" s="480"/>
      <c r="C54" s="583"/>
      <c r="E54" s="465" t="s">
        <v>398</v>
      </c>
      <c r="F54" s="471"/>
      <c r="G54" s="477"/>
      <c r="H54" s="62"/>
      <c r="I54" s="486"/>
      <c r="J54" s="95"/>
      <c r="K54" s="77"/>
      <c r="L54" s="149"/>
    </row>
    <row r="55" spans="1:12" s="445" customFormat="1" ht="18.75" customHeight="1">
      <c r="A55" s="91"/>
      <c r="B55" s="480"/>
      <c r="C55" s="583" t="s">
        <v>179</v>
      </c>
      <c r="D55" s="486">
        <v>5</v>
      </c>
      <c r="E55" s="24" t="s">
        <v>180</v>
      </c>
      <c r="F55" s="471"/>
      <c r="G55" s="461"/>
      <c r="H55" s="35">
        <v>18</v>
      </c>
      <c r="J55" s="109"/>
      <c r="K55" s="77" t="b">
        <v>0</v>
      </c>
      <c r="L55" s="149"/>
    </row>
    <row r="56" spans="1:12" s="445" customFormat="1" ht="18.75" customHeight="1">
      <c r="A56" s="91"/>
      <c r="B56" s="480"/>
      <c r="C56" s="583"/>
      <c r="D56" s="486">
        <v>6</v>
      </c>
      <c r="E56" s="465" t="s">
        <v>182</v>
      </c>
      <c r="F56" s="471"/>
      <c r="G56" s="477"/>
      <c r="H56" s="62">
        <v>19</v>
      </c>
      <c r="I56" s="59"/>
      <c r="J56" s="95"/>
      <c r="K56" s="77" t="b">
        <v>0</v>
      </c>
      <c r="L56" s="149"/>
    </row>
    <row r="57" spans="1:12" s="445" customFormat="1" ht="18.75" customHeight="1">
      <c r="A57" s="91"/>
      <c r="B57" s="480"/>
      <c r="C57" s="459"/>
      <c r="D57" s="486">
        <v>7</v>
      </c>
      <c r="E57" s="465" t="s">
        <v>183</v>
      </c>
      <c r="F57" s="471"/>
      <c r="G57" s="622" t="s">
        <v>487</v>
      </c>
      <c r="H57" s="62">
        <v>20</v>
      </c>
      <c r="I57" s="59"/>
      <c r="J57" s="95"/>
      <c r="K57" s="77" t="b">
        <v>0</v>
      </c>
      <c r="L57" s="149"/>
    </row>
    <row r="58" spans="1:12" s="445" customFormat="1" ht="21" customHeight="1">
      <c r="A58" s="91"/>
      <c r="B58" s="480"/>
      <c r="C58" s="459"/>
      <c r="D58" s="585">
        <v>8</v>
      </c>
      <c r="E58" s="561" t="s">
        <v>397</v>
      </c>
      <c r="F58" s="471"/>
      <c r="G58" s="622"/>
      <c r="H58" s="62">
        <v>21</v>
      </c>
      <c r="I58" s="59"/>
      <c r="J58" s="95"/>
      <c r="K58" s="77" t="b">
        <v>0</v>
      </c>
      <c r="L58" s="149"/>
    </row>
    <row r="59" spans="1:12" s="445" customFormat="1" ht="22.5" customHeight="1">
      <c r="A59" s="91"/>
      <c r="B59" s="480"/>
      <c r="C59" s="459"/>
      <c r="D59" s="585"/>
      <c r="E59" s="561"/>
      <c r="F59" s="471"/>
      <c r="G59" s="622"/>
      <c r="H59" s="62">
        <v>22</v>
      </c>
      <c r="I59" s="59"/>
      <c r="J59" s="95"/>
      <c r="K59" s="77" t="b">
        <v>0</v>
      </c>
      <c r="L59" s="149"/>
    </row>
    <row r="60" spans="1:12" s="445" customFormat="1" ht="27" customHeight="1">
      <c r="A60" s="91"/>
      <c r="B60" s="480"/>
      <c r="C60" s="459"/>
      <c r="D60" s="486">
        <v>9</v>
      </c>
      <c r="E60" s="445" t="s">
        <v>184</v>
      </c>
      <c r="F60" s="471"/>
      <c r="G60" s="622"/>
      <c r="H60" s="62">
        <v>23</v>
      </c>
      <c r="I60" s="59"/>
      <c r="J60" s="95"/>
      <c r="K60" s="77" t="b">
        <v>0</v>
      </c>
      <c r="L60" s="149"/>
    </row>
    <row r="61" spans="1:12" s="445" customFormat="1" ht="38.25" customHeight="1">
      <c r="A61" s="91"/>
      <c r="B61" s="480"/>
      <c r="C61" s="459"/>
      <c r="D61" s="486">
        <v>10</v>
      </c>
      <c r="E61" s="445" t="s">
        <v>185</v>
      </c>
      <c r="F61" s="471"/>
      <c r="G61" s="622"/>
      <c r="H61" s="62">
        <v>24</v>
      </c>
      <c r="J61" s="140"/>
      <c r="K61" s="77" t="b">
        <v>0</v>
      </c>
      <c r="L61" s="149" t="str">
        <f>IF(J61&lt;=50%,"OK","5割以上になってます")</f>
        <v>OK</v>
      </c>
    </row>
    <row r="62" spans="1:12" s="445" customFormat="1" ht="28.5" customHeight="1">
      <c r="A62" s="100"/>
      <c r="B62" s="488"/>
      <c r="C62" s="487"/>
      <c r="D62" s="497">
        <v>11</v>
      </c>
      <c r="E62" s="451" t="s">
        <v>277</v>
      </c>
      <c r="F62" s="256"/>
      <c r="G62" s="623"/>
      <c r="H62" s="63"/>
      <c r="I62" s="48"/>
      <c r="J62" s="121"/>
      <c r="K62" s="77"/>
      <c r="L62" s="149"/>
    </row>
    <row r="63" spans="1:12" s="445" customFormat="1" ht="15" customHeight="1">
      <c r="A63" s="98">
        <v>5</v>
      </c>
      <c r="B63" s="479" t="s">
        <v>34</v>
      </c>
      <c r="C63" s="268" t="s">
        <v>16</v>
      </c>
      <c r="D63" s="491">
        <v>1</v>
      </c>
      <c r="E63" s="468" t="s">
        <v>186</v>
      </c>
      <c r="F63" s="494"/>
      <c r="G63" s="236"/>
      <c r="H63" s="66">
        <v>25</v>
      </c>
      <c r="I63" s="468"/>
      <c r="J63" s="99"/>
      <c r="K63" s="77" t="b">
        <v>0</v>
      </c>
      <c r="L63" s="149"/>
    </row>
    <row r="64" spans="1:12" s="445" customFormat="1" ht="24" customHeight="1">
      <c r="A64" s="91"/>
      <c r="B64" s="480"/>
      <c r="C64" s="269" t="s">
        <v>188</v>
      </c>
      <c r="D64" s="486">
        <v>2</v>
      </c>
      <c r="E64" s="445" t="s">
        <v>187</v>
      </c>
      <c r="F64" s="471"/>
      <c r="G64" s="477"/>
      <c r="H64" s="62">
        <v>26</v>
      </c>
      <c r="J64" s="139"/>
      <c r="K64" s="77" t="b">
        <v>0</v>
      </c>
      <c r="L64" s="149"/>
    </row>
    <row r="65" spans="1:12" s="445" customFormat="1" ht="27.75" customHeight="1">
      <c r="A65" s="100"/>
      <c r="B65" s="488"/>
      <c r="C65" s="493" t="s">
        <v>52</v>
      </c>
      <c r="D65" s="497">
        <v>3</v>
      </c>
      <c r="E65" s="474" t="s">
        <v>287</v>
      </c>
      <c r="F65" s="256"/>
      <c r="G65" s="478"/>
      <c r="H65" s="63">
        <v>27</v>
      </c>
      <c r="I65" s="474"/>
      <c r="J65" s="95"/>
      <c r="K65" s="77" t="b">
        <v>0</v>
      </c>
      <c r="L65" s="149"/>
    </row>
    <row r="66" spans="1:12" s="445" customFormat="1" ht="15" customHeight="1">
      <c r="A66" s="122">
        <v>6</v>
      </c>
      <c r="B66" s="587" t="s">
        <v>35</v>
      </c>
      <c r="C66" s="270" t="s">
        <v>189</v>
      </c>
      <c r="D66" s="491">
        <v>1</v>
      </c>
      <c r="E66" s="468" t="s">
        <v>190</v>
      </c>
      <c r="F66" s="494">
        <v>1</v>
      </c>
      <c r="G66" s="239" t="s">
        <v>191</v>
      </c>
      <c r="H66" s="68"/>
      <c r="I66" s="53" t="s">
        <v>351</v>
      </c>
      <c r="J66" s="139"/>
      <c r="K66" s="77"/>
      <c r="L66" s="149"/>
    </row>
    <row r="67" spans="1:12" s="445" customFormat="1" ht="15" customHeight="1">
      <c r="A67" s="91"/>
      <c r="B67" s="586"/>
      <c r="C67" s="583" t="s">
        <v>188</v>
      </c>
      <c r="D67" s="486">
        <v>2</v>
      </c>
      <c r="E67" s="561" t="s">
        <v>192</v>
      </c>
      <c r="F67" s="471">
        <v>2</v>
      </c>
      <c r="G67" s="610" t="s">
        <v>117</v>
      </c>
      <c r="H67" s="35"/>
      <c r="I67" s="35" t="s">
        <v>352</v>
      </c>
      <c r="J67" s="141" t="e">
        <f>ROUNDDOWN(J66/J22,3)</f>
        <v>#DIV/0!</v>
      </c>
      <c r="K67" s="77"/>
      <c r="L67" s="149" t="e">
        <f>IF(J67&gt;=1,"OK","非適合")</f>
        <v>#DIV/0!</v>
      </c>
    </row>
    <row r="68" spans="1:12" s="445" customFormat="1" ht="21" customHeight="1">
      <c r="A68" s="91"/>
      <c r="B68" s="586"/>
      <c r="C68" s="583"/>
      <c r="D68" s="486"/>
      <c r="E68" s="561"/>
      <c r="F68" s="471"/>
      <c r="G68" s="610"/>
      <c r="H68" s="35">
        <v>28</v>
      </c>
      <c r="J68" s="95"/>
      <c r="K68" s="77" t="b">
        <v>0</v>
      </c>
      <c r="L68" s="149"/>
    </row>
    <row r="69" spans="1:12" s="445" customFormat="1" ht="36.75" customHeight="1">
      <c r="A69" s="100"/>
      <c r="B69" s="488"/>
      <c r="C69" s="487"/>
      <c r="D69" s="498"/>
      <c r="E69" s="588"/>
      <c r="F69" s="256"/>
      <c r="G69" s="611"/>
      <c r="H69" s="51"/>
      <c r="I69" s="51" t="s">
        <v>41</v>
      </c>
      <c r="J69" s="93" t="s">
        <v>488</v>
      </c>
      <c r="K69" s="77"/>
      <c r="L69" s="149"/>
    </row>
    <row r="70" spans="1:12" s="445" customFormat="1" ht="36.75" customHeight="1">
      <c r="A70" s="122">
        <v>7</v>
      </c>
      <c r="B70" s="479" t="s">
        <v>56</v>
      </c>
      <c r="C70" s="268" t="s">
        <v>6</v>
      </c>
      <c r="D70" s="491">
        <v>1</v>
      </c>
      <c r="E70" s="464" t="s">
        <v>193</v>
      </c>
      <c r="F70" s="494">
        <v>1</v>
      </c>
      <c r="G70" s="239" t="s">
        <v>191</v>
      </c>
      <c r="H70" s="68"/>
      <c r="I70" s="66" t="s">
        <v>489</v>
      </c>
      <c r="J70" s="139"/>
      <c r="K70" s="77"/>
      <c r="L70" s="149" t="str">
        <f>IF(J70&gt;=2*J22,"OK","非適合")</f>
        <v>OK</v>
      </c>
    </row>
    <row r="71" spans="1:12" s="445" customFormat="1" ht="27" customHeight="1">
      <c r="A71" s="91"/>
      <c r="B71" s="480"/>
      <c r="C71" s="492" t="s">
        <v>7</v>
      </c>
      <c r="D71" s="463">
        <v>-1</v>
      </c>
      <c r="E71" s="465" t="s">
        <v>118</v>
      </c>
      <c r="F71" s="471"/>
      <c r="G71" s="482"/>
      <c r="H71" s="22">
        <v>29</v>
      </c>
      <c r="J71" s="95"/>
      <c r="K71" s="77" t="b">
        <v>0</v>
      </c>
      <c r="L71" s="149"/>
    </row>
    <row r="72" spans="1:12" s="445" customFormat="1" ht="38.25" customHeight="1">
      <c r="A72" s="91"/>
      <c r="B72" s="480"/>
      <c r="C72" s="492" t="s">
        <v>194</v>
      </c>
      <c r="D72" s="463">
        <v>-2</v>
      </c>
      <c r="E72" s="465" t="s">
        <v>119</v>
      </c>
      <c r="F72" s="471"/>
      <c r="G72" s="240"/>
      <c r="H72" s="61">
        <v>30</v>
      </c>
      <c r="J72" s="95"/>
      <c r="K72" s="77" t="b">
        <v>0</v>
      </c>
      <c r="L72" s="149"/>
    </row>
    <row r="73" spans="1:12" s="445" customFormat="1" ht="21" customHeight="1">
      <c r="A73" s="91"/>
      <c r="B73" s="480"/>
      <c r="C73" s="459"/>
      <c r="D73" s="463">
        <v>2</v>
      </c>
      <c r="E73" s="445" t="s">
        <v>120</v>
      </c>
      <c r="F73" s="471"/>
      <c r="G73" s="240"/>
      <c r="H73" s="61">
        <v>31</v>
      </c>
      <c r="J73" s="95"/>
      <c r="K73" s="77" t="b">
        <v>0</v>
      </c>
      <c r="L73" s="149"/>
    </row>
    <row r="74" spans="1:12" s="445" customFormat="1" ht="32.25" customHeight="1">
      <c r="A74" s="91"/>
      <c r="B74" s="480"/>
      <c r="C74" s="492"/>
      <c r="D74" s="463">
        <v>3</v>
      </c>
      <c r="E74" s="445" t="s">
        <v>121</v>
      </c>
      <c r="F74" s="471"/>
      <c r="G74" s="613" t="s">
        <v>413</v>
      </c>
      <c r="H74" s="62"/>
      <c r="I74" s="35" t="s">
        <v>748</v>
      </c>
      <c r="J74" s="93"/>
      <c r="K74" s="77"/>
      <c r="L74" s="149"/>
    </row>
    <row r="75" spans="1:12" s="445" customFormat="1" ht="39" customHeight="1">
      <c r="A75" s="100"/>
      <c r="B75" s="488"/>
      <c r="C75" s="493"/>
      <c r="D75" s="497">
        <v>4</v>
      </c>
      <c r="E75" s="474" t="s">
        <v>122</v>
      </c>
      <c r="F75" s="256"/>
      <c r="G75" s="614"/>
      <c r="H75" s="63"/>
      <c r="I75" s="474"/>
      <c r="J75" s="121"/>
      <c r="K75" s="77"/>
      <c r="L75" s="149"/>
    </row>
    <row r="76" spans="1:12" s="445" customFormat="1" ht="21" customHeight="1">
      <c r="A76" s="122">
        <v>8</v>
      </c>
      <c r="B76" s="587" t="s">
        <v>353</v>
      </c>
      <c r="C76" s="590" t="s">
        <v>399</v>
      </c>
      <c r="D76" s="491">
        <v>1</v>
      </c>
      <c r="E76" s="589" t="s">
        <v>123</v>
      </c>
      <c r="F76" s="494">
        <v>1</v>
      </c>
      <c r="G76" s="600" t="s">
        <v>195</v>
      </c>
      <c r="H76" s="53">
        <v>32</v>
      </c>
      <c r="I76" s="464"/>
      <c r="J76" s="99"/>
      <c r="K76" s="77" t="b">
        <v>0</v>
      </c>
      <c r="L76" s="149"/>
    </row>
    <row r="77" spans="1:12" s="445" customFormat="1" ht="21" customHeight="1">
      <c r="A77" s="123"/>
      <c r="B77" s="586"/>
      <c r="C77" s="583"/>
      <c r="D77" s="486"/>
      <c r="E77" s="561"/>
      <c r="F77" s="471"/>
      <c r="G77" s="584"/>
      <c r="H77" s="35">
        <v>33</v>
      </c>
      <c r="I77" s="465"/>
      <c r="J77" s="95"/>
      <c r="K77" s="77" t="b">
        <v>0</v>
      </c>
      <c r="L77" s="149"/>
    </row>
    <row r="78" spans="1:12" s="445" customFormat="1" ht="21" customHeight="1">
      <c r="A78" s="91"/>
      <c r="B78" s="480"/>
      <c r="C78" s="583"/>
      <c r="D78" s="486">
        <v>2</v>
      </c>
      <c r="E78" s="585" t="s">
        <v>196</v>
      </c>
      <c r="F78" s="471">
        <v>2</v>
      </c>
      <c r="G78" s="584" t="s">
        <v>103</v>
      </c>
      <c r="H78" s="35">
        <v>34</v>
      </c>
      <c r="I78" s="465"/>
      <c r="J78" s="95"/>
      <c r="K78" s="77" t="b">
        <v>0</v>
      </c>
      <c r="L78" s="149"/>
    </row>
    <row r="79" spans="1:12" s="445" customFormat="1" ht="21" customHeight="1">
      <c r="A79" s="91"/>
      <c r="B79" s="480"/>
      <c r="C79" s="583"/>
      <c r="D79" s="486"/>
      <c r="E79" s="585"/>
      <c r="F79" s="471"/>
      <c r="G79" s="584"/>
      <c r="H79" s="35">
        <v>35</v>
      </c>
      <c r="I79" s="465"/>
      <c r="J79" s="139"/>
      <c r="K79" s="77" t="b">
        <v>0</v>
      </c>
      <c r="L79" s="149"/>
    </row>
    <row r="80" spans="1:12" s="445" customFormat="1" ht="21" customHeight="1">
      <c r="A80" s="91"/>
      <c r="B80" s="480"/>
      <c r="C80" s="583"/>
      <c r="D80" s="486">
        <v>3</v>
      </c>
      <c r="E80" s="561" t="s">
        <v>115</v>
      </c>
      <c r="F80" s="471">
        <v>3</v>
      </c>
      <c r="G80" s="584" t="s">
        <v>92</v>
      </c>
      <c r="H80" s="35"/>
      <c r="I80" s="35" t="s">
        <v>765</v>
      </c>
      <c r="J80" s="143"/>
      <c r="K80" s="77"/>
      <c r="L80" s="149"/>
    </row>
    <row r="81" spans="1:12" s="445" customFormat="1" ht="21" customHeight="1">
      <c r="A81" s="91"/>
      <c r="B81" s="480"/>
      <c r="C81" s="583"/>
      <c r="D81" s="486"/>
      <c r="E81" s="561"/>
      <c r="F81" s="471"/>
      <c r="G81" s="584"/>
      <c r="H81" s="35">
        <v>36</v>
      </c>
      <c r="I81" s="465"/>
      <c r="J81" s="95"/>
      <c r="K81" s="77" t="b">
        <v>0</v>
      </c>
      <c r="L81" s="149"/>
    </row>
    <row r="82" spans="1:12" s="445" customFormat="1" ht="27" customHeight="1">
      <c r="A82" s="91"/>
      <c r="B82" s="480"/>
      <c r="C82" s="583"/>
      <c r="D82" s="486">
        <v>4</v>
      </c>
      <c r="E82" s="465" t="s">
        <v>187</v>
      </c>
      <c r="F82" s="471">
        <v>4</v>
      </c>
      <c r="G82" s="461" t="s">
        <v>76</v>
      </c>
      <c r="H82" s="35"/>
      <c r="I82" s="35" t="s">
        <v>354</v>
      </c>
      <c r="J82" s="142"/>
      <c r="K82" s="77"/>
      <c r="L82" s="149"/>
    </row>
    <row r="83" spans="1:12" s="445" customFormat="1" ht="24.75" customHeight="1">
      <c r="A83" s="91"/>
      <c r="B83" s="480"/>
      <c r="C83" s="269"/>
      <c r="D83" s="486">
        <v>5</v>
      </c>
      <c r="E83" s="465" t="s">
        <v>197</v>
      </c>
      <c r="F83" s="471">
        <v>5</v>
      </c>
      <c r="G83" s="461" t="s">
        <v>278</v>
      </c>
      <c r="H83" s="35"/>
      <c r="I83" s="35" t="s">
        <v>355</v>
      </c>
      <c r="J83" s="143"/>
      <c r="K83" s="77"/>
      <c r="L83" s="149"/>
    </row>
    <row r="84" spans="1:12" s="445" customFormat="1" ht="16.5" customHeight="1">
      <c r="A84" s="91"/>
      <c r="B84" s="480"/>
      <c r="C84" s="492"/>
      <c r="D84" s="486">
        <v>6</v>
      </c>
      <c r="E84" s="445" t="s">
        <v>198</v>
      </c>
      <c r="F84" s="471">
        <v>6</v>
      </c>
      <c r="G84" s="461" t="s">
        <v>83</v>
      </c>
      <c r="H84" s="35"/>
      <c r="I84" s="35" t="s">
        <v>356</v>
      </c>
      <c r="J84" s="144"/>
      <c r="K84" s="77"/>
      <c r="L84" s="149"/>
    </row>
    <row r="85" spans="1:12" s="445" customFormat="1" ht="24" customHeight="1">
      <c r="A85" s="91"/>
      <c r="B85" s="480"/>
      <c r="C85" s="492"/>
      <c r="D85" s="486"/>
      <c r="F85" s="471">
        <v>7</v>
      </c>
      <c r="G85" s="461" t="s">
        <v>79</v>
      </c>
      <c r="H85" s="35"/>
      <c r="I85" s="35" t="s">
        <v>357</v>
      </c>
      <c r="J85" s="93"/>
      <c r="K85" s="77"/>
      <c r="L85" s="149"/>
    </row>
    <row r="86" spans="1:12" s="445" customFormat="1" ht="42.75" customHeight="1">
      <c r="A86" s="91"/>
      <c r="B86" s="480"/>
      <c r="C86" s="492"/>
      <c r="D86" s="486"/>
      <c r="E86" s="465"/>
      <c r="F86" s="471"/>
      <c r="G86" s="460" t="s">
        <v>414</v>
      </c>
      <c r="H86" s="35"/>
      <c r="I86" s="35" t="s">
        <v>358</v>
      </c>
      <c r="J86" s="124" t="e">
        <f>J84*J85/((J22*2/J82)+J83)</f>
        <v>#DIV/0!</v>
      </c>
      <c r="K86" s="77"/>
      <c r="L86" s="149"/>
    </row>
    <row r="87" spans="1:12" s="445" customFormat="1" ht="18" customHeight="1">
      <c r="A87" s="122">
        <v>9</v>
      </c>
      <c r="B87" s="479" t="s">
        <v>36</v>
      </c>
      <c r="C87" s="268" t="s">
        <v>6</v>
      </c>
      <c r="D87" s="491">
        <v>1</v>
      </c>
      <c r="E87" s="468" t="s">
        <v>126</v>
      </c>
      <c r="F87" s="494">
        <v>1</v>
      </c>
      <c r="G87" s="237" t="s">
        <v>93</v>
      </c>
      <c r="H87" s="53">
        <v>37</v>
      </c>
      <c r="I87" s="468"/>
      <c r="J87" s="107"/>
      <c r="K87" s="77" t="b">
        <v>0</v>
      </c>
      <c r="L87" s="149"/>
    </row>
    <row r="88" spans="1:12" s="445" customFormat="1" ht="12.75" customHeight="1">
      <c r="A88" s="91"/>
      <c r="B88" s="480"/>
      <c r="C88" s="601"/>
      <c r="D88" s="486">
        <v>2</v>
      </c>
      <c r="E88" s="445" t="s">
        <v>127</v>
      </c>
      <c r="F88" s="471"/>
      <c r="G88" s="241" t="s">
        <v>77</v>
      </c>
      <c r="H88" s="35"/>
      <c r="J88" s="109"/>
      <c r="K88" s="77"/>
      <c r="L88" s="149"/>
    </row>
    <row r="89" spans="1:12" s="445" customFormat="1" ht="27" customHeight="1">
      <c r="A89" s="100"/>
      <c r="B89" s="488"/>
      <c r="C89" s="612"/>
      <c r="D89" s="497"/>
      <c r="E89" s="489"/>
      <c r="F89" s="256"/>
      <c r="G89" s="473" t="s">
        <v>89</v>
      </c>
      <c r="H89" s="51">
        <v>38</v>
      </c>
      <c r="I89" s="27"/>
      <c r="J89" s="110"/>
      <c r="K89" s="77" t="b">
        <v>0</v>
      </c>
      <c r="L89" s="149"/>
    </row>
    <row r="90" spans="1:12" s="445" customFormat="1" ht="13.5" customHeight="1">
      <c r="A90" s="122">
        <v>10</v>
      </c>
      <c r="B90" s="479" t="s">
        <v>37</v>
      </c>
      <c r="C90" s="590" t="s">
        <v>400</v>
      </c>
      <c r="D90" s="491">
        <v>1</v>
      </c>
      <c r="E90" s="468" t="s">
        <v>126</v>
      </c>
      <c r="F90" s="494">
        <v>1</v>
      </c>
      <c r="G90" s="237" t="s">
        <v>94</v>
      </c>
      <c r="H90" s="53">
        <v>39</v>
      </c>
      <c r="I90" s="38"/>
      <c r="J90" s="107"/>
      <c r="K90" s="77" t="b">
        <v>0</v>
      </c>
      <c r="L90" s="149"/>
    </row>
    <row r="91" spans="1:12" s="445" customFormat="1" ht="26.25" customHeight="1">
      <c r="A91" s="91"/>
      <c r="B91" s="480"/>
      <c r="C91" s="583"/>
      <c r="D91" s="486">
        <v>2</v>
      </c>
      <c r="E91" s="445" t="s">
        <v>199</v>
      </c>
      <c r="F91" s="471">
        <v>2</v>
      </c>
      <c r="G91" s="461" t="s">
        <v>95</v>
      </c>
      <c r="H91" s="35">
        <v>40</v>
      </c>
      <c r="I91" s="24"/>
      <c r="J91" s="109"/>
      <c r="K91" s="77" t="b">
        <v>0</v>
      </c>
      <c r="L91" s="149"/>
    </row>
    <row r="92" spans="1:12" s="445" customFormat="1" ht="16.5" customHeight="1">
      <c r="A92" s="91"/>
      <c r="B92" s="480"/>
      <c r="C92" s="583"/>
      <c r="D92" s="486">
        <v>3</v>
      </c>
      <c r="E92" s="445" t="s">
        <v>200</v>
      </c>
      <c r="F92" s="471">
        <v>3</v>
      </c>
      <c r="G92" s="461" t="s">
        <v>78</v>
      </c>
      <c r="H92" s="35">
        <v>41</v>
      </c>
      <c r="I92" s="24"/>
      <c r="J92" s="109"/>
      <c r="K92" s="77" t="b">
        <v>0</v>
      </c>
      <c r="L92" s="149"/>
    </row>
    <row r="93" spans="1:12" s="445" customFormat="1" ht="14.25" customHeight="1">
      <c r="A93" s="91"/>
      <c r="B93" s="480"/>
      <c r="C93" s="269"/>
      <c r="D93" s="486"/>
      <c r="F93" s="471"/>
      <c r="G93" s="461" t="s">
        <v>80</v>
      </c>
      <c r="H93" s="35">
        <v>42</v>
      </c>
      <c r="I93" s="25"/>
      <c r="J93" s="109"/>
      <c r="K93" s="77" t="b">
        <v>0</v>
      </c>
      <c r="L93" s="149"/>
    </row>
    <row r="94" spans="1:12" s="445" customFormat="1" ht="41.25" customHeight="1">
      <c r="A94" s="100"/>
      <c r="B94" s="488"/>
      <c r="C94" s="271"/>
      <c r="D94" s="497"/>
      <c r="E94" s="474"/>
      <c r="F94" s="256"/>
      <c r="G94" s="473" t="s">
        <v>401</v>
      </c>
      <c r="H94" s="51">
        <v>43</v>
      </c>
      <c r="I94" s="27"/>
      <c r="J94" s="110"/>
      <c r="K94" s="77" t="b">
        <v>0</v>
      </c>
      <c r="L94" s="149"/>
    </row>
    <row r="95" spans="1:12" s="445" customFormat="1" ht="24" customHeight="1">
      <c r="A95" s="122">
        <v>11</v>
      </c>
      <c r="B95" s="479" t="s">
        <v>359</v>
      </c>
      <c r="C95" s="608" t="s">
        <v>402</v>
      </c>
      <c r="D95" s="491">
        <v>1</v>
      </c>
      <c r="E95" s="468" t="s">
        <v>201</v>
      </c>
      <c r="F95" s="494"/>
      <c r="G95" s="242"/>
      <c r="H95" s="69">
        <v>44</v>
      </c>
      <c r="I95" s="50"/>
      <c r="J95" s="107"/>
      <c r="K95" s="77" t="b">
        <v>0</v>
      </c>
      <c r="L95" s="149"/>
    </row>
    <row r="96" spans="1:12" s="445" customFormat="1" ht="19.5" customHeight="1">
      <c r="A96" s="100"/>
      <c r="B96" s="488"/>
      <c r="C96" s="609"/>
      <c r="D96" s="497">
        <v>2</v>
      </c>
      <c r="E96" s="474" t="s">
        <v>202</v>
      </c>
      <c r="F96" s="256"/>
      <c r="G96" s="243"/>
      <c r="H96" s="70">
        <v>45</v>
      </c>
      <c r="I96" s="27"/>
      <c r="J96" s="110"/>
      <c r="K96" s="77" t="b">
        <v>0</v>
      </c>
      <c r="L96" s="149"/>
    </row>
    <row r="97" spans="1:12" s="445" customFormat="1" ht="21" customHeight="1">
      <c r="A97" s="122">
        <v>12</v>
      </c>
      <c r="B97" s="479" t="s">
        <v>39</v>
      </c>
      <c r="C97" s="590" t="s">
        <v>403</v>
      </c>
      <c r="D97" s="491">
        <v>1</v>
      </c>
      <c r="E97" s="589" t="s">
        <v>203</v>
      </c>
      <c r="F97" s="494">
        <v>1</v>
      </c>
      <c r="G97" s="600" t="s">
        <v>204</v>
      </c>
      <c r="H97" s="53"/>
      <c r="I97" s="53" t="s">
        <v>360</v>
      </c>
      <c r="J97" s="108" t="s">
        <v>488</v>
      </c>
      <c r="K97" s="77"/>
      <c r="L97" s="149"/>
    </row>
    <row r="98" spans="1:12" s="445" customFormat="1" ht="21" customHeight="1">
      <c r="A98" s="123"/>
      <c r="B98" s="480"/>
      <c r="C98" s="583"/>
      <c r="D98" s="486"/>
      <c r="E98" s="561"/>
      <c r="F98" s="471"/>
      <c r="G98" s="584"/>
      <c r="H98" s="35"/>
      <c r="I98" s="35" t="s">
        <v>767</v>
      </c>
      <c r="J98" s="108" t="s">
        <v>488</v>
      </c>
      <c r="K98" s="77"/>
      <c r="L98" s="149"/>
    </row>
    <row r="99" spans="1:12" s="445" customFormat="1" ht="21" customHeight="1">
      <c r="A99" s="123"/>
      <c r="B99" s="480"/>
      <c r="C99" s="583"/>
      <c r="D99" s="486"/>
      <c r="E99" s="561"/>
      <c r="F99" s="471"/>
      <c r="G99" s="584"/>
      <c r="H99" s="35"/>
      <c r="I99" s="35" t="s">
        <v>766</v>
      </c>
      <c r="J99" s="143"/>
      <c r="K99" s="77"/>
      <c r="L99" s="149"/>
    </row>
    <row r="100" spans="1:12" s="445" customFormat="1" ht="21" customHeight="1">
      <c r="A100" s="100"/>
      <c r="B100" s="488"/>
      <c r="C100" s="591"/>
      <c r="D100" s="497">
        <v>2</v>
      </c>
      <c r="E100" s="474" t="s">
        <v>202</v>
      </c>
      <c r="F100" s="256"/>
      <c r="G100" s="473"/>
      <c r="H100" s="51">
        <v>46</v>
      </c>
      <c r="I100" s="474"/>
      <c r="J100" s="110"/>
      <c r="K100" s="77" t="b">
        <v>0</v>
      </c>
      <c r="L100" s="149"/>
    </row>
    <row r="101" spans="1:12" s="445" customFormat="1" ht="34.5" customHeight="1">
      <c r="A101" s="125">
        <v>13</v>
      </c>
      <c r="B101" s="54" t="s">
        <v>361</v>
      </c>
      <c r="C101" s="214" t="s">
        <v>404</v>
      </c>
      <c r="D101" s="89">
        <v>1</v>
      </c>
      <c r="E101" s="55" t="s">
        <v>205</v>
      </c>
      <c r="F101" s="257" t="s">
        <v>125</v>
      </c>
      <c r="G101" s="244" t="s">
        <v>82</v>
      </c>
      <c r="H101" s="71">
        <v>47</v>
      </c>
      <c r="I101" s="55"/>
      <c r="J101" s="113"/>
      <c r="K101" s="77" t="b">
        <v>0</v>
      </c>
      <c r="L101" s="149"/>
    </row>
    <row r="102" spans="1:12" s="445" customFormat="1" ht="15" customHeight="1">
      <c r="A102" s="123">
        <v>14</v>
      </c>
      <c r="B102" s="586" t="s">
        <v>58</v>
      </c>
      <c r="C102" s="492" t="s">
        <v>100</v>
      </c>
      <c r="D102" s="486">
        <v>1</v>
      </c>
      <c r="E102" s="445" t="s">
        <v>206</v>
      </c>
      <c r="F102" s="471" t="s">
        <v>125</v>
      </c>
      <c r="G102" s="461" t="s">
        <v>82</v>
      </c>
      <c r="H102" s="35">
        <v>48</v>
      </c>
      <c r="J102" s="109"/>
      <c r="K102" s="77" t="b">
        <v>0</v>
      </c>
      <c r="L102" s="149"/>
    </row>
    <row r="103" spans="1:12" s="445" customFormat="1" ht="27" customHeight="1">
      <c r="A103" s="91"/>
      <c r="B103" s="586"/>
      <c r="C103" s="459" t="s">
        <v>248</v>
      </c>
      <c r="D103" s="486">
        <v>2</v>
      </c>
      <c r="E103" s="445" t="s">
        <v>207</v>
      </c>
      <c r="F103" s="471"/>
      <c r="G103" s="238"/>
      <c r="H103" s="22">
        <v>49</v>
      </c>
      <c r="J103" s="139"/>
      <c r="K103" s="77" t="b">
        <v>0</v>
      </c>
      <c r="L103" s="149"/>
    </row>
    <row r="104" spans="1:12" s="445" customFormat="1" ht="22.5" customHeight="1">
      <c r="A104" s="91"/>
      <c r="B104" s="480"/>
      <c r="C104" s="492"/>
      <c r="D104" s="486">
        <v>3</v>
      </c>
      <c r="E104" s="445" t="s">
        <v>202</v>
      </c>
      <c r="F104" s="471"/>
      <c r="G104" s="477"/>
      <c r="H104" s="62">
        <v>50</v>
      </c>
      <c r="J104" s="109"/>
      <c r="K104" s="77" t="b">
        <v>0</v>
      </c>
      <c r="L104" s="149"/>
    </row>
    <row r="105" spans="1:11" s="445" customFormat="1" ht="14.25" customHeight="1">
      <c r="A105" s="98">
        <v>15</v>
      </c>
      <c r="B105" s="587" t="s">
        <v>57</v>
      </c>
      <c r="C105" s="590" t="s">
        <v>405</v>
      </c>
      <c r="D105" s="491">
        <v>1</v>
      </c>
      <c r="E105" s="589" t="s">
        <v>208</v>
      </c>
      <c r="F105" s="494"/>
      <c r="G105" s="236"/>
      <c r="H105" s="66"/>
      <c r="I105" s="53" t="s">
        <v>362</v>
      </c>
      <c r="J105" s="126">
        <f>J25</f>
        <v>0</v>
      </c>
      <c r="K105" s="77"/>
    </row>
    <row r="106" spans="1:11" s="445" customFormat="1" ht="18" customHeight="1">
      <c r="A106" s="91"/>
      <c r="B106" s="586"/>
      <c r="C106" s="583"/>
      <c r="D106" s="486"/>
      <c r="E106" s="561"/>
      <c r="F106" s="471"/>
      <c r="G106" s="477"/>
      <c r="H106" s="62"/>
      <c r="I106" s="35" t="s">
        <v>43</v>
      </c>
      <c r="J106" s="145"/>
      <c r="K106" s="77"/>
    </row>
    <row r="107" spans="1:11" s="445" customFormat="1" ht="18" customHeight="1">
      <c r="A107" s="91"/>
      <c r="B107" s="586"/>
      <c r="C107" s="583"/>
      <c r="D107" s="486"/>
      <c r="E107" s="561"/>
      <c r="F107" s="471"/>
      <c r="G107" s="477"/>
      <c r="H107" s="62"/>
      <c r="I107" s="35" t="s">
        <v>493</v>
      </c>
      <c r="J107" s="139"/>
      <c r="K107" s="77"/>
    </row>
    <row r="108" spans="1:12" s="445" customFormat="1" ht="18" customHeight="1">
      <c r="A108" s="91"/>
      <c r="B108" s="480"/>
      <c r="C108" s="583"/>
      <c r="D108" s="486">
        <v>2</v>
      </c>
      <c r="E108" s="561" t="s">
        <v>209</v>
      </c>
      <c r="F108" s="471"/>
      <c r="G108" s="477"/>
      <c r="H108" s="62"/>
      <c r="I108" s="35" t="s">
        <v>363</v>
      </c>
      <c r="J108" s="146" t="e">
        <f>ROUNDDOWN(J107/J105,3)</f>
        <v>#DIV/0!</v>
      </c>
      <c r="K108" s="77"/>
      <c r="L108" s="149" t="e">
        <f>IF(J108&gt;=3,"OK","非適合")</f>
        <v>#DIV/0!</v>
      </c>
    </row>
    <row r="109" spans="1:12" s="445" customFormat="1" ht="18" customHeight="1">
      <c r="A109" s="91"/>
      <c r="B109" s="480"/>
      <c r="C109" s="583"/>
      <c r="D109" s="486"/>
      <c r="E109" s="561"/>
      <c r="F109" s="471"/>
      <c r="G109" s="477"/>
      <c r="H109" s="62"/>
      <c r="I109" s="35" t="s">
        <v>784</v>
      </c>
      <c r="J109" s="143"/>
      <c r="K109" s="77"/>
      <c r="L109" s="149"/>
    </row>
    <row r="110" spans="1:12" s="445" customFormat="1" ht="35.25" customHeight="1">
      <c r="A110" s="100"/>
      <c r="B110" s="488"/>
      <c r="C110" s="591"/>
      <c r="D110" s="497"/>
      <c r="E110" s="588"/>
      <c r="F110" s="256"/>
      <c r="G110" s="478"/>
      <c r="H110" s="63"/>
      <c r="I110" s="51" t="s">
        <v>41</v>
      </c>
      <c r="J110" s="108" t="s">
        <v>488</v>
      </c>
      <c r="K110" s="77"/>
      <c r="L110" s="149"/>
    </row>
    <row r="111" spans="1:12" s="445" customFormat="1" ht="34.5" customHeight="1">
      <c r="A111" s="98">
        <v>16</v>
      </c>
      <c r="B111" s="479" t="s">
        <v>84</v>
      </c>
      <c r="C111" s="268"/>
      <c r="D111" s="491">
        <v>1</v>
      </c>
      <c r="E111" s="468" t="s">
        <v>210</v>
      </c>
      <c r="F111" s="494">
        <v>1</v>
      </c>
      <c r="G111" s="237" t="s">
        <v>211</v>
      </c>
      <c r="H111" s="53"/>
      <c r="I111" s="468"/>
      <c r="J111" s="127"/>
      <c r="K111" s="77"/>
      <c r="L111" s="149"/>
    </row>
    <row r="112" spans="1:12" s="445" customFormat="1" ht="19.5" customHeight="1">
      <c r="A112" s="98">
        <v>17</v>
      </c>
      <c r="B112" s="587" t="s">
        <v>59</v>
      </c>
      <c r="C112" s="590" t="s">
        <v>364</v>
      </c>
      <c r="D112" s="594">
        <v>1</v>
      </c>
      <c r="E112" s="589" t="s">
        <v>212</v>
      </c>
      <c r="F112" s="494"/>
      <c r="G112" s="236"/>
      <c r="H112" s="66">
        <v>51</v>
      </c>
      <c r="I112" s="468"/>
      <c r="J112" s="107"/>
      <c r="K112" s="77" t="b">
        <v>0</v>
      </c>
      <c r="L112" s="149"/>
    </row>
    <row r="113" spans="1:12" s="445" customFormat="1" ht="19.5" customHeight="1">
      <c r="A113" s="91"/>
      <c r="B113" s="586"/>
      <c r="C113" s="583"/>
      <c r="D113" s="585"/>
      <c r="E113" s="561"/>
      <c r="F113" s="471"/>
      <c r="G113" s="477"/>
      <c r="H113" s="62">
        <v>52</v>
      </c>
      <c r="J113" s="109"/>
      <c r="K113" s="77" t="b">
        <v>0</v>
      </c>
      <c r="L113" s="149"/>
    </row>
    <row r="114" spans="1:12" s="445" customFormat="1" ht="31.5" customHeight="1">
      <c r="A114" s="91"/>
      <c r="B114" s="592"/>
      <c r="C114" s="591"/>
      <c r="D114" s="497"/>
      <c r="E114" s="588"/>
      <c r="F114" s="471"/>
      <c r="G114" s="477"/>
      <c r="H114" s="35">
        <v>53</v>
      </c>
      <c r="J114" s="109"/>
      <c r="K114" s="77" t="b">
        <v>0</v>
      </c>
      <c r="L114" s="149"/>
    </row>
    <row r="115" spans="1:12" s="445" customFormat="1" ht="23.25" customHeight="1">
      <c r="A115" s="98">
        <v>18</v>
      </c>
      <c r="B115" s="587" t="s">
        <v>366</v>
      </c>
      <c r="C115" s="590" t="s">
        <v>365</v>
      </c>
      <c r="D115" s="491">
        <v>1</v>
      </c>
      <c r="E115" s="589" t="s">
        <v>213</v>
      </c>
      <c r="F115" s="494">
        <v>1</v>
      </c>
      <c r="G115" s="600" t="s">
        <v>22</v>
      </c>
      <c r="H115" s="68">
        <v>54</v>
      </c>
      <c r="I115" s="468"/>
      <c r="J115" s="107"/>
      <c r="K115" s="77" t="b">
        <v>0</v>
      </c>
      <c r="L115" s="149"/>
    </row>
    <row r="116" spans="1:12" s="445" customFormat="1" ht="18.75" customHeight="1">
      <c r="A116" s="91"/>
      <c r="B116" s="586"/>
      <c r="C116" s="583"/>
      <c r="D116" s="486"/>
      <c r="E116" s="561"/>
      <c r="F116" s="471"/>
      <c r="G116" s="584"/>
      <c r="H116" s="22"/>
      <c r="I116" s="35" t="s">
        <v>769</v>
      </c>
      <c r="J116" s="108" t="s">
        <v>770</v>
      </c>
      <c r="K116" s="77"/>
      <c r="L116" s="149"/>
    </row>
    <row r="117" spans="1:12" s="445" customFormat="1" ht="18" customHeight="1">
      <c r="A117" s="100"/>
      <c r="B117" s="592"/>
      <c r="C117" s="591"/>
      <c r="D117" s="497">
        <v>2</v>
      </c>
      <c r="E117" s="474" t="s">
        <v>214</v>
      </c>
      <c r="F117" s="256"/>
      <c r="G117" s="619"/>
      <c r="H117" s="35">
        <v>55</v>
      </c>
      <c r="I117" s="474"/>
      <c r="J117" s="110"/>
      <c r="K117" s="77" t="b">
        <v>0</v>
      </c>
      <c r="L117" s="149"/>
    </row>
    <row r="118" spans="1:12" s="445" customFormat="1" ht="30" customHeight="1">
      <c r="A118" s="96">
        <v>19</v>
      </c>
      <c r="B118" s="54" t="s">
        <v>60</v>
      </c>
      <c r="C118" s="215" t="s">
        <v>101</v>
      </c>
      <c r="D118" s="89">
        <v>1</v>
      </c>
      <c r="E118" s="56" t="s">
        <v>215</v>
      </c>
      <c r="F118" s="257">
        <v>1</v>
      </c>
      <c r="G118" s="244" t="s">
        <v>91</v>
      </c>
      <c r="H118" s="71"/>
      <c r="I118" s="35" t="s">
        <v>771</v>
      </c>
      <c r="J118" s="108" t="s">
        <v>772</v>
      </c>
      <c r="K118" s="77"/>
      <c r="L118" s="149"/>
    </row>
    <row r="119" spans="1:12" s="445" customFormat="1" ht="15.75" customHeight="1">
      <c r="A119" s="98">
        <v>20</v>
      </c>
      <c r="B119" s="479" t="s">
        <v>61</v>
      </c>
      <c r="C119" s="590" t="s">
        <v>406</v>
      </c>
      <c r="D119" s="491">
        <v>1</v>
      </c>
      <c r="E119" s="589" t="s">
        <v>128</v>
      </c>
      <c r="F119" s="494">
        <v>1</v>
      </c>
      <c r="G119" s="600" t="s">
        <v>96</v>
      </c>
      <c r="H119" s="53"/>
      <c r="I119" s="53" t="s">
        <v>514</v>
      </c>
      <c r="J119" s="147"/>
      <c r="K119" s="77"/>
      <c r="L119" s="149" t="str">
        <f>IF(J119&gt;=1.5,"OK","非適合")</f>
        <v>非適合</v>
      </c>
    </row>
    <row r="120" spans="1:12" s="445" customFormat="1" ht="15.75" customHeight="1">
      <c r="A120" s="91"/>
      <c r="B120" s="480"/>
      <c r="C120" s="583"/>
      <c r="D120" s="463"/>
      <c r="E120" s="561"/>
      <c r="F120" s="471"/>
      <c r="G120" s="584"/>
      <c r="H120" s="35"/>
      <c r="I120" s="35" t="s">
        <v>515</v>
      </c>
      <c r="J120" s="147"/>
      <c r="K120" s="77"/>
      <c r="L120" s="149" t="str">
        <f>IF(J120&gt;=1.8,"OK","非適合")</f>
        <v>非適合</v>
      </c>
    </row>
    <row r="121" spans="1:12" s="445" customFormat="1" ht="15.75" customHeight="1">
      <c r="A121" s="91"/>
      <c r="B121" s="480"/>
      <c r="C121" s="583"/>
      <c r="D121" s="463"/>
      <c r="E121" s="561"/>
      <c r="F121" s="471"/>
      <c r="G121" s="584"/>
      <c r="H121" s="35"/>
      <c r="I121" s="22" t="s">
        <v>494</v>
      </c>
      <c r="J121" s="143"/>
      <c r="K121" s="77"/>
      <c r="L121" s="149"/>
    </row>
    <row r="122" spans="1:12" s="445" customFormat="1" ht="15.75" customHeight="1">
      <c r="A122" s="91"/>
      <c r="B122" s="480"/>
      <c r="C122" s="583"/>
      <c r="D122" s="463"/>
      <c r="E122" s="561"/>
      <c r="F122" s="471"/>
      <c r="G122" s="584"/>
      <c r="H122" s="35">
        <v>56</v>
      </c>
      <c r="J122" s="109"/>
      <c r="K122" s="77" t="b">
        <v>0</v>
      </c>
      <c r="L122" s="149"/>
    </row>
    <row r="123" spans="1:12" s="445" customFormat="1" ht="15.75" customHeight="1">
      <c r="A123" s="91"/>
      <c r="B123" s="480"/>
      <c r="C123" s="583"/>
      <c r="D123" s="463"/>
      <c r="E123" s="561"/>
      <c r="F123" s="471"/>
      <c r="G123" s="584"/>
      <c r="H123" s="35">
        <v>57</v>
      </c>
      <c r="I123" s="486"/>
      <c r="J123" s="109"/>
      <c r="K123" s="77" t="b">
        <v>0</v>
      </c>
      <c r="L123" s="149"/>
    </row>
    <row r="124" spans="1:12" s="445" customFormat="1" ht="15.75" customHeight="1">
      <c r="A124" s="100"/>
      <c r="B124" s="488"/>
      <c r="C124" s="591"/>
      <c r="D124" s="498"/>
      <c r="E124" s="588"/>
      <c r="F124" s="256"/>
      <c r="G124" s="245"/>
      <c r="H124" s="73">
        <v>58</v>
      </c>
      <c r="I124" s="497"/>
      <c r="J124" s="110"/>
      <c r="K124" s="77" t="b">
        <v>0</v>
      </c>
      <c r="L124" s="149"/>
    </row>
    <row r="125" spans="1:12" s="445" customFormat="1" ht="22.5" customHeight="1">
      <c r="A125" s="98">
        <v>21</v>
      </c>
      <c r="B125" s="587" t="s">
        <v>367</v>
      </c>
      <c r="C125" s="268" t="s">
        <v>8</v>
      </c>
      <c r="D125" s="491">
        <v>1</v>
      </c>
      <c r="E125" s="468" t="s">
        <v>85</v>
      </c>
      <c r="F125" s="494">
        <v>1</v>
      </c>
      <c r="G125" s="237" t="s">
        <v>129</v>
      </c>
      <c r="H125" s="53">
        <v>59</v>
      </c>
      <c r="I125" s="468"/>
      <c r="J125" s="107"/>
      <c r="K125" s="77" t="b">
        <v>0</v>
      </c>
      <c r="L125" s="149"/>
    </row>
    <row r="126" spans="1:12" s="445" customFormat="1" ht="18" customHeight="1">
      <c r="A126" s="91"/>
      <c r="B126" s="586"/>
      <c r="C126" s="583" t="s">
        <v>130</v>
      </c>
      <c r="D126" s="561">
        <v>2</v>
      </c>
      <c r="E126" s="561" t="s">
        <v>131</v>
      </c>
      <c r="F126" s="595">
        <v>2</v>
      </c>
      <c r="G126" s="584" t="s">
        <v>132</v>
      </c>
      <c r="H126" s="35">
        <v>60</v>
      </c>
      <c r="J126" s="109"/>
      <c r="K126" s="77" t="b">
        <v>0</v>
      </c>
      <c r="L126" s="149"/>
    </row>
    <row r="127" spans="1:12" s="445" customFormat="1" ht="18" customHeight="1">
      <c r="A127" s="91"/>
      <c r="B127" s="586"/>
      <c r="C127" s="583"/>
      <c r="D127" s="561"/>
      <c r="E127" s="561"/>
      <c r="F127" s="595"/>
      <c r="G127" s="584"/>
      <c r="H127" s="35">
        <v>61</v>
      </c>
      <c r="J127" s="109"/>
      <c r="K127" s="77" t="b">
        <v>0</v>
      </c>
      <c r="L127" s="149"/>
    </row>
    <row r="128" spans="1:12" s="445" customFormat="1" ht="18" customHeight="1">
      <c r="A128" s="100"/>
      <c r="B128" s="592"/>
      <c r="C128" s="493"/>
      <c r="D128" s="497">
        <v>3</v>
      </c>
      <c r="E128" s="26" t="s">
        <v>133</v>
      </c>
      <c r="F128" s="256"/>
      <c r="G128" s="478"/>
      <c r="H128" s="63">
        <v>62</v>
      </c>
      <c r="I128" s="474"/>
      <c r="J128" s="110"/>
      <c r="K128" s="77" t="b">
        <v>0</v>
      </c>
      <c r="L128" s="149"/>
    </row>
    <row r="129" spans="1:12" s="445" customFormat="1" ht="24.75" customHeight="1">
      <c r="A129" s="98">
        <v>22</v>
      </c>
      <c r="B129" s="587" t="s">
        <v>62</v>
      </c>
      <c r="C129" s="590" t="s">
        <v>415</v>
      </c>
      <c r="D129" s="491">
        <v>1</v>
      </c>
      <c r="E129" s="468" t="s">
        <v>26</v>
      </c>
      <c r="F129" s="494"/>
      <c r="G129" s="236"/>
      <c r="H129" s="66">
        <v>63</v>
      </c>
      <c r="I129" s="468"/>
      <c r="J129" s="107"/>
      <c r="K129" s="77" t="b">
        <v>0</v>
      </c>
      <c r="L129" s="149"/>
    </row>
    <row r="130" spans="1:12" s="445" customFormat="1" ht="34.5" customHeight="1">
      <c r="A130" s="100"/>
      <c r="B130" s="592"/>
      <c r="C130" s="591"/>
      <c r="D130" s="498"/>
      <c r="E130" s="489"/>
      <c r="F130" s="256"/>
      <c r="G130" s="478"/>
      <c r="H130" s="63"/>
      <c r="I130" s="51" t="s">
        <v>368</v>
      </c>
      <c r="J130" s="108" t="s">
        <v>488</v>
      </c>
      <c r="K130" s="77"/>
      <c r="L130" s="149"/>
    </row>
    <row r="131" spans="1:11" ht="24" customHeight="1">
      <c r="A131" s="98">
        <v>23</v>
      </c>
      <c r="B131" s="587" t="s">
        <v>369</v>
      </c>
      <c r="C131" s="270" t="s">
        <v>370</v>
      </c>
      <c r="D131" s="491">
        <v>1</v>
      </c>
      <c r="E131" s="57" t="s">
        <v>134</v>
      </c>
      <c r="F131" s="494"/>
      <c r="G131" s="236"/>
      <c r="H131" s="66">
        <v>64</v>
      </c>
      <c r="I131" s="468"/>
      <c r="J131" s="107"/>
      <c r="K131" s="77" t="b">
        <v>0</v>
      </c>
    </row>
    <row r="132" spans="1:11" ht="39" customHeight="1">
      <c r="A132" s="100"/>
      <c r="B132" s="592"/>
      <c r="C132" s="271" t="s">
        <v>371</v>
      </c>
      <c r="D132" s="497">
        <v>2</v>
      </c>
      <c r="E132" s="474" t="s">
        <v>135</v>
      </c>
      <c r="F132" s="256"/>
      <c r="G132" s="478"/>
      <c r="H132" s="63">
        <v>65</v>
      </c>
      <c r="I132" s="474"/>
      <c r="J132" s="110"/>
      <c r="K132" s="77" t="b">
        <v>0</v>
      </c>
    </row>
    <row r="133" spans="1:12" s="445" customFormat="1" ht="36.75" customHeight="1" thickBot="1">
      <c r="A133" s="128">
        <v>24</v>
      </c>
      <c r="B133" s="129" t="s">
        <v>372</v>
      </c>
      <c r="C133" s="272" t="s">
        <v>137</v>
      </c>
      <c r="D133" s="207">
        <v>1</v>
      </c>
      <c r="E133" s="130" t="s">
        <v>138</v>
      </c>
      <c r="F133" s="258"/>
      <c r="G133" s="246"/>
      <c r="H133" s="131">
        <v>66</v>
      </c>
      <c r="I133" s="130"/>
      <c r="J133" s="132"/>
      <c r="K133" s="77" t="b">
        <v>0</v>
      </c>
      <c r="L133" s="149"/>
    </row>
    <row r="134" spans="1:12" s="445" customFormat="1" ht="17.25" customHeight="1" thickBot="1">
      <c r="A134" s="470" t="s">
        <v>74</v>
      </c>
      <c r="B134" s="83"/>
      <c r="C134" s="273"/>
      <c r="D134" s="208"/>
      <c r="E134" s="84"/>
      <c r="F134" s="259"/>
      <c r="G134" s="247"/>
      <c r="H134" s="86"/>
      <c r="I134" s="117"/>
      <c r="J134" s="118"/>
      <c r="K134" s="77"/>
      <c r="L134" s="149"/>
    </row>
    <row r="135" spans="1:13" s="445" customFormat="1" ht="17.25" customHeight="1">
      <c r="A135" s="91">
        <v>1</v>
      </c>
      <c r="B135" s="43" t="s">
        <v>64</v>
      </c>
      <c r="C135" s="583" t="s">
        <v>285</v>
      </c>
      <c r="E135" s="486" t="s">
        <v>69</v>
      </c>
      <c r="F135" s="466" t="s">
        <v>419</v>
      </c>
      <c r="G135" s="484" t="s">
        <v>420</v>
      </c>
      <c r="H135" s="65"/>
      <c r="I135" s="22" t="s">
        <v>778</v>
      </c>
      <c r="J135" s="109" t="s">
        <v>373</v>
      </c>
      <c r="K135" s="77"/>
      <c r="L135" s="149"/>
      <c r="M135" s="214" t="s">
        <v>777</v>
      </c>
    </row>
    <row r="136" spans="1:13" s="445" customFormat="1" ht="17.25" customHeight="1">
      <c r="A136" s="91"/>
      <c r="B136" s="480"/>
      <c r="C136" s="583"/>
      <c r="D136" s="463">
        <v>1</v>
      </c>
      <c r="E136" s="434" t="s">
        <v>143</v>
      </c>
      <c r="F136" s="260" t="s">
        <v>144</v>
      </c>
      <c r="G136" s="248" t="s">
        <v>421</v>
      </c>
      <c r="H136" s="64" t="s">
        <v>427</v>
      </c>
      <c r="I136" s="376"/>
      <c r="J136" s="151"/>
      <c r="K136" s="77" t="b">
        <v>0</v>
      </c>
      <c r="L136" s="149" t="str">
        <f>IF(J136&gt;=J22/100,"OK","非適合")</f>
        <v>OK</v>
      </c>
      <c r="M136" s="214"/>
    </row>
    <row r="137" spans="1:13" s="445" customFormat="1" ht="17.25" customHeight="1">
      <c r="A137" s="91"/>
      <c r="B137" s="480"/>
      <c r="C137" s="583"/>
      <c r="D137" s="463">
        <v>2</v>
      </c>
      <c r="E137" s="604" t="s">
        <v>284</v>
      </c>
      <c r="F137" s="260"/>
      <c r="G137" s="617" t="s">
        <v>422</v>
      </c>
      <c r="H137" s="65" t="s">
        <v>428</v>
      </c>
      <c r="I137" s="376"/>
      <c r="J137" s="151"/>
      <c r="K137" s="77" t="b">
        <v>0</v>
      </c>
      <c r="L137" s="149"/>
      <c r="M137" s="214"/>
    </row>
    <row r="138" spans="1:13" s="445" customFormat="1" ht="17.25" customHeight="1">
      <c r="A138" s="91"/>
      <c r="B138" s="480"/>
      <c r="C138" s="583"/>
      <c r="D138" s="463"/>
      <c r="E138" s="604"/>
      <c r="F138" s="466"/>
      <c r="G138" s="617"/>
      <c r="H138" s="65" t="s">
        <v>429</v>
      </c>
      <c r="I138" s="376"/>
      <c r="J138" s="151"/>
      <c r="K138" s="77" t="b">
        <v>0</v>
      </c>
      <c r="L138" s="149"/>
      <c r="M138" s="214"/>
    </row>
    <row r="139" spans="1:13" s="445" customFormat="1" ht="17.25" customHeight="1">
      <c r="A139" s="91"/>
      <c r="B139" s="480"/>
      <c r="C139" s="583"/>
      <c r="D139" s="463"/>
      <c r="E139" s="604"/>
      <c r="F139" s="466" t="s">
        <v>145</v>
      </c>
      <c r="G139" s="618" t="s">
        <v>86</v>
      </c>
      <c r="H139" s="64" t="s">
        <v>430</v>
      </c>
      <c r="I139" s="376"/>
      <c r="J139" s="151"/>
      <c r="K139" s="77" t="b">
        <v>0</v>
      </c>
      <c r="L139" s="149" t="str">
        <f>IF(J139&gt;=1,"OK","非適合")</f>
        <v>非適合</v>
      </c>
      <c r="M139" s="214"/>
    </row>
    <row r="140" spans="1:13" s="445" customFormat="1" ht="17.25" customHeight="1">
      <c r="A140" s="91"/>
      <c r="B140" s="480"/>
      <c r="C140" s="583"/>
      <c r="D140" s="463"/>
      <c r="E140" s="604"/>
      <c r="F140" s="261"/>
      <c r="G140" s="618"/>
      <c r="H140" s="65" t="s">
        <v>431</v>
      </c>
      <c r="I140" s="376"/>
      <c r="J140" s="151"/>
      <c r="K140" s="77" t="b">
        <v>0</v>
      </c>
      <c r="L140" s="149"/>
      <c r="M140" s="214"/>
    </row>
    <row r="141" spans="1:13" s="445" customFormat="1" ht="17.25" customHeight="1">
      <c r="A141" s="91"/>
      <c r="B141" s="480"/>
      <c r="C141" s="583"/>
      <c r="D141" s="463"/>
      <c r="E141" s="604"/>
      <c r="F141" s="261"/>
      <c r="G141" s="618"/>
      <c r="H141" s="65" t="s">
        <v>432</v>
      </c>
      <c r="I141" s="376"/>
      <c r="J141" s="151"/>
      <c r="K141" s="77" t="b">
        <v>0</v>
      </c>
      <c r="L141" s="149"/>
      <c r="M141" s="214"/>
    </row>
    <row r="142" spans="1:13" s="445" customFormat="1" ht="17.25" customHeight="1">
      <c r="A142" s="91"/>
      <c r="B142" s="480"/>
      <c r="C142" s="583"/>
      <c r="D142" s="463">
        <v>3</v>
      </c>
      <c r="E142" s="604" t="s">
        <v>337</v>
      </c>
      <c r="F142" s="471"/>
      <c r="G142" s="482" t="s">
        <v>799</v>
      </c>
      <c r="H142" s="64" t="s">
        <v>433</v>
      </c>
      <c r="I142" s="376"/>
      <c r="J142" s="151"/>
      <c r="K142" s="77" t="b">
        <v>0</v>
      </c>
      <c r="L142" s="149"/>
      <c r="M142" s="214"/>
    </row>
    <row r="143" spans="1:13" s="445" customFormat="1" ht="17.25" customHeight="1">
      <c r="A143" s="91"/>
      <c r="B143" s="480"/>
      <c r="C143" s="583"/>
      <c r="D143" s="463"/>
      <c r="E143" s="604"/>
      <c r="F143" s="466"/>
      <c r="G143" s="484"/>
      <c r="H143" s="65" t="s">
        <v>434</v>
      </c>
      <c r="I143" s="376"/>
      <c r="J143" s="151"/>
      <c r="K143" s="77" t="b">
        <v>0</v>
      </c>
      <c r="L143" s="149" t="str">
        <f>IF(J143&gt;=J22/300,"OK","非適合")</f>
        <v>OK</v>
      </c>
      <c r="M143" s="214"/>
    </row>
    <row r="144" spans="1:13" s="445" customFormat="1" ht="17.25" customHeight="1">
      <c r="A144" s="91"/>
      <c r="B144" s="480"/>
      <c r="C144" s="583"/>
      <c r="D144" s="463"/>
      <c r="E144" s="604"/>
      <c r="F144" s="615"/>
      <c r="G144" s="616"/>
      <c r="H144" s="65" t="s">
        <v>435</v>
      </c>
      <c r="I144" s="376"/>
      <c r="J144" s="151"/>
      <c r="K144" s="77" t="b">
        <v>0</v>
      </c>
      <c r="L144" s="149"/>
      <c r="M144" s="214"/>
    </row>
    <row r="145" spans="1:13" s="445" customFormat="1" ht="15" customHeight="1">
      <c r="A145" s="91"/>
      <c r="B145" s="480"/>
      <c r="C145" s="583"/>
      <c r="D145" s="463"/>
      <c r="E145" s="604"/>
      <c r="F145" s="262"/>
      <c r="G145" s="484"/>
      <c r="H145" s="64" t="s">
        <v>436</v>
      </c>
      <c r="J145" s="151"/>
      <c r="K145" s="77" t="b">
        <v>0</v>
      </c>
      <c r="L145" s="149"/>
      <c r="M145" s="214"/>
    </row>
    <row r="146" spans="1:13" s="445" customFormat="1" ht="15" customHeight="1">
      <c r="A146" s="91"/>
      <c r="B146" s="480"/>
      <c r="C146" s="583"/>
      <c r="D146" s="463">
        <v>4</v>
      </c>
      <c r="E146" s="561" t="s">
        <v>286</v>
      </c>
      <c r="F146" s="615"/>
      <c r="G146" s="616"/>
      <c r="H146" s="65" t="s">
        <v>437</v>
      </c>
      <c r="J146" s="151"/>
      <c r="K146" s="77" t="b">
        <v>0</v>
      </c>
      <c r="L146" s="149"/>
      <c r="M146" s="214"/>
    </row>
    <row r="147" spans="1:12" s="445" customFormat="1" ht="14.25" customHeight="1">
      <c r="A147" s="91"/>
      <c r="B147" s="480"/>
      <c r="C147" s="583"/>
      <c r="D147" s="463"/>
      <c r="E147" s="561"/>
      <c r="F147" s="627"/>
      <c r="G147" s="628"/>
      <c r="H147" s="65"/>
      <c r="J147" s="109"/>
      <c r="K147" s="77"/>
      <c r="L147" s="149"/>
    </row>
    <row r="148" spans="1:12" s="445" customFormat="1" ht="14.25" customHeight="1">
      <c r="A148" s="91"/>
      <c r="B148" s="480"/>
      <c r="C148" s="583"/>
      <c r="D148" s="463"/>
      <c r="E148" s="561"/>
      <c r="F148" s="602"/>
      <c r="G148" s="603"/>
      <c r="H148" s="65"/>
      <c r="I148" s="561" t="s">
        <v>374</v>
      </c>
      <c r="J148" s="562"/>
      <c r="K148" s="77"/>
      <c r="L148" s="149"/>
    </row>
    <row r="149" spans="1:12" s="445" customFormat="1" ht="17.25" customHeight="1">
      <c r="A149" s="91"/>
      <c r="B149" s="480"/>
      <c r="C149" s="583"/>
      <c r="D149" s="463"/>
      <c r="E149" s="561"/>
      <c r="F149" s="602"/>
      <c r="G149" s="603"/>
      <c r="H149" s="65"/>
      <c r="I149" s="561"/>
      <c r="J149" s="562"/>
      <c r="K149" s="77"/>
      <c r="L149" s="149"/>
    </row>
    <row r="150" spans="1:12" s="445" customFormat="1" ht="14.25" customHeight="1">
      <c r="A150" s="91"/>
      <c r="B150" s="480"/>
      <c r="C150" s="583"/>
      <c r="E150" s="380" t="s">
        <v>70</v>
      </c>
      <c r="F150" s="627"/>
      <c r="G150" s="628"/>
      <c r="H150" s="65"/>
      <c r="I150" s="561"/>
      <c r="J150" s="562"/>
      <c r="K150" s="77"/>
      <c r="L150" s="149"/>
    </row>
    <row r="151" spans="1:12" s="445" customFormat="1" ht="14.25" customHeight="1">
      <c r="A151" s="91"/>
      <c r="B151" s="480"/>
      <c r="C151" s="601"/>
      <c r="D151" s="463">
        <v>5</v>
      </c>
      <c r="E151" s="604" t="s">
        <v>338</v>
      </c>
      <c r="F151" s="627"/>
      <c r="G151" s="628"/>
      <c r="H151" s="65"/>
      <c r="I151" s="380" t="s">
        <v>779</v>
      </c>
      <c r="J151" s="511" t="s">
        <v>373</v>
      </c>
      <c r="K151" s="77"/>
      <c r="L151" s="149"/>
    </row>
    <row r="152" spans="1:12" s="445" customFormat="1" ht="14.25" customHeight="1">
      <c r="A152" s="91"/>
      <c r="B152" s="480"/>
      <c r="C152" s="475"/>
      <c r="D152" s="463"/>
      <c r="E152" s="604"/>
      <c r="F152" s="627"/>
      <c r="G152" s="628"/>
      <c r="H152" s="65"/>
      <c r="I152" s="275" t="s">
        <v>495</v>
      </c>
      <c r="J152" s="219"/>
      <c r="K152" s="77"/>
      <c r="L152" s="149"/>
    </row>
    <row r="153" spans="1:12" s="445" customFormat="1" ht="14.25" customHeight="1">
      <c r="A153" s="91"/>
      <c r="B153" s="480"/>
      <c r="C153" s="475"/>
      <c r="D153" s="463"/>
      <c r="E153" s="604"/>
      <c r="F153" s="595"/>
      <c r="G153" s="584"/>
      <c r="H153" s="35"/>
      <c r="I153" s="275" t="s">
        <v>780</v>
      </c>
      <c r="J153" s="219"/>
      <c r="K153" s="77"/>
      <c r="L153" s="149"/>
    </row>
    <row r="154" spans="1:12" s="445" customFormat="1" ht="14.25" customHeight="1">
      <c r="A154" s="91"/>
      <c r="B154" s="480"/>
      <c r="C154" s="475"/>
      <c r="D154" s="463"/>
      <c r="E154" s="604"/>
      <c r="F154" s="471"/>
      <c r="G154" s="477"/>
      <c r="H154" s="62"/>
      <c r="I154" s="275" t="s">
        <v>781</v>
      </c>
      <c r="J154" s="219"/>
      <c r="K154" s="77"/>
      <c r="L154" s="149"/>
    </row>
    <row r="155" spans="1:12" s="445" customFormat="1" ht="14.25" customHeight="1">
      <c r="A155" s="91"/>
      <c r="B155" s="480"/>
      <c r="C155" s="475"/>
      <c r="D155" s="463"/>
      <c r="E155" s="604"/>
      <c r="F155" s="471"/>
      <c r="G155" s="477"/>
      <c r="H155" s="62"/>
      <c r="I155" s="275" t="s">
        <v>783</v>
      </c>
      <c r="J155" s="219"/>
      <c r="K155" s="77"/>
      <c r="L155" s="149"/>
    </row>
    <row r="156" spans="1:12" s="445" customFormat="1" ht="14.25" customHeight="1">
      <c r="A156" s="100"/>
      <c r="B156" s="488"/>
      <c r="C156" s="476"/>
      <c r="D156" s="498"/>
      <c r="E156" s="605"/>
      <c r="F156" s="256"/>
      <c r="G156" s="478"/>
      <c r="H156" s="63"/>
      <c r="I156" s="275" t="s">
        <v>782</v>
      </c>
      <c r="J156" s="219"/>
      <c r="K156" s="77"/>
      <c r="L156" s="149"/>
    </row>
    <row r="157" spans="1:12" s="445" customFormat="1" ht="15" customHeight="1">
      <c r="A157" s="91">
        <v>2</v>
      </c>
      <c r="B157" s="586" t="s">
        <v>407</v>
      </c>
      <c r="C157" s="583" t="s">
        <v>342</v>
      </c>
      <c r="D157" s="445">
        <v>1</v>
      </c>
      <c r="E157" s="486" t="s">
        <v>69</v>
      </c>
      <c r="F157" s="263">
        <v>1</v>
      </c>
      <c r="G157" s="460" t="s">
        <v>424</v>
      </c>
      <c r="H157" s="35"/>
      <c r="J157" s="109"/>
      <c r="K157" s="77"/>
      <c r="L157" s="149"/>
    </row>
    <row r="158" spans="1:12" s="445" customFormat="1" ht="27" customHeight="1">
      <c r="A158" s="91"/>
      <c r="B158" s="586"/>
      <c r="C158" s="583"/>
      <c r="D158" s="463">
        <v>-1</v>
      </c>
      <c r="E158" s="465" t="s">
        <v>146</v>
      </c>
      <c r="F158" s="471"/>
      <c r="G158" s="584" t="s">
        <v>423</v>
      </c>
      <c r="H158" s="35"/>
      <c r="I158" s="24"/>
      <c r="J158" s="109"/>
      <c r="K158" s="77"/>
      <c r="L158" s="149"/>
    </row>
    <row r="159" spans="1:12" s="445" customFormat="1" ht="15" customHeight="1">
      <c r="A159" s="91"/>
      <c r="B159" s="480"/>
      <c r="C159" s="583"/>
      <c r="D159" s="463">
        <v>-2</v>
      </c>
      <c r="E159" s="465" t="s">
        <v>147</v>
      </c>
      <c r="F159" s="471"/>
      <c r="G159" s="584"/>
      <c r="H159" s="35"/>
      <c r="I159" s="24"/>
      <c r="J159" s="109"/>
      <c r="K159" s="77"/>
      <c r="L159" s="149"/>
    </row>
    <row r="160" spans="1:12" s="445" customFormat="1" ht="15" customHeight="1">
      <c r="A160" s="91"/>
      <c r="B160" s="480"/>
      <c r="C160" s="583"/>
      <c r="D160" s="445">
        <v>2</v>
      </c>
      <c r="E160" s="486" t="s">
        <v>90</v>
      </c>
      <c r="F160" s="471"/>
      <c r="G160" s="584"/>
      <c r="H160" s="35"/>
      <c r="I160" s="24"/>
      <c r="J160" s="109"/>
      <c r="K160" s="77"/>
      <c r="L160" s="149"/>
    </row>
    <row r="161" spans="1:12" s="445" customFormat="1" ht="26.25" customHeight="1">
      <c r="A161" s="91"/>
      <c r="B161" s="480"/>
      <c r="C161" s="583"/>
      <c r="D161" s="463"/>
      <c r="E161" s="465" t="s">
        <v>148</v>
      </c>
      <c r="F161" s="471"/>
      <c r="G161" s="584"/>
      <c r="H161" s="35"/>
      <c r="I161" s="24"/>
      <c r="J161" s="109"/>
      <c r="K161" s="77"/>
      <c r="L161" s="149"/>
    </row>
    <row r="162" spans="1:12" s="445" customFormat="1" ht="15" customHeight="1">
      <c r="A162" s="91"/>
      <c r="B162" s="480"/>
      <c r="C162" s="583"/>
      <c r="D162" s="445">
        <v>3</v>
      </c>
      <c r="E162" s="486" t="s">
        <v>70</v>
      </c>
      <c r="F162" s="471"/>
      <c r="G162" s="584"/>
      <c r="H162" s="35"/>
      <c r="I162" s="24"/>
      <c r="J162" s="109"/>
      <c r="K162" s="77"/>
      <c r="L162" s="149"/>
    </row>
    <row r="163" spans="1:12" s="445" customFormat="1" ht="26.25" customHeight="1">
      <c r="A163" s="91"/>
      <c r="B163" s="480"/>
      <c r="C163" s="583"/>
      <c r="D163" s="463">
        <v>-1</v>
      </c>
      <c r="E163" s="445" t="s">
        <v>27</v>
      </c>
      <c r="F163" s="471"/>
      <c r="G163" s="584"/>
      <c r="H163" s="35"/>
      <c r="I163" s="24"/>
      <c r="J163" s="109"/>
      <c r="K163" s="77"/>
      <c r="L163" s="149"/>
    </row>
    <row r="164" spans="1:12" s="445" customFormat="1" ht="24" customHeight="1">
      <c r="A164" s="91"/>
      <c r="B164" s="480"/>
      <c r="C164" s="583"/>
      <c r="D164" s="463">
        <v>-2</v>
      </c>
      <c r="E164" s="445" t="s">
        <v>28</v>
      </c>
      <c r="F164" s="471"/>
      <c r="G164" s="584"/>
      <c r="H164" s="35"/>
      <c r="I164" s="24"/>
      <c r="J164" s="109"/>
      <c r="K164" s="77"/>
      <c r="L164" s="149"/>
    </row>
    <row r="165" spans="1:12" s="445" customFormat="1" ht="15" customHeight="1">
      <c r="A165" s="91"/>
      <c r="B165" s="480"/>
      <c r="C165" s="583"/>
      <c r="E165" s="465" t="s">
        <v>102</v>
      </c>
      <c r="F165" s="471"/>
      <c r="G165" s="584"/>
      <c r="H165" s="35"/>
      <c r="I165" s="24"/>
      <c r="J165" s="109"/>
      <c r="K165" s="77"/>
      <c r="L165" s="149"/>
    </row>
    <row r="166" spans="1:12" s="45" customFormat="1" ht="19.5" customHeight="1">
      <c r="A166" s="111">
        <v>3</v>
      </c>
      <c r="B166" s="587" t="s">
        <v>65</v>
      </c>
      <c r="C166" s="590" t="s">
        <v>12</v>
      </c>
      <c r="D166" s="624">
        <v>1</v>
      </c>
      <c r="E166" s="626" t="s">
        <v>97</v>
      </c>
      <c r="F166" s="494"/>
      <c r="G166" s="237"/>
      <c r="H166" s="53"/>
      <c r="I166" s="80"/>
      <c r="J166" s="107"/>
      <c r="K166" s="77"/>
      <c r="L166" s="149"/>
    </row>
    <row r="167" spans="1:12" s="45" customFormat="1" ht="18" customHeight="1">
      <c r="A167" s="112"/>
      <c r="B167" s="586"/>
      <c r="C167" s="583"/>
      <c r="D167" s="625"/>
      <c r="E167" s="604"/>
      <c r="F167" s="471"/>
      <c r="G167" s="461"/>
      <c r="H167" s="35"/>
      <c r="I167" s="28"/>
      <c r="J167" s="109"/>
      <c r="K167" s="77"/>
      <c r="L167" s="149"/>
    </row>
    <row r="168" spans="1:12" s="445" customFormat="1" ht="21" customHeight="1">
      <c r="A168" s="100"/>
      <c r="B168" s="488"/>
      <c r="C168" s="591"/>
      <c r="D168" s="498">
        <v>2</v>
      </c>
      <c r="E168" s="489" t="s">
        <v>71</v>
      </c>
      <c r="F168" s="256"/>
      <c r="G168" s="473"/>
      <c r="H168" s="51"/>
      <c r="I168" s="27"/>
      <c r="J168" s="110"/>
      <c r="K168" s="77"/>
      <c r="L168" s="149"/>
    </row>
    <row r="169" spans="1:12" s="45" customFormat="1" ht="14.25" customHeight="1">
      <c r="A169" s="112">
        <v>4</v>
      </c>
      <c r="B169" s="586" t="s">
        <v>408</v>
      </c>
      <c r="C169" s="583" t="s">
        <v>9</v>
      </c>
      <c r="D169" s="45">
        <v>1</v>
      </c>
      <c r="E169" s="380" t="s">
        <v>69</v>
      </c>
      <c r="F169" s="471"/>
      <c r="G169" s="249"/>
      <c r="H169" s="62"/>
      <c r="I169" s="28"/>
      <c r="J169" s="109"/>
      <c r="K169" s="77"/>
      <c r="L169" s="149"/>
    </row>
    <row r="170" spans="1:12" s="445" customFormat="1" ht="18" customHeight="1">
      <c r="A170" s="91"/>
      <c r="B170" s="586"/>
      <c r="C170" s="583"/>
      <c r="D170" s="463">
        <v>-1</v>
      </c>
      <c r="E170" s="445" t="s">
        <v>281</v>
      </c>
      <c r="F170" s="471"/>
      <c r="G170" s="477"/>
      <c r="H170" s="62"/>
      <c r="I170" s="25"/>
      <c r="J170" s="109"/>
      <c r="K170" s="77"/>
      <c r="L170" s="149"/>
    </row>
    <row r="171" spans="1:12" s="445" customFormat="1" ht="30.75" customHeight="1">
      <c r="A171" s="91"/>
      <c r="B171" s="586"/>
      <c r="C171" s="583"/>
      <c r="D171" s="463">
        <v>-2</v>
      </c>
      <c r="E171" s="445" t="s">
        <v>216</v>
      </c>
      <c r="F171" s="471"/>
      <c r="G171" s="477"/>
      <c r="H171" s="62"/>
      <c r="I171" s="25"/>
      <c r="J171" s="109"/>
      <c r="K171" s="77"/>
      <c r="L171" s="149"/>
    </row>
    <row r="172" spans="1:12" s="445" customFormat="1" ht="15" customHeight="1">
      <c r="A172" s="91"/>
      <c r="B172" s="586"/>
      <c r="C172" s="583"/>
      <c r="D172" s="445">
        <v>2</v>
      </c>
      <c r="E172" s="486" t="s">
        <v>70</v>
      </c>
      <c r="F172" s="471"/>
      <c r="G172" s="477"/>
      <c r="H172" s="62"/>
      <c r="I172" s="25"/>
      <c r="J172" s="109"/>
      <c r="K172" s="77"/>
      <c r="L172" s="149"/>
    </row>
    <row r="173" spans="1:12" s="445" customFormat="1" ht="40.5" customHeight="1">
      <c r="A173" s="91"/>
      <c r="B173" s="480"/>
      <c r="C173" s="492"/>
      <c r="D173" s="463"/>
      <c r="E173" s="445" t="s">
        <v>87</v>
      </c>
      <c r="F173" s="471"/>
      <c r="G173" s="477"/>
      <c r="H173" s="62"/>
      <c r="I173" s="25"/>
      <c r="J173" s="109"/>
      <c r="K173" s="77"/>
      <c r="L173" s="149"/>
    </row>
    <row r="174" spans="1:12" s="445" customFormat="1" ht="47.25" customHeight="1">
      <c r="A174" s="96">
        <v>5</v>
      </c>
      <c r="B174" s="81" t="s">
        <v>409</v>
      </c>
      <c r="C174" s="214" t="s">
        <v>11</v>
      </c>
      <c r="D174" s="209">
        <v>1</v>
      </c>
      <c r="E174" s="55" t="s">
        <v>410</v>
      </c>
      <c r="F174" s="257"/>
      <c r="G174" s="250"/>
      <c r="H174" s="72"/>
      <c r="I174" s="82"/>
      <c r="J174" s="113"/>
      <c r="K174" s="77"/>
      <c r="L174" s="149"/>
    </row>
    <row r="175" spans="1:12" s="445" customFormat="1" ht="54" customHeight="1">
      <c r="A175" s="91">
        <v>6</v>
      </c>
      <c r="B175" s="480" t="s">
        <v>66</v>
      </c>
      <c r="C175" s="459" t="s">
        <v>17</v>
      </c>
      <c r="D175" s="463">
        <v>1</v>
      </c>
      <c r="E175" s="445" t="s">
        <v>411</v>
      </c>
      <c r="F175" s="471"/>
      <c r="G175" s="477"/>
      <c r="H175" s="62"/>
      <c r="I175" s="25"/>
      <c r="J175" s="109"/>
      <c r="K175" s="77"/>
      <c r="L175" s="149"/>
    </row>
    <row r="176" spans="1:12" s="445" customFormat="1" ht="22.5" customHeight="1">
      <c r="A176" s="98">
        <v>7</v>
      </c>
      <c r="B176" s="49" t="s">
        <v>217</v>
      </c>
      <c r="C176" s="590" t="s">
        <v>10</v>
      </c>
      <c r="D176" s="462">
        <v>1</v>
      </c>
      <c r="E176" s="38" t="s">
        <v>218</v>
      </c>
      <c r="F176" s="494"/>
      <c r="G176" s="236"/>
      <c r="H176" s="66"/>
      <c r="I176" s="50"/>
      <c r="J176" s="107"/>
      <c r="K176" s="77"/>
      <c r="L176" s="149"/>
    </row>
    <row r="177" spans="1:12" s="445" customFormat="1" ht="16.5" customHeight="1">
      <c r="A177" s="100"/>
      <c r="B177" s="488"/>
      <c r="C177" s="591"/>
      <c r="D177" s="498">
        <v>2</v>
      </c>
      <c r="E177" s="497" t="s">
        <v>72</v>
      </c>
      <c r="F177" s="256"/>
      <c r="G177" s="478"/>
      <c r="H177" s="63"/>
      <c r="I177" s="27"/>
      <c r="J177" s="110"/>
      <c r="K177" s="77"/>
      <c r="L177" s="149"/>
    </row>
    <row r="178" spans="1:12" s="445" customFormat="1" ht="14.25" customHeight="1">
      <c r="A178" s="91">
        <v>8</v>
      </c>
      <c r="B178" s="586" t="s">
        <v>98</v>
      </c>
      <c r="C178" s="583" t="s">
        <v>13</v>
      </c>
      <c r="D178" s="463">
        <v>1</v>
      </c>
      <c r="E178" s="24" t="s">
        <v>218</v>
      </c>
      <c r="F178" s="471"/>
      <c r="G178" s="477"/>
      <c r="H178" s="62"/>
      <c r="I178" s="59"/>
      <c r="J178" s="95"/>
      <c r="K178" s="77"/>
      <c r="L178" s="149"/>
    </row>
    <row r="179" spans="1:12" s="445" customFormat="1" ht="39.75" customHeight="1">
      <c r="A179" s="91"/>
      <c r="B179" s="586"/>
      <c r="C179" s="583"/>
      <c r="D179" s="463">
        <v>2</v>
      </c>
      <c r="E179" s="445" t="s">
        <v>219</v>
      </c>
      <c r="F179" s="471"/>
      <c r="G179" s="477"/>
      <c r="H179" s="62"/>
      <c r="I179" s="59"/>
      <c r="J179" s="95"/>
      <c r="K179" s="77"/>
      <c r="L179" s="149"/>
    </row>
    <row r="180" spans="1:12" s="445" customFormat="1" ht="42" customHeight="1">
      <c r="A180" s="114">
        <v>9</v>
      </c>
      <c r="B180" s="479" t="s">
        <v>75</v>
      </c>
      <c r="C180" s="590" t="s">
        <v>800</v>
      </c>
      <c r="D180" s="462">
        <v>1</v>
      </c>
      <c r="E180" s="468" t="s">
        <v>4</v>
      </c>
      <c r="F180" s="494"/>
      <c r="G180" s="236"/>
      <c r="H180" s="66"/>
      <c r="I180" s="23"/>
      <c r="J180" s="99"/>
      <c r="K180" s="77"/>
      <c r="L180" s="149"/>
    </row>
    <row r="181" spans="1:12" s="445" customFormat="1" ht="41.25" customHeight="1">
      <c r="A181" s="91"/>
      <c r="B181" s="480"/>
      <c r="C181" s="583"/>
      <c r="D181" s="463">
        <v>2</v>
      </c>
      <c r="E181" s="445" t="s">
        <v>220</v>
      </c>
      <c r="F181" s="471"/>
      <c r="G181" s="477"/>
      <c r="H181" s="62"/>
      <c r="I181" s="59"/>
      <c r="J181" s="95"/>
      <c r="K181" s="77"/>
      <c r="L181" s="149"/>
    </row>
    <row r="182" spans="1:12" s="445" customFormat="1" ht="30.75" customHeight="1" thickBot="1">
      <c r="A182" s="115"/>
      <c r="B182" s="490"/>
      <c r="C182" s="599"/>
      <c r="D182" s="210">
        <v>3</v>
      </c>
      <c r="E182" s="383" t="s">
        <v>221</v>
      </c>
      <c r="F182" s="264"/>
      <c r="G182" s="251"/>
      <c r="H182" s="116"/>
      <c r="I182" s="105"/>
      <c r="J182" s="106"/>
      <c r="K182" s="77"/>
      <c r="L182" s="149"/>
    </row>
    <row r="183" spans="1:12" s="445" customFormat="1" ht="16.5" thickBot="1">
      <c r="A183" s="470" t="s">
        <v>222</v>
      </c>
      <c r="B183" s="83"/>
      <c r="C183" s="274"/>
      <c r="D183" s="208"/>
      <c r="E183" s="85"/>
      <c r="F183" s="259"/>
      <c r="G183" s="247"/>
      <c r="H183" s="86"/>
      <c r="I183" s="87"/>
      <c r="J183" s="88"/>
      <c r="K183" s="77"/>
      <c r="L183" s="149"/>
    </row>
    <row r="184" spans="1:12" s="445" customFormat="1" ht="20.25" customHeight="1">
      <c r="A184" s="91">
        <v>1</v>
      </c>
      <c r="B184" s="586" t="s">
        <v>439</v>
      </c>
      <c r="C184" s="583" t="s">
        <v>14</v>
      </c>
      <c r="D184" s="486">
        <v>1</v>
      </c>
      <c r="E184" s="561" t="s">
        <v>223</v>
      </c>
      <c r="F184" s="471">
        <v>1</v>
      </c>
      <c r="G184" s="584" t="s">
        <v>224</v>
      </c>
      <c r="H184" s="35"/>
      <c r="I184" s="35" t="s">
        <v>375</v>
      </c>
      <c r="J184" s="92"/>
      <c r="K184" s="77"/>
      <c r="L184" s="149"/>
    </row>
    <row r="185" spans="1:12" s="445" customFormat="1" ht="20.25" customHeight="1">
      <c r="A185" s="91"/>
      <c r="B185" s="586"/>
      <c r="C185" s="583"/>
      <c r="D185" s="463"/>
      <c r="E185" s="561"/>
      <c r="F185" s="471"/>
      <c r="G185" s="584"/>
      <c r="H185" s="35"/>
      <c r="I185" s="35" t="s">
        <v>376</v>
      </c>
      <c r="J185" s="93"/>
      <c r="K185" s="77"/>
      <c r="L185" s="149"/>
    </row>
    <row r="186" spans="1:12" s="445" customFormat="1" ht="20.25" customHeight="1">
      <c r="A186" s="94"/>
      <c r="B186" s="586"/>
      <c r="C186" s="583"/>
      <c r="D186" s="463"/>
      <c r="E186" s="561" t="s">
        <v>225</v>
      </c>
      <c r="F186" s="471"/>
      <c r="G186" s="461"/>
      <c r="H186" s="35"/>
      <c r="I186" s="35" t="s">
        <v>377</v>
      </c>
      <c r="J186" s="143"/>
      <c r="K186" s="77"/>
      <c r="L186" s="149"/>
    </row>
    <row r="187" spans="1:12" s="445" customFormat="1" ht="20.25" customHeight="1">
      <c r="A187" s="94"/>
      <c r="B187" s="480"/>
      <c r="C187" s="583"/>
      <c r="D187" s="463"/>
      <c r="E187" s="561"/>
      <c r="F187" s="471"/>
      <c r="G187" s="461"/>
      <c r="H187" s="35"/>
      <c r="I187" s="35" t="s">
        <v>378</v>
      </c>
      <c r="J187" s="93"/>
      <c r="K187" s="77"/>
      <c r="L187" s="149"/>
    </row>
    <row r="188" spans="1:12" s="445" customFormat="1" ht="20.25" customHeight="1">
      <c r="A188" s="91"/>
      <c r="B188" s="480"/>
      <c r="C188" s="583"/>
      <c r="D188" s="486">
        <v>2</v>
      </c>
      <c r="E188" s="561" t="s">
        <v>226</v>
      </c>
      <c r="F188" s="471"/>
      <c r="G188" s="238"/>
      <c r="H188" s="22"/>
      <c r="I188" s="35" t="s">
        <v>379</v>
      </c>
      <c r="J188" s="93"/>
      <c r="K188" s="77"/>
      <c r="L188" s="149"/>
    </row>
    <row r="189" spans="1:12" s="445" customFormat="1" ht="20.25" customHeight="1">
      <c r="A189" s="91"/>
      <c r="B189" s="480"/>
      <c r="C189" s="583"/>
      <c r="D189" s="463"/>
      <c r="E189" s="561"/>
      <c r="F189" s="471"/>
      <c r="G189" s="238"/>
      <c r="H189" s="22"/>
      <c r="I189" s="35" t="s">
        <v>380</v>
      </c>
      <c r="J189" s="93"/>
      <c r="K189" s="77"/>
      <c r="L189" s="149"/>
    </row>
    <row r="190" spans="1:12" s="445" customFormat="1" ht="24" customHeight="1">
      <c r="A190" s="91"/>
      <c r="B190" s="480"/>
      <c r="C190" s="583"/>
      <c r="D190" s="463"/>
      <c r="E190" s="445" t="s">
        <v>227</v>
      </c>
      <c r="F190" s="471"/>
      <c r="G190" s="238"/>
      <c r="H190" s="22">
        <v>12</v>
      </c>
      <c r="I190" s="59"/>
      <c r="J190" s="95"/>
      <c r="K190" s="77" t="b">
        <v>0</v>
      </c>
      <c r="L190" s="149"/>
    </row>
    <row r="191" spans="1:12" s="445" customFormat="1" ht="26.25" customHeight="1">
      <c r="A191" s="96">
        <v>2</v>
      </c>
      <c r="B191" s="54" t="s">
        <v>381</v>
      </c>
      <c r="C191" s="275" t="s">
        <v>15</v>
      </c>
      <c r="D191" s="89">
        <v>1</v>
      </c>
      <c r="E191" s="55" t="s">
        <v>228</v>
      </c>
      <c r="F191" s="257">
        <v>1</v>
      </c>
      <c r="G191" s="244" t="s">
        <v>229</v>
      </c>
      <c r="H191" s="71">
        <v>13</v>
      </c>
      <c r="I191" s="90"/>
      <c r="J191" s="97"/>
      <c r="K191" s="77" t="b">
        <v>0</v>
      </c>
      <c r="L191" s="149"/>
    </row>
    <row r="192" spans="1:12" s="445" customFormat="1" ht="30" customHeight="1">
      <c r="A192" s="91">
        <v>3</v>
      </c>
      <c r="B192" s="586" t="s">
        <v>230</v>
      </c>
      <c r="C192" s="583" t="s">
        <v>418</v>
      </c>
      <c r="D192" s="585">
        <v>1</v>
      </c>
      <c r="E192" s="561" t="s">
        <v>231</v>
      </c>
      <c r="F192" s="471"/>
      <c r="G192" s="238"/>
      <c r="H192" s="22">
        <v>14</v>
      </c>
      <c r="I192" s="59"/>
      <c r="J192" s="95"/>
      <c r="K192" s="77" t="b">
        <v>0</v>
      </c>
      <c r="L192" s="149"/>
    </row>
    <row r="193" spans="1:12" s="445" customFormat="1" ht="30" customHeight="1">
      <c r="A193" s="91"/>
      <c r="B193" s="586"/>
      <c r="C193" s="583"/>
      <c r="D193" s="585"/>
      <c r="E193" s="561"/>
      <c r="F193" s="471"/>
      <c r="G193" s="238"/>
      <c r="H193" s="22">
        <v>15</v>
      </c>
      <c r="I193" s="59"/>
      <c r="J193" s="95"/>
      <c r="K193" s="77" t="b">
        <v>0</v>
      </c>
      <c r="L193" s="149"/>
    </row>
    <row r="194" spans="1:12" s="445" customFormat="1" ht="30" customHeight="1">
      <c r="A194" s="91"/>
      <c r="B194" s="586"/>
      <c r="C194" s="583"/>
      <c r="D194" s="585"/>
      <c r="E194" s="561"/>
      <c r="F194" s="471"/>
      <c r="G194" s="238"/>
      <c r="H194" s="22">
        <v>16</v>
      </c>
      <c r="I194" s="59"/>
      <c r="J194" s="95"/>
      <c r="K194" s="77" t="b">
        <v>0</v>
      </c>
      <c r="L194" s="149"/>
    </row>
    <row r="195" spans="1:12" s="445" customFormat="1" ht="19.5" customHeight="1">
      <c r="A195" s="98">
        <v>4</v>
      </c>
      <c r="B195" s="596" t="s">
        <v>384</v>
      </c>
      <c r="C195" s="590" t="s">
        <v>412</v>
      </c>
      <c r="D195" s="491">
        <v>1</v>
      </c>
      <c r="E195" s="468" t="s">
        <v>232</v>
      </c>
      <c r="F195" s="494"/>
      <c r="G195" s="239"/>
      <c r="H195" s="68">
        <v>17</v>
      </c>
      <c r="I195" s="468"/>
      <c r="J195" s="99"/>
      <c r="K195" s="77" t="b">
        <v>0</v>
      </c>
      <c r="L195" s="149"/>
    </row>
    <row r="196" spans="1:12" s="445" customFormat="1" ht="19.5" customHeight="1">
      <c r="A196" s="91"/>
      <c r="B196" s="597"/>
      <c r="C196" s="583"/>
      <c r="D196" s="463">
        <v>-1</v>
      </c>
      <c r="E196" s="445" t="s">
        <v>385</v>
      </c>
      <c r="F196" s="471"/>
      <c r="G196" s="238"/>
      <c r="H196" s="22"/>
      <c r="I196" s="35" t="s">
        <v>382</v>
      </c>
      <c r="J196" s="93"/>
      <c r="K196" s="77"/>
      <c r="L196" s="149"/>
    </row>
    <row r="197" spans="1:12" s="445" customFormat="1" ht="19.5" customHeight="1">
      <c r="A197" s="91"/>
      <c r="B197" s="597"/>
      <c r="C197" s="583"/>
      <c r="D197" s="463">
        <v>-2</v>
      </c>
      <c r="E197" s="445" t="s">
        <v>233</v>
      </c>
      <c r="F197" s="471"/>
      <c r="G197" s="238"/>
      <c r="H197" s="22"/>
      <c r="I197" s="35" t="s">
        <v>773</v>
      </c>
      <c r="J197" s="216" t="s">
        <v>774</v>
      </c>
      <c r="K197" s="77"/>
      <c r="L197" s="149"/>
    </row>
    <row r="198" spans="1:12" s="445" customFormat="1" ht="19.5" customHeight="1">
      <c r="A198" s="91"/>
      <c r="B198" s="597"/>
      <c r="C198" s="583"/>
      <c r="D198" s="463">
        <v>-3</v>
      </c>
      <c r="E198" s="561" t="s">
        <v>234</v>
      </c>
      <c r="F198" s="471"/>
      <c r="G198" s="238"/>
      <c r="H198" s="22"/>
      <c r="I198" s="35" t="s">
        <v>775</v>
      </c>
      <c r="J198" s="216" t="s">
        <v>776</v>
      </c>
      <c r="K198" s="77"/>
      <c r="L198" s="149"/>
    </row>
    <row r="199" spans="1:12" s="445" customFormat="1" ht="19.5" customHeight="1">
      <c r="A199" s="91"/>
      <c r="B199" s="597"/>
      <c r="C199" s="583"/>
      <c r="D199" s="463"/>
      <c r="E199" s="561"/>
      <c r="F199" s="471"/>
      <c r="G199" s="238"/>
      <c r="H199" s="22"/>
      <c r="I199" s="35" t="s">
        <v>793</v>
      </c>
      <c r="J199" s="216"/>
      <c r="K199" s="77"/>
      <c r="L199" s="149"/>
    </row>
    <row r="200" spans="1:12" s="445" customFormat="1" ht="19.5" customHeight="1">
      <c r="A200" s="91"/>
      <c r="B200" s="597"/>
      <c r="C200" s="583"/>
      <c r="D200" s="463"/>
      <c r="E200" s="561"/>
      <c r="F200" s="471"/>
      <c r="G200" s="238"/>
      <c r="H200" s="22">
        <v>18</v>
      </c>
      <c r="J200" s="95"/>
      <c r="K200" s="77" t="b">
        <v>0</v>
      </c>
      <c r="L200" s="149"/>
    </row>
    <row r="201" spans="1:12" s="445" customFormat="1" ht="19.5" customHeight="1">
      <c r="A201" s="100"/>
      <c r="B201" s="598"/>
      <c r="C201" s="591"/>
      <c r="D201" s="497">
        <v>2</v>
      </c>
      <c r="E201" s="474" t="s">
        <v>235</v>
      </c>
      <c r="F201" s="256"/>
      <c r="G201" s="252"/>
      <c r="H201" s="73"/>
      <c r="I201" s="51" t="s">
        <v>383</v>
      </c>
      <c r="J201" s="93"/>
      <c r="K201" s="77"/>
      <c r="L201" s="149"/>
    </row>
    <row r="202" spans="1:12" s="445" customFormat="1" ht="24" customHeight="1">
      <c r="A202" s="94">
        <v>5</v>
      </c>
      <c r="B202" s="586" t="s">
        <v>257</v>
      </c>
      <c r="C202" s="492"/>
      <c r="D202" s="463"/>
      <c r="E202" s="486"/>
      <c r="F202" s="471">
        <v>1</v>
      </c>
      <c r="G202" s="461" t="s">
        <v>68</v>
      </c>
      <c r="H202" s="35">
        <v>19</v>
      </c>
      <c r="I202" s="59"/>
      <c r="J202" s="95"/>
      <c r="K202" s="77" t="b">
        <v>0</v>
      </c>
      <c r="L202" s="149"/>
    </row>
    <row r="203" spans="1:12" s="445" customFormat="1" ht="24" customHeight="1" thickBot="1">
      <c r="A203" s="101"/>
      <c r="B203" s="593"/>
      <c r="C203" s="276"/>
      <c r="D203" s="210"/>
      <c r="E203" s="102"/>
      <c r="F203" s="264"/>
      <c r="G203" s="253"/>
      <c r="H203" s="104">
        <v>20</v>
      </c>
      <c r="I203" s="105"/>
      <c r="J203" s="106"/>
      <c r="K203" s="77" t="b">
        <v>0</v>
      </c>
      <c r="L203" s="149"/>
    </row>
  </sheetData>
  <sheetProtection/>
  <mergeCells count="117">
    <mergeCell ref="A2:E2"/>
    <mergeCell ref="G2:J2"/>
    <mergeCell ref="D3:E3"/>
    <mergeCell ref="A3:B3"/>
    <mergeCell ref="F3:G3"/>
    <mergeCell ref="H3:J3"/>
    <mergeCell ref="C53:C54"/>
    <mergeCell ref="G57:G62"/>
    <mergeCell ref="G184:G185"/>
    <mergeCell ref="G28:G29"/>
    <mergeCell ref="G33:G34"/>
    <mergeCell ref="G31:G32"/>
    <mergeCell ref="D166:D167"/>
    <mergeCell ref="E166:E167"/>
    <mergeCell ref="C157:C165"/>
    <mergeCell ref="C169:C172"/>
    <mergeCell ref="F152:G152"/>
    <mergeCell ref="F150:G150"/>
    <mergeCell ref="F151:G151"/>
    <mergeCell ref="F147:G147"/>
    <mergeCell ref="F148:G148"/>
    <mergeCell ref="D7:D12"/>
    <mergeCell ref="E97:E99"/>
    <mergeCell ref="G97:G99"/>
    <mergeCell ref="A4:E4"/>
    <mergeCell ref="F153:G153"/>
    <mergeCell ref="C27:C28"/>
    <mergeCell ref="E22:E25"/>
    <mergeCell ref="E37:E44"/>
    <mergeCell ref="C76:C82"/>
    <mergeCell ref="C90:C92"/>
    <mergeCell ref="C95:C96"/>
    <mergeCell ref="G67:G69"/>
    <mergeCell ref="E67:E69"/>
    <mergeCell ref="C88:C89"/>
    <mergeCell ref="G74:G75"/>
    <mergeCell ref="B66:B68"/>
    <mergeCell ref="E146:E149"/>
    <mergeCell ref="F146:G146"/>
    <mergeCell ref="F144:G144"/>
    <mergeCell ref="E142:E145"/>
    <mergeCell ref="G137:G138"/>
    <mergeCell ref="G139:G141"/>
    <mergeCell ref="E137:E141"/>
    <mergeCell ref="D5:D6"/>
    <mergeCell ref="E5:E6"/>
    <mergeCell ref="E115:E116"/>
    <mergeCell ref="G115:G117"/>
    <mergeCell ref="B76:B77"/>
    <mergeCell ref="E58:E59"/>
    <mergeCell ref="D58:D59"/>
    <mergeCell ref="G78:G79"/>
    <mergeCell ref="G76:G77"/>
    <mergeCell ref="E78:E79"/>
    <mergeCell ref="E76:E77"/>
    <mergeCell ref="I148:J150"/>
    <mergeCell ref="C129:C130"/>
    <mergeCell ref="B129:B130"/>
    <mergeCell ref="C97:C100"/>
    <mergeCell ref="C105:C110"/>
    <mergeCell ref="G119:G123"/>
    <mergeCell ref="C119:C124"/>
    <mergeCell ref="E119:E124"/>
    <mergeCell ref="E105:E107"/>
    <mergeCell ref="C135:C151"/>
    <mergeCell ref="F149:G149"/>
    <mergeCell ref="E151:E156"/>
    <mergeCell ref="B131:B132"/>
    <mergeCell ref="B125:B128"/>
    <mergeCell ref="B115:B117"/>
    <mergeCell ref="C115:C117"/>
    <mergeCell ref="B202:B203"/>
    <mergeCell ref="D112:D113"/>
    <mergeCell ref="G126:G127"/>
    <mergeCell ref="F126:F127"/>
    <mergeCell ref="E126:E127"/>
    <mergeCell ref="D126:D127"/>
    <mergeCell ref="C126:C127"/>
    <mergeCell ref="B157:B158"/>
    <mergeCell ref="B166:B167"/>
    <mergeCell ref="B169:B172"/>
    <mergeCell ref="B195:B201"/>
    <mergeCell ref="C195:C201"/>
    <mergeCell ref="C166:C168"/>
    <mergeCell ref="C176:C177"/>
    <mergeCell ref="B178:B179"/>
    <mergeCell ref="C178:C179"/>
    <mergeCell ref="E186:E187"/>
    <mergeCell ref="E188:E189"/>
    <mergeCell ref="C180:C182"/>
    <mergeCell ref="C184:C190"/>
    <mergeCell ref="E184:E185"/>
    <mergeCell ref="E198:E200"/>
    <mergeCell ref="B184:B186"/>
    <mergeCell ref="G158:G165"/>
    <mergeCell ref="E192:E194"/>
    <mergeCell ref="D192:D194"/>
    <mergeCell ref="C192:C194"/>
    <mergeCell ref="B192:B194"/>
    <mergeCell ref="B102:B103"/>
    <mergeCell ref="B105:B107"/>
    <mergeCell ref="E108:E110"/>
    <mergeCell ref="E112:E114"/>
    <mergeCell ref="C112:C114"/>
    <mergeCell ref="B112:B114"/>
    <mergeCell ref="C38:C40"/>
    <mergeCell ref="G80:G81"/>
    <mergeCell ref="E80:E81"/>
    <mergeCell ref="E7:E12"/>
    <mergeCell ref="G7:G12"/>
    <mergeCell ref="G13:G14"/>
    <mergeCell ref="E13:E14"/>
    <mergeCell ref="G15:G20"/>
    <mergeCell ref="E15:E20"/>
    <mergeCell ref="C13:C20"/>
    <mergeCell ref="C67:C68"/>
    <mergeCell ref="C55:C56"/>
  </mergeCells>
  <conditionalFormatting sqref="J118">
    <cfRule type="duplicateValues" priority="1" dxfId="12">
      <formula>AND(COUNTIF($J$118:$J$118,J118)&gt;1,NOT(ISBLANK(J118)))</formula>
    </cfRule>
  </conditionalFormatting>
  <conditionalFormatting sqref="I116:J116">
    <cfRule type="duplicateValues" priority="4" dxfId="12">
      <formula>AND(COUNTIF($I$116:$J$116,I116)&gt;1,NOT(ISBLANK(I116)))</formula>
    </cfRule>
  </conditionalFormatting>
  <conditionalFormatting sqref="I118">
    <cfRule type="duplicateValues" priority="6" dxfId="12">
      <formula>AND(COUNTIF($I$118:$I$118,I118)&gt;1,NOT(ISBLANK(I118)))</formula>
    </cfRule>
  </conditionalFormatting>
  <dataValidations count="1">
    <dataValidation type="list" allowBlank="1" showInputMessage="1" showErrorMessage="1" sqref="J28:J33">
      <formula1>$C$2:$C$15</formula1>
    </dataValidation>
  </dataValidations>
  <printOptions horizontalCentered="1"/>
  <pageMargins left="0.1968503937007874" right="0.1968503937007874" top="0.36" bottom="0.1968503937007874" header="0.28" footer="0.11811023622047245"/>
  <pageSetup fitToHeight="0" fitToWidth="1" horizontalDpi="600" verticalDpi="600" orientation="landscape" paperSize="9" scale="85" r:id="rId3"/>
  <headerFooter alignWithMargins="0">
    <oddFooter>&amp;C
&amp;P</oddFooter>
  </headerFooter>
  <rowBreaks count="7" manualBreakCount="7">
    <brk id="25" max="9" man="1"/>
    <brk id="49" max="9" man="1"/>
    <brk id="75" max="9" man="1"/>
    <brk id="104" max="9" man="1"/>
    <brk id="133" max="9" man="1"/>
    <brk id="168" max="255" man="1"/>
    <brk id="182" max="255" man="1"/>
  </rowBreaks>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S251"/>
  <sheetViews>
    <sheetView zoomScaleSheetLayoutView="70" zoomScalePageLayoutView="0" workbookViewId="0" topLeftCell="A1">
      <selection activeCell="A1" sqref="A1"/>
    </sheetView>
  </sheetViews>
  <sheetFormatPr defaultColWidth="2.125" defaultRowHeight="13.5"/>
  <cols>
    <col min="1" max="1" width="3.25390625" style="46" customWidth="1"/>
    <col min="2" max="2" width="8.875" style="44" customWidth="1"/>
    <col min="3" max="3" width="27.25390625" style="173" customWidth="1"/>
    <col min="4" max="4" width="3.00390625" style="211" customWidth="1"/>
    <col min="5" max="5" width="48.75390625" style="29" customWidth="1"/>
    <col min="6" max="6" width="3.125" style="29" customWidth="1"/>
    <col min="7" max="7" width="37.25390625" style="39" customWidth="1"/>
    <col min="8" max="8" width="5.125" style="74" customWidth="1"/>
    <col min="9" max="9" width="27.625" style="445" customWidth="1"/>
    <col min="10" max="10" width="23.25390625" style="35" customWidth="1"/>
    <col min="11" max="11" width="10.875" style="78" customWidth="1"/>
    <col min="12" max="12" width="17.875" style="149" customWidth="1"/>
    <col min="13" max="13" width="13.375" style="29" customWidth="1"/>
    <col min="14" max="16384" width="2.125" style="29" customWidth="1"/>
  </cols>
  <sheetData>
    <row r="1" spans="1:12" s="21" customFormat="1" ht="27.75" customHeight="1">
      <c r="A1" s="41" t="s">
        <v>804</v>
      </c>
      <c r="B1" s="44"/>
      <c r="C1" s="173"/>
      <c r="D1" s="206"/>
      <c r="F1" s="212"/>
      <c r="H1" s="60"/>
      <c r="I1" s="380"/>
      <c r="J1" s="501" t="s">
        <v>754</v>
      </c>
      <c r="K1" s="76"/>
      <c r="L1" s="148"/>
    </row>
    <row r="2" spans="1:12" s="382" customFormat="1" ht="35.25" customHeight="1" thickBot="1">
      <c r="A2" s="620" t="s">
        <v>340</v>
      </c>
      <c r="B2" s="620"/>
      <c r="C2" s="620"/>
      <c r="D2" s="620"/>
      <c r="E2" s="620"/>
      <c r="G2" s="620"/>
      <c r="H2" s="620"/>
      <c r="I2" s="620"/>
      <c r="J2" s="620"/>
      <c r="K2" s="77"/>
      <c r="L2" s="149"/>
    </row>
    <row r="3" spans="1:12" s="22" customFormat="1" ht="20.25" customHeight="1" thickBot="1">
      <c r="A3" s="546" t="s">
        <v>25</v>
      </c>
      <c r="B3" s="547"/>
      <c r="C3" s="455" t="s">
        <v>29</v>
      </c>
      <c r="D3" s="548" t="s">
        <v>386</v>
      </c>
      <c r="E3" s="548"/>
      <c r="F3" s="549" t="s">
        <v>20</v>
      </c>
      <c r="G3" s="549"/>
      <c r="H3" s="550" t="s">
        <v>346</v>
      </c>
      <c r="I3" s="551"/>
      <c r="J3" s="552"/>
      <c r="K3" s="79">
        <f>COUNTIF(K$5:K$561,"FALSE")</f>
        <v>99</v>
      </c>
      <c r="L3" s="148" t="s">
        <v>440</v>
      </c>
    </row>
    <row r="4" spans="1:12" s="22" customFormat="1" ht="24" customHeight="1" thickBot="1">
      <c r="A4" s="606" t="s">
        <v>344</v>
      </c>
      <c r="B4" s="607"/>
      <c r="C4" s="607"/>
      <c r="D4" s="607"/>
      <c r="E4" s="607"/>
      <c r="F4" s="85"/>
      <c r="G4" s="133"/>
      <c r="H4" s="134"/>
      <c r="I4" s="135"/>
      <c r="J4" s="118"/>
      <c r="K4" s="42" t="s">
        <v>438</v>
      </c>
      <c r="L4" s="148"/>
    </row>
    <row r="5" spans="1:12" s="445" customFormat="1" ht="24" customHeight="1">
      <c r="A5" s="94">
        <v>1</v>
      </c>
      <c r="B5" s="480" t="s">
        <v>30</v>
      </c>
      <c r="C5" s="459" t="s">
        <v>21</v>
      </c>
      <c r="D5" s="561">
        <v>1</v>
      </c>
      <c r="E5" s="561" t="s">
        <v>116</v>
      </c>
      <c r="F5" s="471"/>
      <c r="G5" s="477"/>
      <c r="H5" s="62">
        <v>1</v>
      </c>
      <c r="I5" s="465"/>
      <c r="J5" s="95"/>
      <c r="K5" s="77" t="b">
        <v>0</v>
      </c>
      <c r="L5" s="149"/>
    </row>
    <row r="6" spans="1:12" s="445" customFormat="1" ht="24" customHeight="1">
      <c r="A6" s="94"/>
      <c r="B6" s="480"/>
      <c r="C6" s="459"/>
      <c r="D6" s="561"/>
      <c r="E6" s="561"/>
      <c r="F6" s="471"/>
      <c r="G6" s="477"/>
      <c r="H6" s="35">
        <v>2</v>
      </c>
      <c r="I6" s="465"/>
      <c r="J6" s="95"/>
      <c r="K6" s="77" t="b">
        <v>0</v>
      </c>
      <c r="L6" s="149"/>
    </row>
    <row r="7" spans="1:12" s="445" customFormat="1" ht="24" customHeight="1">
      <c r="A7" s="94"/>
      <c r="B7" s="480"/>
      <c r="C7" s="459" t="s">
        <v>345</v>
      </c>
      <c r="D7" s="561">
        <v>2</v>
      </c>
      <c r="E7" s="561" t="s">
        <v>796</v>
      </c>
      <c r="F7" s="471"/>
      <c r="G7" s="584" t="s">
        <v>417</v>
      </c>
      <c r="H7" s="35">
        <v>3</v>
      </c>
      <c r="I7" s="59"/>
      <c r="J7" s="95"/>
      <c r="K7" s="77" t="b">
        <v>0</v>
      </c>
      <c r="L7" s="149"/>
    </row>
    <row r="8" spans="1:12" s="445" customFormat="1" ht="24" customHeight="1">
      <c r="A8" s="94"/>
      <c r="B8" s="480"/>
      <c r="C8" s="459"/>
      <c r="D8" s="561"/>
      <c r="E8" s="561"/>
      <c r="F8" s="471"/>
      <c r="G8" s="584"/>
      <c r="H8" s="35">
        <v>4</v>
      </c>
      <c r="I8" s="59"/>
      <c r="J8" s="95"/>
      <c r="K8" s="77" t="b">
        <v>0</v>
      </c>
      <c r="L8" s="149"/>
    </row>
    <row r="9" spans="1:12" s="445" customFormat="1" ht="24" customHeight="1">
      <c r="A9" s="94"/>
      <c r="B9" s="480"/>
      <c r="C9" s="459"/>
      <c r="D9" s="561"/>
      <c r="E9" s="561"/>
      <c r="F9" s="471"/>
      <c r="G9" s="584"/>
      <c r="H9" s="35"/>
      <c r="I9" s="382" t="s">
        <v>755</v>
      </c>
      <c r="J9" s="205" t="s">
        <v>756</v>
      </c>
      <c r="K9" s="77"/>
      <c r="L9" s="149"/>
    </row>
    <row r="10" spans="1:12" s="445" customFormat="1" ht="24" customHeight="1">
      <c r="A10" s="94"/>
      <c r="B10" s="480"/>
      <c r="C10" s="459"/>
      <c r="D10" s="561"/>
      <c r="E10" s="561"/>
      <c r="F10" s="471"/>
      <c r="G10" s="584"/>
      <c r="H10" s="35"/>
      <c r="I10" s="382" t="s">
        <v>757</v>
      </c>
      <c r="J10" s="143"/>
      <c r="K10" s="77"/>
      <c r="L10" s="149"/>
    </row>
    <row r="11" spans="1:12" s="445" customFormat="1" ht="24" customHeight="1">
      <c r="A11" s="94"/>
      <c r="B11" s="480"/>
      <c r="C11" s="459"/>
      <c r="D11" s="561"/>
      <c r="E11" s="561"/>
      <c r="F11" s="471"/>
      <c r="G11" s="584"/>
      <c r="H11" s="35">
        <v>5</v>
      </c>
      <c r="I11" s="59"/>
      <c r="J11" s="95"/>
      <c r="K11" s="77" t="b">
        <v>0</v>
      </c>
      <c r="L11" s="149"/>
    </row>
    <row r="12" spans="1:12" s="445" customFormat="1" ht="24" customHeight="1">
      <c r="A12" s="94"/>
      <c r="B12" s="480"/>
      <c r="C12" s="459"/>
      <c r="D12" s="561"/>
      <c r="E12" s="561"/>
      <c r="F12" s="471"/>
      <c r="G12" s="584"/>
      <c r="H12" s="35">
        <v>6</v>
      </c>
      <c r="J12" s="95"/>
      <c r="K12" s="77" t="b">
        <v>0</v>
      </c>
      <c r="L12" s="149"/>
    </row>
    <row r="13" spans="1:12" s="445" customFormat="1" ht="24" customHeight="1">
      <c r="A13" s="94"/>
      <c r="B13" s="480"/>
      <c r="C13" s="459" t="s">
        <v>616</v>
      </c>
      <c r="D13" s="445">
        <v>3</v>
      </c>
      <c r="E13" s="445" t="s">
        <v>615</v>
      </c>
      <c r="F13" s="471"/>
      <c r="G13" s="460"/>
      <c r="H13" s="35">
        <v>7</v>
      </c>
      <c r="J13" s="95"/>
      <c r="K13" s="77"/>
      <c r="L13" s="149"/>
    </row>
    <row r="14" spans="1:12" s="445" customFormat="1" ht="24" customHeight="1">
      <c r="A14" s="94"/>
      <c r="B14" s="480"/>
      <c r="C14" s="459" t="s">
        <v>617</v>
      </c>
      <c r="D14" s="561">
        <v>4</v>
      </c>
      <c r="E14" s="561" t="s">
        <v>389</v>
      </c>
      <c r="F14" s="471"/>
      <c r="G14" s="538" t="s">
        <v>391</v>
      </c>
      <c r="H14" s="35"/>
      <c r="I14" s="382" t="s">
        <v>760</v>
      </c>
      <c r="J14" s="205" t="s">
        <v>756</v>
      </c>
      <c r="K14" s="77"/>
      <c r="L14" s="149"/>
    </row>
    <row r="15" spans="1:12" s="445" customFormat="1" ht="24" customHeight="1">
      <c r="A15" s="94"/>
      <c r="B15" s="480"/>
      <c r="C15" s="459"/>
      <c r="D15" s="561"/>
      <c r="E15" s="561"/>
      <c r="F15" s="471"/>
      <c r="G15" s="538"/>
      <c r="H15" s="35"/>
      <c r="I15" s="382" t="s">
        <v>761</v>
      </c>
      <c r="J15" s="205" t="s">
        <v>756</v>
      </c>
      <c r="K15" s="77"/>
      <c r="L15" s="149"/>
    </row>
    <row r="16" spans="1:12" s="445" customFormat="1" ht="24" customHeight="1">
      <c r="A16" s="94"/>
      <c r="B16" s="480"/>
      <c r="C16" s="583" t="s">
        <v>416</v>
      </c>
      <c r="D16" s="445">
        <v>5</v>
      </c>
      <c r="E16" s="561" t="s">
        <v>388</v>
      </c>
      <c r="F16" s="471"/>
      <c r="G16" s="538" t="s">
        <v>392</v>
      </c>
      <c r="H16" s="35"/>
      <c r="I16" s="382" t="s">
        <v>762</v>
      </c>
      <c r="J16" s="213" t="s">
        <v>763</v>
      </c>
      <c r="K16" s="77" t="b">
        <v>0</v>
      </c>
      <c r="L16" s="149"/>
    </row>
    <row r="17" spans="1:12" s="445" customFormat="1" ht="24" customHeight="1">
      <c r="A17" s="94"/>
      <c r="B17" s="480"/>
      <c r="C17" s="583"/>
      <c r="E17" s="561"/>
      <c r="F17" s="471"/>
      <c r="G17" s="538"/>
      <c r="H17" s="67">
        <v>8</v>
      </c>
      <c r="J17" s="109"/>
      <c r="K17" s="77" t="b">
        <v>0</v>
      </c>
      <c r="L17" s="149"/>
    </row>
    <row r="18" spans="1:12" s="445" customFormat="1" ht="24" customHeight="1">
      <c r="A18" s="94"/>
      <c r="B18" s="480"/>
      <c r="C18" s="583"/>
      <c r="E18" s="561"/>
      <c r="F18" s="435"/>
      <c r="G18" s="538"/>
      <c r="H18" s="67">
        <v>9</v>
      </c>
      <c r="I18" s="382"/>
      <c r="J18" s="109"/>
      <c r="K18" s="77" t="b">
        <v>0</v>
      </c>
      <c r="L18" s="149"/>
    </row>
    <row r="19" spans="1:12" s="445" customFormat="1" ht="24" customHeight="1">
      <c r="A19" s="94"/>
      <c r="B19" s="480"/>
      <c r="C19" s="583"/>
      <c r="E19" s="561"/>
      <c r="F19" s="435"/>
      <c r="G19" s="538"/>
      <c r="H19" s="67">
        <v>10</v>
      </c>
      <c r="J19" s="109"/>
      <c r="K19" s="77" t="b">
        <v>0</v>
      </c>
      <c r="L19" s="149"/>
    </row>
    <row r="20" spans="1:12" s="445" customFormat="1" ht="24" customHeight="1">
      <c r="A20" s="94"/>
      <c r="B20" s="480"/>
      <c r="C20" s="583"/>
      <c r="E20" s="561"/>
      <c r="F20" s="435"/>
      <c r="G20" s="538"/>
      <c r="H20" s="67">
        <v>11</v>
      </c>
      <c r="J20" s="109"/>
      <c r="K20" s="77" t="b">
        <v>0</v>
      </c>
      <c r="L20" s="149"/>
    </row>
    <row r="21" spans="1:12" s="445" customFormat="1" ht="16.5" customHeight="1">
      <c r="A21" s="94"/>
      <c r="B21" s="480"/>
      <c r="C21" s="583"/>
      <c r="E21" s="561"/>
      <c r="F21" s="435"/>
      <c r="G21" s="538"/>
      <c r="J21" s="109"/>
      <c r="K21" s="77"/>
      <c r="L21" s="149"/>
    </row>
    <row r="22" spans="1:12" s="445" customFormat="1" ht="118.5" customHeight="1">
      <c r="A22" s="120"/>
      <c r="B22" s="488"/>
      <c r="C22" s="487"/>
      <c r="D22" s="474">
        <v>6</v>
      </c>
      <c r="E22" s="474" t="s">
        <v>445</v>
      </c>
      <c r="F22" s="449"/>
      <c r="G22" s="453" t="s">
        <v>393</v>
      </c>
      <c r="J22" s="110"/>
      <c r="K22" s="77"/>
      <c r="L22" s="149"/>
    </row>
    <row r="23" spans="1:12" s="445" customFormat="1" ht="18.75" customHeight="1">
      <c r="A23" s="114">
        <v>2</v>
      </c>
      <c r="B23" s="479" t="s">
        <v>31</v>
      </c>
      <c r="C23" s="590" t="s">
        <v>616</v>
      </c>
      <c r="D23" s="468">
        <v>1</v>
      </c>
      <c r="E23" s="589" t="s">
        <v>518</v>
      </c>
      <c r="F23" s="494"/>
      <c r="G23" s="236"/>
      <c r="H23" s="66">
        <v>12</v>
      </c>
      <c r="I23" s="23"/>
      <c r="J23" s="143"/>
      <c r="K23" s="77" t="b">
        <v>0</v>
      </c>
      <c r="L23" s="149" t="str">
        <f>IF(J23&lt;=29,"OK","定員超過")</f>
        <v>OK</v>
      </c>
    </row>
    <row r="24" spans="1:12" s="445" customFormat="1" ht="18.75" customHeight="1">
      <c r="A24" s="94"/>
      <c r="B24" s="480"/>
      <c r="C24" s="583"/>
      <c r="E24" s="561"/>
      <c r="F24" s="471"/>
      <c r="G24" s="477"/>
      <c r="H24" s="62"/>
      <c r="I24" s="165" t="s">
        <v>519</v>
      </c>
      <c r="J24" s="143"/>
      <c r="K24" s="77"/>
      <c r="L24" s="149"/>
    </row>
    <row r="25" spans="1:12" s="445" customFormat="1" ht="18.75" customHeight="1">
      <c r="A25" s="94"/>
      <c r="B25" s="480"/>
      <c r="C25" s="492"/>
      <c r="D25" s="378"/>
      <c r="E25" s="561"/>
      <c r="F25" s="471"/>
      <c r="G25" s="477"/>
      <c r="H25" s="62"/>
      <c r="I25" s="241" t="s">
        <v>789</v>
      </c>
      <c r="J25" s="143"/>
      <c r="K25" s="77"/>
      <c r="L25" s="149"/>
    </row>
    <row r="26" spans="1:12" s="445" customFormat="1" ht="18.75" customHeight="1">
      <c r="A26" s="94"/>
      <c r="B26" s="480"/>
      <c r="C26" s="492"/>
      <c r="D26" s="378"/>
      <c r="E26" s="561"/>
      <c r="F26" s="471"/>
      <c r="G26" s="477"/>
      <c r="H26" s="62"/>
      <c r="I26" s="499" t="s">
        <v>790</v>
      </c>
      <c r="J26" s="143"/>
      <c r="K26" s="77"/>
      <c r="L26" s="149"/>
    </row>
    <row r="27" spans="1:12" s="445" customFormat="1" ht="24" customHeight="1">
      <c r="A27" s="120"/>
      <c r="B27" s="488"/>
      <c r="C27" s="493"/>
      <c r="D27" s="379"/>
      <c r="E27" s="588"/>
      <c r="F27" s="256"/>
      <c r="G27" s="478"/>
      <c r="H27" s="63">
        <v>13</v>
      </c>
      <c r="I27" s="48"/>
      <c r="J27" s="143"/>
      <c r="K27" s="77" t="b">
        <v>0</v>
      </c>
      <c r="L27" s="149"/>
    </row>
    <row r="28" spans="1:12" s="445" customFormat="1" ht="27" customHeight="1">
      <c r="A28" s="114">
        <v>3</v>
      </c>
      <c r="B28" s="49" t="s">
        <v>51</v>
      </c>
      <c r="C28" s="268" t="s">
        <v>618</v>
      </c>
      <c r="D28" s="468">
        <v>1</v>
      </c>
      <c r="E28" s="468" t="s">
        <v>165</v>
      </c>
      <c r="F28" s="494">
        <v>1</v>
      </c>
      <c r="G28" s="237" t="s">
        <v>166</v>
      </c>
      <c r="H28" s="53">
        <v>14</v>
      </c>
      <c r="I28" s="23"/>
      <c r="J28" s="99"/>
      <c r="K28" s="77" t="b">
        <v>0</v>
      </c>
      <c r="L28" s="149"/>
    </row>
    <row r="29" spans="1:12" s="445" customFormat="1" ht="21" customHeight="1">
      <c r="A29" s="94"/>
      <c r="B29" s="480"/>
      <c r="C29" s="348" t="s">
        <v>619</v>
      </c>
      <c r="D29" s="378"/>
      <c r="E29" s="32" t="s">
        <v>171</v>
      </c>
      <c r="F29" s="255">
        <v>-1</v>
      </c>
      <c r="G29" s="238" t="s">
        <v>168</v>
      </c>
      <c r="H29" s="22"/>
      <c r="I29" s="137" t="s">
        <v>347</v>
      </c>
      <c r="J29" s="95"/>
      <c r="K29" s="77"/>
      <c r="L29" s="149"/>
    </row>
    <row r="30" spans="1:12" s="445" customFormat="1" ht="21" customHeight="1">
      <c r="A30" s="94"/>
      <c r="B30" s="480"/>
      <c r="C30" s="348" t="s">
        <v>620</v>
      </c>
      <c r="D30" s="429">
        <v>-1</v>
      </c>
      <c r="E30" s="33" t="s">
        <v>33</v>
      </c>
      <c r="F30" s="471"/>
      <c r="G30" s="610" t="s">
        <v>169</v>
      </c>
      <c r="H30" s="35"/>
      <c r="I30" s="138"/>
      <c r="J30" s="93"/>
      <c r="K30" s="77"/>
      <c r="L30" s="149"/>
    </row>
    <row r="31" spans="1:12" s="445" customFormat="1" ht="21" customHeight="1">
      <c r="A31" s="94"/>
      <c r="B31" s="480"/>
      <c r="C31" s="492" t="s">
        <v>621</v>
      </c>
      <c r="D31" s="429">
        <v>-2</v>
      </c>
      <c r="E31" s="442" t="s">
        <v>34</v>
      </c>
      <c r="F31" s="471"/>
      <c r="G31" s="610"/>
      <c r="H31" s="35"/>
      <c r="I31" s="138"/>
      <c r="J31" s="93"/>
      <c r="K31" s="77"/>
      <c r="L31" s="149"/>
    </row>
    <row r="32" spans="1:19" s="445" customFormat="1" ht="21" customHeight="1">
      <c r="A32" s="91"/>
      <c r="B32" s="480"/>
      <c r="C32" s="459"/>
      <c r="D32" s="429">
        <v>-3</v>
      </c>
      <c r="E32" s="442" t="s">
        <v>45</v>
      </c>
      <c r="F32" s="255">
        <v>-2</v>
      </c>
      <c r="G32" s="460" t="s">
        <v>55</v>
      </c>
      <c r="H32" s="22"/>
      <c r="I32" s="138"/>
      <c r="J32" s="93"/>
      <c r="K32" s="77"/>
      <c r="L32" s="149"/>
      <c r="M32" s="136"/>
      <c r="N32" s="136"/>
      <c r="O32" s="136"/>
      <c r="P32" s="136"/>
      <c r="Q32" s="136"/>
      <c r="R32" s="136"/>
      <c r="S32" s="136"/>
    </row>
    <row r="33" spans="1:12" s="445" customFormat="1" ht="36" customHeight="1">
      <c r="A33" s="91"/>
      <c r="B33" s="480"/>
      <c r="C33" s="459" t="s">
        <v>622</v>
      </c>
      <c r="D33" s="429">
        <v>-4</v>
      </c>
      <c r="E33" s="442" t="s">
        <v>46</v>
      </c>
      <c r="F33" s="471"/>
      <c r="G33" s="460" t="s">
        <v>262</v>
      </c>
      <c r="H33" s="35"/>
      <c r="I33" s="138"/>
      <c r="J33" s="93"/>
      <c r="K33" s="77"/>
      <c r="L33" s="149"/>
    </row>
    <row r="34" spans="1:12" s="445" customFormat="1" ht="21" customHeight="1">
      <c r="A34" s="91"/>
      <c r="B34" s="480"/>
      <c r="C34" s="459"/>
      <c r="D34" s="429">
        <v>-5</v>
      </c>
      <c r="E34" s="442" t="s">
        <v>47</v>
      </c>
      <c r="F34" s="255">
        <v>-3</v>
      </c>
      <c r="G34" s="238" t="s">
        <v>170</v>
      </c>
      <c r="H34" s="35"/>
      <c r="I34" s="138"/>
      <c r="J34" s="93"/>
      <c r="K34" s="77"/>
      <c r="L34" s="149"/>
    </row>
    <row r="35" spans="1:12" s="445" customFormat="1" ht="28.5" customHeight="1">
      <c r="A35" s="91"/>
      <c r="B35" s="480"/>
      <c r="C35" s="459" t="s">
        <v>623</v>
      </c>
      <c r="D35" s="429">
        <v>-6</v>
      </c>
      <c r="E35" s="442" t="s">
        <v>48</v>
      </c>
      <c r="F35" s="471"/>
      <c r="G35" s="461" t="s">
        <v>88</v>
      </c>
      <c r="H35" s="35"/>
      <c r="I35" s="138"/>
      <c r="J35" s="93"/>
      <c r="K35" s="77"/>
      <c r="L35" s="149"/>
    </row>
    <row r="36" spans="1:12" s="445" customFormat="1" ht="21" customHeight="1">
      <c r="A36" s="91"/>
      <c r="B36" s="480"/>
      <c r="C36" s="492"/>
      <c r="E36" s="429" t="s">
        <v>336</v>
      </c>
      <c r="F36" s="471"/>
      <c r="G36" s="461"/>
      <c r="H36" s="35"/>
      <c r="I36" s="138"/>
      <c r="J36" s="95"/>
      <c r="K36" s="77"/>
      <c r="L36" s="149"/>
    </row>
    <row r="37" spans="1:12" s="445" customFormat="1" ht="27" customHeight="1">
      <c r="A37" s="91"/>
      <c r="B37" s="480"/>
      <c r="C37" s="492"/>
      <c r="D37" s="486">
        <v>2</v>
      </c>
      <c r="E37" s="445" t="s">
        <v>263</v>
      </c>
      <c r="F37" s="471">
        <v>2</v>
      </c>
      <c r="G37" s="461" t="s">
        <v>172</v>
      </c>
      <c r="H37" s="62"/>
      <c r="J37" s="95"/>
      <c r="K37" s="77"/>
      <c r="L37" s="149"/>
    </row>
    <row r="38" spans="1:12" s="445" customFormat="1" ht="48" customHeight="1">
      <c r="A38" s="100"/>
      <c r="B38" s="488"/>
      <c r="C38" s="493"/>
      <c r="D38" s="497">
        <v>3</v>
      </c>
      <c r="E38" s="474" t="s">
        <v>264</v>
      </c>
      <c r="F38" s="256"/>
      <c r="G38" s="473"/>
      <c r="H38" s="51"/>
      <c r="I38" s="474"/>
      <c r="J38" s="121"/>
      <c r="K38" s="77"/>
      <c r="L38" s="149"/>
    </row>
    <row r="39" spans="1:12" s="445" customFormat="1" ht="27.75" customHeight="1">
      <c r="A39" s="98">
        <v>4</v>
      </c>
      <c r="B39" s="479" t="s">
        <v>526</v>
      </c>
      <c r="C39" s="459" t="s">
        <v>624</v>
      </c>
      <c r="D39" s="486">
        <v>1</v>
      </c>
      <c r="E39" s="445" t="s">
        <v>520</v>
      </c>
      <c r="F39" s="471">
        <v>1</v>
      </c>
      <c r="G39" s="460" t="s">
        <v>265</v>
      </c>
      <c r="H39" s="35">
        <v>15</v>
      </c>
      <c r="J39" s="109"/>
      <c r="K39" s="77" t="b">
        <v>0</v>
      </c>
      <c r="L39" s="149"/>
    </row>
    <row r="40" spans="1:13" s="445" customFormat="1" ht="27.75" customHeight="1">
      <c r="A40" s="91"/>
      <c r="B40" s="480"/>
      <c r="C40" s="459" t="s">
        <v>625</v>
      </c>
      <c r="D40" s="486">
        <v>2</v>
      </c>
      <c r="E40" s="445" t="s">
        <v>521</v>
      </c>
      <c r="F40" s="471"/>
      <c r="G40" s="514"/>
      <c r="H40" s="62">
        <v>16</v>
      </c>
      <c r="I40" s="59"/>
      <c r="J40" s="95"/>
      <c r="K40" s="77" t="b">
        <v>0</v>
      </c>
      <c r="L40" s="149"/>
      <c r="M40" s="465"/>
    </row>
    <row r="41" spans="1:12" s="445" customFormat="1" ht="27.75" customHeight="1">
      <c r="A41" s="91"/>
      <c r="B41" s="480"/>
      <c r="C41" s="492"/>
      <c r="D41" s="486">
        <v>3</v>
      </c>
      <c r="E41" s="445" t="s">
        <v>522</v>
      </c>
      <c r="F41" s="471"/>
      <c r="G41" s="514"/>
      <c r="H41" s="62">
        <v>17</v>
      </c>
      <c r="I41" s="59"/>
      <c r="J41" s="95"/>
      <c r="K41" s="77" t="b">
        <v>0</v>
      </c>
      <c r="L41" s="149"/>
    </row>
    <row r="42" spans="1:12" s="445" customFormat="1" ht="54.75" customHeight="1">
      <c r="A42" s="91"/>
      <c r="B42" s="480"/>
      <c r="C42" s="492"/>
      <c r="D42" s="486">
        <v>4</v>
      </c>
      <c r="E42" s="445" t="s">
        <v>523</v>
      </c>
      <c r="F42" s="471"/>
      <c r="G42" s="635"/>
      <c r="H42" s="62">
        <v>18</v>
      </c>
      <c r="I42" s="59"/>
      <c r="J42" s="95"/>
      <c r="K42" s="77" t="b">
        <v>0</v>
      </c>
      <c r="L42" s="149"/>
    </row>
    <row r="43" spans="1:12" s="445" customFormat="1" ht="27.75" customHeight="1">
      <c r="A43" s="91"/>
      <c r="B43" s="480"/>
      <c r="C43" s="492"/>
      <c r="D43" s="486">
        <v>5</v>
      </c>
      <c r="E43" s="445" t="s">
        <v>524</v>
      </c>
      <c r="F43" s="471"/>
      <c r="G43" s="635"/>
      <c r="H43" s="62">
        <v>19</v>
      </c>
      <c r="I43" s="59"/>
      <c r="J43" s="95"/>
      <c r="K43" s="77" t="b">
        <v>0</v>
      </c>
      <c r="L43" s="149"/>
    </row>
    <row r="44" spans="1:12" s="445" customFormat="1" ht="27.75" customHeight="1">
      <c r="A44" s="91"/>
      <c r="B44" s="480"/>
      <c r="C44" s="492"/>
      <c r="D44" s="486">
        <v>6</v>
      </c>
      <c r="E44" s="445" t="s">
        <v>525</v>
      </c>
      <c r="F44" s="471"/>
      <c r="G44" s="635"/>
      <c r="H44" s="62">
        <v>20</v>
      </c>
      <c r="I44" s="59"/>
      <c r="J44" s="95"/>
      <c r="K44" s="77" t="b">
        <v>0</v>
      </c>
      <c r="L44" s="149"/>
    </row>
    <row r="45" spans="1:12" s="445" customFormat="1" ht="27.75" customHeight="1">
      <c r="A45" s="91"/>
      <c r="B45" s="480"/>
      <c r="C45" s="492"/>
      <c r="D45" s="486">
        <v>7</v>
      </c>
      <c r="E45" s="445" t="s">
        <v>279</v>
      </c>
      <c r="F45" s="471"/>
      <c r="G45" s="514"/>
      <c r="H45" s="62">
        <v>21</v>
      </c>
      <c r="J45" s="140"/>
      <c r="K45" s="77" t="b">
        <v>0</v>
      </c>
      <c r="L45" s="149" t="str">
        <f>IF(J45&lt;=50%,"OK","5割以上になってます")</f>
        <v>OK</v>
      </c>
    </row>
    <row r="46" spans="1:12" s="445" customFormat="1" ht="5.25" customHeight="1">
      <c r="A46" s="91"/>
      <c r="B46" s="480"/>
      <c r="C46" s="492"/>
      <c r="D46" s="486"/>
      <c r="F46" s="471"/>
      <c r="G46" s="514"/>
      <c r="H46" s="62"/>
      <c r="J46" s="355"/>
      <c r="K46" s="77"/>
      <c r="L46" s="149"/>
    </row>
    <row r="47" spans="1:12" s="445" customFormat="1" ht="24" customHeight="1">
      <c r="A47" s="91"/>
      <c r="B47" s="480" t="s">
        <v>527</v>
      </c>
      <c r="C47" s="583" t="s">
        <v>626</v>
      </c>
      <c r="D47" s="486">
        <v>8</v>
      </c>
      <c r="E47" s="445" t="s">
        <v>266</v>
      </c>
      <c r="F47" s="471">
        <v>1</v>
      </c>
      <c r="G47" s="461" t="s">
        <v>267</v>
      </c>
      <c r="H47" s="35"/>
      <c r="I47" s="516"/>
      <c r="J47" s="522" t="s">
        <v>498</v>
      </c>
      <c r="K47" s="77"/>
      <c r="L47" s="149"/>
    </row>
    <row r="48" spans="1:12" s="445" customFormat="1" ht="24" customHeight="1">
      <c r="A48" s="91"/>
      <c r="B48" s="480"/>
      <c r="C48" s="633"/>
      <c r="D48" s="486">
        <v>9</v>
      </c>
      <c r="E48" s="445" t="s">
        <v>268</v>
      </c>
      <c r="F48" s="471"/>
      <c r="G48" s="461"/>
      <c r="H48" s="35"/>
      <c r="I48" s="505" t="s">
        <v>499</v>
      </c>
      <c r="J48" s="518"/>
      <c r="K48" s="77"/>
      <c r="L48" s="149"/>
    </row>
    <row r="49" spans="1:12" s="445" customFormat="1" ht="13.5" customHeight="1">
      <c r="A49" s="91"/>
      <c r="B49" s="480"/>
      <c r="C49" s="492"/>
      <c r="D49" s="486"/>
      <c r="F49" s="471"/>
      <c r="G49" s="461"/>
      <c r="H49" s="35"/>
      <c r="I49" s="505" t="s">
        <v>500</v>
      </c>
      <c r="J49" s="518"/>
      <c r="K49" s="77"/>
      <c r="L49" s="149"/>
    </row>
    <row r="50" spans="1:12" s="445" customFormat="1" ht="13.5" customHeight="1">
      <c r="A50" s="91"/>
      <c r="B50" s="480"/>
      <c r="C50" s="492"/>
      <c r="D50" s="486"/>
      <c r="F50" s="471"/>
      <c r="G50" s="461"/>
      <c r="H50" s="35"/>
      <c r="I50" s="505" t="s">
        <v>501</v>
      </c>
      <c r="J50" s="518"/>
      <c r="K50" s="77"/>
      <c r="L50" s="149"/>
    </row>
    <row r="51" spans="1:12" s="445" customFormat="1" ht="13.5" customHeight="1">
      <c r="A51" s="91"/>
      <c r="B51" s="480"/>
      <c r="C51" s="492"/>
      <c r="D51" s="486"/>
      <c r="F51" s="471"/>
      <c r="G51" s="461"/>
      <c r="H51" s="35"/>
      <c r="I51" s="505" t="s">
        <v>502</v>
      </c>
      <c r="J51" s="518"/>
      <c r="K51" s="77"/>
      <c r="L51" s="149"/>
    </row>
    <row r="52" spans="1:12" s="445" customFormat="1" ht="6" customHeight="1">
      <c r="A52" s="91"/>
      <c r="B52" s="480"/>
      <c r="C52" s="492"/>
      <c r="D52" s="486"/>
      <c r="F52" s="471"/>
      <c r="G52" s="461"/>
      <c r="H52" s="35"/>
      <c r="I52" s="506"/>
      <c r="J52" s="507"/>
      <c r="K52" s="77"/>
      <c r="L52" s="149"/>
    </row>
    <row r="53" spans="1:12" s="445" customFormat="1" ht="13.5" customHeight="1">
      <c r="A53" s="91"/>
      <c r="B53" s="480"/>
      <c r="C53" s="492"/>
      <c r="D53" s="486"/>
      <c r="F53" s="471"/>
      <c r="G53" s="461"/>
      <c r="H53" s="35"/>
      <c r="I53" s="503"/>
      <c r="J53" s="508" t="s">
        <v>498</v>
      </c>
      <c r="K53" s="77"/>
      <c r="L53" s="149"/>
    </row>
    <row r="54" spans="1:12" s="445" customFormat="1" ht="13.5" customHeight="1">
      <c r="A54" s="91"/>
      <c r="B54" s="480"/>
      <c r="C54" s="492"/>
      <c r="D54" s="486"/>
      <c r="F54" s="471"/>
      <c r="G54" s="461"/>
      <c r="H54" s="35"/>
      <c r="I54" s="509" t="s">
        <v>504</v>
      </c>
      <c r="J54" s="93"/>
      <c r="K54" s="77"/>
      <c r="L54" s="149"/>
    </row>
    <row r="55" spans="1:12" s="445" customFormat="1" ht="13.5" customHeight="1">
      <c r="A55" s="91"/>
      <c r="B55" s="480"/>
      <c r="C55" s="492"/>
      <c r="D55" s="486"/>
      <c r="F55" s="471"/>
      <c r="G55" s="461"/>
      <c r="H55" s="35"/>
      <c r="I55" s="509" t="s">
        <v>505</v>
      </c>
      <c r="J55" s="93"/>
      <c r="K55" s="77"/>
      <c r="L55" s="149"/>
    </row>
    <row r="56" spans="1:12" s="445" customFormat="1" ht="13.5" customHeight="1">
      <c r="A56" s="91"/>
      <c r="B56" s="480"/>
      <c r="C56" s="492"/>
      <c r="D56" s="486"/>
      <c r="F56" s="471"/>
      <c r="G56" s="461"/>
      <c r="H56" s="35"/>
      <c r="I56" s="509" t="s">
        <v>506</v>
      </c>
      <c r="J56" s="93"/>
      <c r="K56" s="77"/>
      <c r="L56" s="149"/>
    </row>
    <row r="57" spans="1:12" s="445" customFormat="1" ht="13.5" customHeight="1">
      <c r="A57" s="91"/>
      <c r="B57" s="480"/>
      <c r="C57" s="492"/>
      <c r="D57" s="486"/>
      <c r="F57" s="471"/>
      <c r="G57" s="461"/>
      <c r="H57" s="35"/>
      <c r="I57" s="509" t="s">
        <v>507</v>
      </c>
      <c r="J57" s="93"/>
      <c r="K57" s="77"/>
      <c r="L57" s="149"/>
    </row>
    <row r="58" spans="1:12" s="445" customFormat="1" ht="13.5" customHeight="1">
      <c r="A58" s="100"/>
      <c r="B58" s="488"/>
      <c r="C58" s="493"/>
      <c r="D58" s="497"/>
      <c r="E58" s="474"/>
      <c r="F58" s="256"/>
      <c r="G58" s="473"/>
      <c r="H58" s="51"/>
      <c r="I58" s="509" t="s">
        <v>508</v>
      </c>
      <c r="J58" s="93"/>
      <c r="K58" s="77"/>
      <c r="L58" s="149"/>
    </row>
    <row r="59" spans="1:12" s="445" customFormat="1" ht="22.5" customHeight="1">
      <c r="A59" s="356"/>
      <c r="B59" s="480" t="s">
        <v>534</v>
      </c>
      <c r="C59" s="492" t="s">
        <v>53</v>
      </c>
      <c r="D59" s="486">
        <v>1</v>
      </c>
      <c r="E59" s="561" t="s">
        <v>175</v>
      </c>
      <c r="F59" s="471"/>
      <c r="G59" s="629" t="s">
        <v>496</v>
      </c>
      <c r="H59" s="62">
        <v>22</v>
      </c>
      <c r="I59" s="59"/>
      <c r="J59" s="121"/>
      <c r="K59" s="77" t="b">
        <v>0</v>
      </c>
      <c r="L59" s="149"/>
    </row>
    <row r="60" spans="1:19" s="445" customFormat="1" ht="22.5" customHeight="1">
      <c r="A60" s="91"/>
      <c r="B60" s="480"/>
      <c r="C60" s="492"/>
      <c r="D60" s="463"/>
      <c r="E60" s="561"/>
      <c r="F60" s="471"/>
      <c r="G60" s="629"/>
      <c r="H60" s="62"/>
      <c r="I60" s="35" t="s">
        <v>348</v>
      </c>
      <c r="J60" s="519">
        <f>SUM(J61:J65)</f>
        <v>0</v>
      </c>
      <c r="K60" s="119" t="s">
        <v>443</v>
      </c>
      <c r="L60" s="150" t="e">
        <f>SUM(L61:L65)</f>
        <v>#VALUE!</v>
      </c>
      <c r="N60" s="465"/>
      <c r="O60" s="465"/>
      <c r="P60" s="465"/>
      <c r="Q60" s="465"/>
      <c r="R60" s="465"/>
      <c r="S60" s="465"/>
    </row>
    <row r="61" spans="1:12" s="445" customFormat="1" ht="22.5" customHeight="1">
      <c r="A61" s="91"/>
      <c r="B61" s="480"/>
      <c r="C61" s="583" t="s">
        <v>627</v>
      </c>
      <c r="D61" s="463"/>
      <c r="E61" s="561"/>
      <c r="F61" s="471"/>
      <c r="G61" s="629"/>
      <c r="H61" s="62"/>
      <c r="I61" s="520" t="s">
        <v>441</v>
      </c>
      <c r="J61" s="521" t="s">
        <v>442</v>
      </c>
      <c r="K61" s="77" t="s">
        <v>124</v>
      </c>
      <c r="L61" s="149" t="e">
        <f>I61*J61</f>
        <v>#VALUE!</v>
      </c>
    </row>
    <row r="62" spans="1:12" s="445" customFormat="1" ht="22.5" customHeight="1">
      <c r="A62" s="91"/>
      <c r="B62" s="480"/>
      <c r="C62" s="583"/>
      <c r="D62" s="463"/>
      <c r="E62" s="561"/>
      <c r="F62" s="471"/>
      <c r="G62" s="629"/>
      <c r="H62" s="62"/>
      <c r="I62" s="520" t="s">
        <v>441</v>
      </c>
      <c r="J62" s="521" t="s">
        <v>442</v>
      </c>
      <c r="K62" s="77" t="s">
        <v>124</v>
      </c>
      <c r="L62" s="149" t="e">
        <f>I62*J62</f>
        <v>#VALUE!</v>
      </c>
    </row>
    <row r="63" spans="1:12" s="445" customFormat="1" ht="22.5" customHeight="1">
      <c r="A63" s="91"/>
      <c r="B63" s="480"/>
      <c r="C63" s="492"/>
      <c r="D63" s="486"/>
      <c r="E63" s="561"/>
      <c r="F63" s="471"/>
      <c r="G63" s="629"/>
      <c r="H63" s="62"/>
      <c r="I63" s="520" t="s">
        <v>441</v>
      </c>
      <c r="J63" s="521" t="s">
        <v>442</v>
      </c>
      <c r="K63" s="77" t="s">
        <v>124</v>
      </c>
      <c r="L63" s="149" t="e">
        <f>I63*J63</f>
        <v>#VALUE!</v>
      </c>
    </row>
    <row r="64" spans="1:12" s="445" customFormat="1" ht="22.5" customHeight="1">
      <c r="A64" s="91"/>
      <c r="B64" s="480"/>
      <c r="C64" s="492"/>
      <c r="D64" s="463"/>
      <c r="E64" s="561"/>
      <c r="F64" s="471"/>
      <c r="G64" s="629"/>
      <c r="H64" s="62"/>
      <c r="I64" s="520" t="s">
        <v>441</v>
      </c>
      <c r="J64" s="521" t="s">
        <v>442</v>
      </c>
      <c r="K64" s="77" t="s">
        <v>124</v>
      </c>
      <c r="L64" s="149" t="e">
        <f>I64*J64</f>
        <v>#VALUE!</v>
      </c>
    </row>
    <row r="65" spans="1:12" s="445" customFormat="1" ht="22.5" customHeight="1">
      <c r="A65" s="91"/>
      <c r="B65" s="480"/>
      <c r="C65" s="492"/>
      <c r="D65" s="463"/>
      <c r="E65" s="561"/>
      <c r="F65" s="471"/>
      <c r="G65" s="629"/>
      <c r="H65" s="62"/>
      <c r="I65" s="520" t="s">
        <v>441</v>
      </c>
      <c r="J65" s="521" t="s">
        <v>442</v>
      </c>
      <c r="K65" s="77" t="s">
        <v>124</v>
      </c>
      <c r="L65" s="149" t="e">
        <f>I65*J65</f>
        <v>#VALUE!</v>
      </c>
    </row>
    <row r="66" spans="1:12" s="445" customFormat="1" ht="32.25" customHeight="1">
      <c r="A66" s="91"/>
      <c r="B66" s="480"/>
      <c r="C66" s="492"/>
      <c r="D66" s="463"/>
      <c r="E66" s="561"/>
      <c r="F66" s="471"/>
      <c r="G66" s="477"/>
      <c r="H66" s="62"/>
      <c r="I66" s="35" t="s">
        <v>486</v>
      </c>
      <c r="J66" s="108" t="s">
        <v>488</v>
      </c>
      <c r="K66" s="77"/>
      <c r="L66" s="149"/>
    </row>
    <row r="67" spans="1:12" s="445" customFormat="1" ht="25.5" customHeight="1">
      <c r="A67" s="91"/>
      <c r="B67" s="480"/>
      <c r="C67" s="492"/>
      <c r="D67" s="445">
        <v>2</v>
      </c>
      <c r="E67" s="465" t="s">
        <v>176</v>
      </c>
      <c r="F67" s="471"/>
      <c r="G67" s="477"/>
      <c r="H67" s="62">
        <v>23</v>
      </c>
      <c r="J67" s="95"/>
      <c r="K67" s="77" t="b">
        <v>0</v>
      </c>
      <c r="L67" s="149"/>
    </row>
    <row r="68" spans="1:12" s="445" customFormat="1" ht="15" customHeight="1">
      <c r="A68" s="91"/>
      <c r="B68" s="480"/>
      <c r="C68" s="492"/>
      <c r="D68" s="463">
        <v>-1</v>
      </c>
      <c r="E68" s="36" t="s">
        <v>177</v>
      </c>
      <c r="F68" s="471"/>
      <c r="G68" s="477"/>
      <c r="H68" s="62"/>
      <c r="J68" s="95"/>
      <c r="K68" s="77"/>
      <c r="L68" s="149"/>
    </row>
    <row r="69" spans="1:12" s="445" customFormat="1" ht="15" customHeight="1">
      <c r="A69" s="91"/>
      <c r="B69" s="480"/>
      <c r="C69" s="492"/>
      <c r="D69" s="463">
        <v>-2</v>
      </c>
      <c r="E69" s="30" t="s">
        <v>178</v>
      </c>
      <c r="F69" s="471"/>
      <c r="G69" s="477"/>
      <c r="H69" s="62"/>
      <c r="J69" s="95"/>
      <c r="K69" s="77"/>
      <c r="L69" s="149"/>
    </row>
    <row r="70" spans="1:12" s="445" customFormat="1" ht="30.75" customHeight="1">
      <c r="A70" s="91"/>
      <c r="B70" s="480"/>
      <c r="C70" s="492"/>
      <c r="D70" s="463">
        <v>-3</v>
      </c>
      <c r="E70" s="465" t="s">
        <v>628</v>
      </c>
      <c r="F70" s="471"/>
      <c r="G70" s="477"/>
      <c r="H70" s="62"/>
      <c r="I70" s="59"/>
      <c r="J70" s="95"/>
      <c r="K70" s="77"/>
      <c r="L70" s="149"/>
    </row>
    <row r="71" spans="1:12" s="445" customFormat="1" ht="48" customHeight="1">
      <c r="A71" s="91"/>
      <c r="B71" s="480"/>
      <c r="C71" s="492"/>
      <c r="D71" s="486">
        <v>3</v>
      </c>
      <c r="E71" s="445" t="s">
        <v>396</v>
      </c>
      <c r="F71" s="471"/>
      <c r="G71" s="477"/>
      <c r="H71" s="62">
        <v>24</v>
      </c>
      <c r="I71" s="59"/>
      <c r="J71" s="95"/>
      <c r="K71" s="77" t="b">
        <v>0</v>
      </c>
      <c r="L71" s="149"/>
    </row>
    <row r="72" spans="1:12" s="445" customFormat="1" ht="12">
      <c r="A72" s="91"/>
      <c r="B72" s="480"/>
      <c r="C72" s="492"/>
      <c r="D72" s="486">
        <v>4</v>
      </c>
      <c r="E72" s="380" t="s">
        <v>49</v>
      </c>
      <c r="F72" s="471"/>
      <c r="G72" s="477"/>
      <c r="H72" s="62"/>
      <c r="I72" s="59"/>
      <c r="J72" s="95"/>
      <c r="K72" s="77"/>
      <c r="L72" s="149"/>
    </row>
    <row r="73" spans="1:12" s="445" customFormat="1" ht="12.75" customHeight="1">
      <c r="A73" s="91"/>
      <c r="B73" s="480"/>
      <c r="C73" s="492"/>
      <c r="D73" s="463">
        <v>-1</v>
      </c>
      <c r="E73" s="380" t="s">
        <v>50</v>
      </c>
      <c r="F73" s="471"/>
      <c r="G73" s="238"/>
      <c r="H73" s="22"/>
      <c r="I73" s="375" t="s">
        <v>349</v>
      </c>
      <c r="J73" s="139"/>
      <c r="K73" s="77"/>
      <c r="L73" s="149"/>
    </row>
    <row r="74" spans="1:12" s="445" customFormat="1" ht="18.75" customHeight="1">
      <c r="A74" s="91"/>
      <c r="B74" s="480"/>
      <c r="C74" s="459"/>
      <c r="D74" s="463"/>
      <c r="E74" s="30" t="s">
        <v>350</v>
      </c>
      <c r="F74" s="471"/>
      <c r="G74" s="477"/>
      <c r="H74" s="62"/>
      <c r="I74" s="35" t="s">
        <v>425</v>
      </c>
      <c r="J74" s="139"/>
      <c r="K74" s="77"/>
      <c r="L74" s="149"/>
    </row>
    <row r="75" spans="1:12" s="445" customFormat="1" ht="12.75" customHeight="1">
      <c r="A75" s="91"/>
      <c r="B75" s="480"/>
      <c r="C75" s="583" t="s">
        <v>341</v>
      </c>
      <c r="D75" s="429">
        <v>-2</v>
      </c>
      <c r="E75" s="431" t="s">
        <v>395</v>
      </c>
      <c r="F75" s="471"/>
      <c r="G75" s="477"/>
      <c r="H75" s="62"/>
      <c r="I75" s="375" t="s">
        <v>426</v>
      </c>
      <c r="J75" s="139"/>
      <c r="K75" s="77"/>
      <c r="L75" s="149"/>
    </row>
    <row r="76" spans="1:12" s="445" customFormat="1" ht="12.75" customHeight="1">
      <c r="A76" s="91"/>
      <c r="B76" s="480"/>
      <c r="C76" s="583"/>
      <c r="E76" s="465" t="s">
        <v>398</v>
      </c>
      <c r="F76" s="471"/>
      <c r="G76" s="477"/>
      <c r="H76" s="62"/>
      <c r="I76" s="486"/>
      <c r="J76" s="95"/>
      <c r="K76" s="77"/>
      <c r="L76" s="149"/>
    </row>
    <row r="77" spans="1:12" s="445" customFormat="1" ht="15" customHeight="1">
      <c r="A77" s="98">
        <v>5</v>
      </c>
      <c r="B77" s="479" t="s">
        <v>34</v>
      </c>
      <c r="C77" s="590" t="s">
        <v>629</v>
      </c>
      <c r="D77" s="491">
        <v>1</v>
      </c>
      <c r="E77" s="468" t="s">
        <v>186</v>
      </c>
      <c r="F77" s="494"/>
      <c r="G77" s="236"/>
      <c r="H77" s="66">
        <v>25</v>
      </c>
      <c r="I77" s="468"/>
      <c r="J77" s="99"/>
      <c r="K77" s="77" t="b">
        <v>0</v>
      </c>
      <c r="L77" s="149"/>
    </row>
    <row r="78" spans="1:12" s="445" customFormat="1" ht="24" customHeight="1">
      <c r="A78" s="91"/>
      <c r="B78" s="480"/>
      <c r="C78" s="583"/>
      <c r="D78" s="486">
        <v>2</v>
      </c>
      <c r="E78" s="445" t="s">
        <v>187</v>
      </c>
      <c r="F78" s="471"/>
      <c r="G78" s="477"/>
      <c r="H78" s="62">
        <v>26</v>
      </c>
      <c r="J78" s="139"/>
      <c r="K78" s="77" t="b">
        <v>0</v>
      </c>
      <c r="L78" s="149"/>
    </row>
    <row r="79" spans="1:12" s="445" customFormat="1" ht="27.75" customHeight="1">
      <c r="A79" s="100"/>
      <c r="B79" s="488"/>
      <c r="C79" s="493" t="s">
        <v>52</v>
      </c>
      <c r="D79" s="497">
        <v>3</v>
      </c>
      <c r="E79" s="474" t="s">
        <v>287</v>
      </c>
      <c r="F79" s="256"/>
      <c r="G79" s="478"/>
      <c r="H79" s="63">
        <v>27</v>
      </c>
      <c r="I79" s="474"/>
      <c r="J79" s="95"/>
      <c r="K79" s="77" t="b">
        <v>0</v>
      </c>
      <c r="L79" s="149"/>
    </row>
    <row r="80" spans="1:12" s="445" customFormat="1" ht="20.25" customHeight="1">
      <c r="A80" s="122">
        <v>6</v>
      </c>
      <c r="B80" s="587" t="s">
        <v>35</v>
      </c>
      <c r="C80" s="590" t="s">
        <v>630</v>
      </c>
      <c r="D80" s="491">
        <v>1</v>
      </c>
      <c r="E80" s="468" t="s">
        <v>270</v>
      </c>
      <c r="F80" s="494">
        <v>1</v>
      </c>
      <c r="G80" s="239" t="s">
        <v>191</v>
      </c>
      <c r="H80" s="68"/>
      <c r="I80" s="53" t="s">
        <v>351</v>
      </c>
      <c r="J80" s="174"/>
      <c r="K80" s="77"/>
      <c r="L80" s="149"/>
    </row>
    <row r="81" spans="1:12" s="445" customFormat="1" ht="15" customHeight="1">
      <c r="A81" s="91"/>
      <c r="B81" s="586"/>
      <c r="C81" s="583"/>
      <c r="D81" s="486">
        <v>2</v>
      </c>
      <c r="E81" s="465" t="s">
        <v>271</v>
      </c>
      <c r="F81" s="471">
        <v>2</v>
      </c>
      <c r="G81" s="610" t="s">
        <v>117</v>
      </c>
      <c r="H81" s="35">
        <v>28</v>
      </c>
      <c r="I81" s="35"/>
      <c r="J81" s="413"/>
      <c r="K81" s="77" t="b">
        <v>0</v>
      </c>
      <c r="L81" s="149"/>
    </row>
    <row r="82" spans="1:12" s="445" customFormat="1" ht="32.25" customHeight="1">
      <c r="A82" s="91"/>
      <c r="B82" s="586"/>
      <c r="C82" s="583"/>
      <c r="D82" s="486">
        <v>3</v>
      </c>
      <c r="E82" s="561" t="s">
        <v>631</v>
      </c>
      <c r="F82" s="471"/>
      <c r="G82" s="610"/>
      <c r="I82" s="35" t="s">
        <v>41</v>
      </c>
      <c r="J82" s="93" t="s">
        <v>488</v>
      </c>
      <c r="K82" s="77"/>
      <c r="L82" s="149"/>
    </row>
    <row r="83" spans="1:12" s="445" customFormat="1" ht="52.5" customHeight="1">
      <c r="A83" s="100"/>
      <c r="B83" s="488"/>
      <c r="C83" s="591"/>
      <c r="D83" s="498"/>
      <c r="E83" s="588"/>
      <c r="F83" s="256"/>
      <c r="G83" s="611"/>
      <c r="H83" s="51"/>
      <c r="I83" s="51" t="s">
        <v>805</v>
      </c>
      <c r="J83" s="93" t="s">
        <v>488</v>
      </c>
      <c r="L83" s="35" t="s">
        <v>632</v>
      </c>
    </row>
    <row r="84" spans="1:12" s="445" customFormat="1" ht="18" customHeight="1">
      <c r="A84" s="122">
        <v>7</v>
      </c>
      <c r="B84" s="436" t="s">
        <v>54</v>
      </c>
      <c r="C84" s="530" t="s">
        <v>633</v>
      </c>
      <c r="D84" s="457">
        <v>1</v>
      </c>
      <c r="E84" s="430" t="s">
        <v>272</v>
      </c>
      <c r="F84" s="448">
        <v>1</v>
      </c>
      <c r="G84" s="450" t="s">
        <v>294</v>
      </c>
      <c r="H84" s="68"/>
      <c r="I84" s="52" t="s">
        <v>473</v>
      </c>
      <c r="J84" s="139"/>
      <c r="K84" s="77"/>
      <c r="L84" s="35" t="str">
        <f>IF(J84&gt;=J27/2,"OK","非適合")</f>
        <v>OK</v>
      </c>
    </row>
    <row r="85" spans="1:12" s="445" customFormat="1" ht="27" customHeight="1">
      <c r="A85" s="123"/>
      <c r="B85" s="437" t="s">
        <v>535</v>
      </c>
      <c r="C85" s="531"/>
      <c r="D85" s="429">
        <v>2</v>
      </c>
      <c r="E85" s="431" t="s">
        <v>242</v>
      </c>
      <c r="F85" s="435">
        <v>2</v>
      </c>
      <c r="G85" s="306" t="s">
        <v>191</v>
      </c>
      <c r="H85" s="22"/>
      <c r="I85" s="35" t="s">
        <v>352</v>
      </c>
      <c r="J85" s="141" t="e">
        <f>J84/J27</f>
        <v>#DIV/0!</v>
      </c>
      <c r="K85" s="77"/>
      <c r="L85" s="35"/>
    </row>
    <row r="86" spans="1:12" s="445" customFormat="1" ht="21" customHeight="1">
      <c r="A86" s="123"/>
      <c r="B86" s="437"/>
      <c r="C86" s="531"/>
      <c r="D86" s="429">
        <v>3</v>
      </c>
      <c r="E86" s="526" t="s">
        <v>631</v>
      </c>
      <c r="F86" s="435"/>
      <c r="G86" s="308"/>
      <c r="H86" s="61">
        <v>29</v>
      </c>
      <c r="J86" s="95"/>
      <c r="K86" s="77" t="b">
        <v>0</v>
      </c>
      <c r="L86" s="35"/>
    </row>
    <row r="87" spans="1:12" s="445" customFormat="1" ht="24.75" customHeight="1">
      <c r="A87" s="123"/>
      <c r="B87" s="437"/>
      <c r="C87" s="531"/>
      <c r="D87" s="429"/>
      <c r="E87" s="526"/>
      <c r="F87" s="435"/>
      <c r="G87" s="302"/>
      <c r="H87" s="62"/>
      <c r="I87" s="35" t="s">
        <v>42</v>
      </c>
      <c r="J87" s="93" t="s">
        <v>488</v>
      </c>
      <c r="K87" s="77"/>
      <c r="L87" s="35"/>
    </row>
    <row r="88" spans="1:12" s="445" customFormat="1" ht="42" customHeight="1">
      <c r="A88" s="161"/>
      <c r="B88" s="438"/>
      <c r="C88" s="427"/>
      <c r="D88" s="278"/>
      <c r="E88" s="527"/>
      <c r="F88" s="449"/>
      <c r="G88" s="304"/>
      <c r="H88" s="63"/>
      <c r="I88" s="51" t="s">
        <v>806</v>
      </c>
      <c r="J88" s="93"/>
      <c r="K88" s="77"/>
      <c r="L88" s="35" t="s">
        <v>632</v>
      </c>
    </row>
    <row r="89" spans="1:12" s="445" customFormat="1" ht="25.5" customHeight="1">
      <c r="A89" s="122">
        <v>8</v>
      </c>
      <c r="B89" s="436" t="s">
        <v>55</v>
      </c>
      <c r="C89" s="530" t="s">
        <v>634</v>
      </c>
      <c r="D89" s="457">
        <v>1</v>
      </c>
      <c r="E89" s="430" t="s">
        <v>243</v>
      </c>
      <c r="F89" s="448">
        <v>1</v>
      </c>
      <c r="G89" s="307" t="s">
        <v>191</v>
      </c>
      <c r="H89" s="68"/>
      <c r="I89" s="160" t="s">
        <v>473</v>
      </c>
      <c r="J89" s="139"/>
      <c r="K89" s="77"/>
      <c r="L89" s="35" t="str">
        <f>IF(J89&gt;=2*J27,"OK","非適合")</f>
        <v>OK</v>
      </c>
    </row>
    <row r="90" spans="1:12" s="445" customFormat="1" ht="25.5" customHeight="1">
      <c r="A90" s="123"/>
      <c r="B90" s="437" t="s">
        <v>536</v>
      </c>
      <c r="C90" s="531"/>
      <c r="D90" s="429">
        <v>2</v>
      </c>
      <c r="E90" s="431" t="s">
        <v>244</v>
      </c>
      <c r="F90" s="435">
        <v>2</v>
      </c>
      <c r="G90" s="337" t="s">
        <v>474</v>
      </c>
      <c r="H90" s="22"/>
      <c r="I90" s="35" t="s">
        <v>352</v>
      </c>
      <c r="J90" s="141" t="e">
        <f>J89/J27</f>
        <v>#DIV/0!</v>
      </c>
      <c r="K90" s="77"/>
      <c r="L90" s="35"/>
    </row>
    <row r="91" spans="1:12" s="445" customFormat="1" ht="25.5" customHeight="1">
      <c r="A91" s="123"/>
      <c r="B91" s="437"/>
      <c r="C91" s="531"/>
      <c r="D91" s="429">
        <v>3</v>
      </c>
      <c r="E91" s="526" t="s">
        <v>635</v>
      </c>
      <c r="F91" s="435"/>
      <c r="G91" s="308"/>
      <c r="H91" s="61">
        <v>30</v>
      </c>
      <c r="J91" s="95"/>
      <c r="K91" s="77" t="b">
        <v>0</v>
      </c>
      <c r="L91" s="35"/>
    </row>
    <row r="92" spans="1:12" s="445" customFormat="1" ht="54" customHeight="1">
      <c r="A92" s="123"/>
      <c r="B92" s="437"/>
      <c r="C92" s="534"/>
      <c r="D92" s="429"/>
      <c r="E92" s="527"/>
      <c r="F92" s="435"/>
      <c r="G92" s="308"/>
      <c r="H92" s="61"/>
      <c r="I92" s="51" t="s">
        <v>807</v>
      </c>
      <c r="J92" s="93"/>
      <c r="K92" s="77"/>
      <c r="L92" s="35" t="s">
        <v>636</v>
      </c>
    </row>
    <row r="93" spans="1:12" s="445" customFormat="1" ht="36.75" customHeight="1">
      <c r="A93" s="122">
        <v>9</v>
      </c>
      <c r="B93" s="479" t="s">
        <v>56</v>
      </c>
      <c r="C93" s="590" t="s">
        <v>637</v>
      </c>
      <c r="D93" s="491">
        <v>1</v>
      </c>
      <c r="E93" s="464" t="s">
        <v>193</v>
      </c>
      <c r="F93" s="494">
        <v>1</v>
      </c>
      <c r="G93" s="239" t="s">
        <v>191</v>
      </c>
      <c r="H93" s="68"/>
      <c r="I93" s="66" t="s">
        <v>489</v>
      </c>
      <c r="J93" s="139"/>
      <c r="K93" s="77"/>
      <c r="L93" s="149" t="str">
        <f>IF(J93&gt;=2*J23,"OK","非適合")</f>
        <v>OK</v>
      </c>
    </row>
    <row r="94" spans="1:12" s="445" customFormat="1" ht="27" customHeight="1">
      <c r="A94" s="91"/>
      <c r="B94" s="480" t="s">
        <v>534</v>
      </c>
      <c r="C94" s="633"/>
      <c r="D94" s="463">
        <v>-1</v>
      </c>
      <c r="E94" s="465" t="s">
        <v>118</v>
      </c>
      <c r="F94" s="471"/>
      <c r="G94" s="482"/>
      <c r="H94" s="22">
        <v>31</v>
      </c>
      <c r="J94" s="95"/>
      <c r="K94" s="77" t="b">
        <v>0</v>
      </c>
      <c r="L94" s="149"/>
    </row>
    <row r="95" spans="1:12" s="445" customFormat="1" ht="38.25" customHeight="1">
      <c r="A95" s="91"/>
      <c r="B95" s="480"/>
      <c r="C95" s="633"/>
      <c r="D95" s="463">
        <v>-2</v>
      </c>
      <c r="E95" s="465" t="s">
        <v>119</v>
      </c>
      <c r="F95" s="471"/>
      <c r="G95" s="240"/>
      <c r="H95" s="61">
        <v>32</v>
      </c>
      <c r="J95" s="95"/>
      <c r="K95" s="77" t="b">
        <v>0</v>
      </c>
      <c r="L95" s="149"/>
    </row>
    <row r="96" spans="1:12" s="445" customFormat="1" ht="21" customHeight="1">
      <c r="A96" s="91"/>
      <c r="B96" s="480"/>
      <c r="C96" s="633"/>
      <c r="D96" s="463">
        <v>2</v>
      </c>
      <c r="E96" s="445" t="s">
        <v>120</v>
      </c>
      <c r="F96" s="471"/>
      <c r="G96" s="240"/>
      <c r="H96" s="61">
        <v>33</v>
      </c>
      <c r="J96" s="95"/>
      <c r="K96" s="77" t="b">
        <v>0</v>
      </c>
      <c r="L96" s="149"/>
    </row>
    <row r="97" spans="1:12" s="445" customFormat="1" ht="24.75" customHeight="1">
      <c r="A97" s="91"/>
      <c r="B97" s="480"/>
      <c r="C97" s="633"/>
      <c r="D97" s="463">
        <v>3</v>
      </c>
      <c r="E97" s="445" t="s">
        <v>121</v>
      </c>
      <c r="F97" s="471"/>
      <c r="G97" s="613" t="s">
        <v>413</v>
      </c>
      <c r="H97" s="62"/>
      <c r="I97" s="35" t="s">
        <v>748</v>
      </c>
      <c r="J97" s="93"/>
      <c r="K97" s="77"/>
      <c r="L97" s="149"/>
    </row>
    <row r="98" spans="1:12" s="445" customFormat="1" ht="45.75" customHeight="1">
      <c r="A98" s="91"/>
      <c r="B98" s="480"/>
      <c r="C98" s="492"/>
      <c r="D98" s="486">
        <v>4</v>
      </c>
      <c r="E98" s="445" t="s">
        <v>122</v>
      </c>
      <c r="F98" s="471"/>
      <c r="G98" s="613"/>
      <c r="H98" s="62"/>
      <c r="J98" s="95"/>
      <c r="K98" s="77"/>
      <c r="L98" s="149"/>
    </row>
    <row r="99" spans="1:12" s="445" customFormat="1" ht="67.5" customHeight="1">
      <c r="A99" s="91"/>
      <c r="B99" s="480"/>
      <c r="C99" s="492"/>
      <c r="D99" s="486">
        <v>5</v>
      </c>
      <c r="E99" s="445" t="s">
        <v>638</v>
      </c>
      <c r="F99" s="471"/>
      <c r="G99" s="477"/>
      <c r="H99" s="62"/>
      <c r="I99" s="51" t="s">
        <v>808</v>
      </c>
      <c r="J99" s="93"/>
      <c r="K99" s="77"/>
      <c r="L99" s="35" t="s">
        <v>632</v>
      </c>
    </row>
    <row r="100" spans="1:12" s="445" customFormat="1" ht="21" customHeight="1">
      <c r="A100" s="122">
        <v>10</v>
      </c>
      <c r="B100" s="587" t="s">
        <v>353</v>
      </c>
      <c r="C100" s="590" t="s">
        <v>640</v>
      </c>
      <c r="D100" s="491">
        <v>1</v>
      </c>
      <c r="E100" s="589" t="s">
        <v>123</v>
      </c>
      <c r="F100" s="494">
        <v>1</v>
      </c>
      <c r="G100" s="600" t="s">
        <v>195</v>
      </c>
      <c r="H100" s="53">
        <v>34</v>
      </c>
      <c r="I100" s="464"/>
      <c r="J100" s="99"/>
      <c r="K100" s="77" t="b">
        <v>0</v>
      </c>
      <c r="L100" s="149"/>
    </row>
    <row r="101" spans="1:12" s="445" customFormat="1" ht="21" customHeight="1">
      <c r="A101" s="123"/>
      <c r="B101" s="586"/>
      <c r="C101" s="583"/>
      <c r="D101" s="486"/>
      <c r="E101" s="561"/>
      <c r="F101" s="471"/>
      <c r="G101" s="584"/>
      <c r="H101" s="35">
        <v>35</v>
      </c>
      <c r="I101" s="465"/>
      <c r="J101" s="95"/>
      <c r="K101" s="77" t="b">
        <v>0</v>
      </c>
      <c r="L101" s="149"/>
    </row>
    <row r="102" spans="1:12" s="445" customFormat="1" ht="21" customHeight="1">
      <c r="A102" s="91"/>
      <c r="B102" s="480" t="s">
        <v>578</v>
      </c>
      <c r="C102" s="583"/>
      <c r="D102" s="486">
        <v>2</v>
      </c>
      <c r="E102" s="585" t="s">
        <v>196</v>
      </c>
      <c r="F102" s="471"/>
      <c r="G102" s="584"/>
      <c r="H102" s="35">
        <v>36</v>
      </c>
      <c r="I102" s="465"/>
      <c r="J102" s="95"/>
      <c r="K102" s="77" t="b">
        <v>0</v>
      </c>
      <c r="L102" s="149"/>
    </row>
    <row r="103" spans="1:12" s="445" customFormat="1" ht="21" customHeight="1">
      <c r="A103" s="91"/>
      <c r="B103" s="480"/>
      <c r="C103" s="583"/>
      <c r="D103" s="486"/>
      <c r="E103" s="585"/>
      <c r="F103" s="471"/>
      <c r="G103" s="584"/>
      <c r="H103" s="35">
        <v>37</v>
      </c>
      <c r="I103" s="465"/>
      <c r="J103" s="139"/>
      <c r="K103" s="77" t="b">
        <v>0</v>
      </c>
      <c r="L103" s="149"/>
    </row>
    <row r="104" spans="1:12" s="445" customFormat="1" ht="21" customHeight="1">
      <c r="A104" s="91"/>
      <c r="B104" s="480"/>
      <c r="C104" s="583"/>
      <c r="D104" s="486"/>
      <c r="E104" s="486"/>
      <c r="F104" s="471"/>
      <c r="G104" s="460"/>
      <c r="H104" s="35"/>
      <c r="I104" s="35" t="s">
        <v>765</v>
      </c>
      <c r="J104" s="143"/>
      <c r="K104" s="77"/>
      <c r="L104" s="149"/>
    </row>
    <row r="105" spans="1:12" s="445" customFormat="1" ht="30" customHeight="1">
      <c r="A105" s="91"/>
      <c r="B105" s="480"/>
      <c r="C105" s="583"/>
      <c r="D105" s="486">
        <v>3</v>
      </c>
      <c r="E105" s="465" t="s">
        <v>115</v>
      </c>
      <c r="F105" s="471">
        <v>2</v>
      </c>
      <c r="G105" s="461" t="s">
        <v>92</v>
      </c>
      <c r="H105" s="35">
        <v>38</v>
      </c>
      <c r="I105" s="465"/>
      <c r="J105" s="95"/>
      <c r="K105" s="77" t="b">
        <v>0</v>
      </c>
      <c r="L105" s="149"/>
    </row>
    <row r="106" spans="1:12" s="445" customFormat="1" ht="27" customHeight="1">
      <c r="A106" s="91"/>
      <c r="B106" s="480"/>
      <c r="C106" s="583"/>
      <c r="D106" s="486">
        <v>4</v>
      </c>
      <c r="E106" s="465" t="s">
        <v>187</v>
      </c>
      <c r="F106" s="471">
        <v>3</v>
      </c>
      <c r="G106" s="461" t="s">
        <v>76</v>
      </c>
      <c r="H106" s="35"/>
      <c r="I106" s="35" t="s">
        <v>354</v>
      </c>
      <c r="J106" s="142"/>
      <c r="K106" s="77"/>
      <c r="L106" s="149"/>
    </row>
    <row r="107" spans="1:12" s="445" customFormat="1" ht="24.75" customHeight="1">
      <c r="A107" s="91"/>
      <c r="B107" s="480"/>
      <c r="C107" s="583"/>
      <c r="D107" s="486">
        <v>5</v>
      </c>
      <c r="E107" s="465" t="s">
        <v>197</v>
      </c>
      <c r="F107" s="471">
        <v>4</v>
      </c>
      <c r="G107" s="461" t="s">
        <v>278</v>
      </c>
      <c r="H107" s="35"/>
      <c r="I107" s="35" t="s">
        <v>355</v>
      </c>
      <c r="J107" s="143"/>
      <c r="K107" s="77"/>
      <c r="L107" s="149"/>
    </row>
    <row r="108" spans="1:12" s="445" customFormat="1" ht="62.25" customHeight="1">
      <c r="A108" s="91"/>
      <c r="B108" s="480"/>
      <c r="C108" s="583"/>
      <c r="D108" s="486">
        <v>6</v>
      </c>
      <c r="E108" s="465" t="s">
        <v>639</v>
      </c>
      <c r="F108" s="471"/>
      <c r="G108" s="461"/>
      <c r="H108" s="35"/>
      <c r="I108" s="35" t="s">
        <v>356</v>
      </c>
      <c r="J108" s="144"/>
      <c r="K108" s="77"/>
      <c r="L108" s="149"/>
    </row>
    <row r="109" spans="1:12" s="445" customFormat="1" ht="16.5" customHeight="1">
      <c r="A109" s="91"/>
      <c r="B109" s="480" t="s">
        <v>533</v>
      </c>
      <c r="C109" s="492"/>
      <c r="D109" s="486">
        <v>7</v>
      </c>
      <c r="E109" s="445" t="s">
        <v>198</v>
      </c>
      <c r="F109" s="471">
        <v>5</v>
      </c>
      <c r="G109" s="461" t="s">
        <v>83</v>
      </c>
      <c r="H109" s="35"/>
      <c r="I109" s="35" t="s">
        <v>357</v>
      </c>
      <c r="J109" s="93"/>
      <c r="K109" s="77"/>
      <c r="L109" s="149"/>
    </row>
    <row r="110" spans="1:12" s="445" customFormat="1" ht="16.5" customHeight="1">
      <c r="A110" s="91"/>
      <c r="B110" s="480"/>
      <c r="C110" s="492"/>
      <c r="D110" s="486"/>
      <c r="F110" s="471">
        <v>6</v>
      </c>
      <c r="G110" s="461" t="s">
        <v>79</v>
      </c>
      <c r="H110" s="35"/>
      <c r="I110" s="35" t="s">
        <v>358</v>
      </c>
      <c r="J110" s="124" t="e">
        <f>J108*J109/((J23*2/J106)+J107)</f>
        <v>#DIV/0!</v>
      </c>
      <c r="K110" s="77"/>
      <c r="L110" s="149"/>
    </row>
    <row r="111" spans="1:12" s="445" customFormat="1" ht="60.75" customHeight="1">
      <c r="A111" s="100"/>
      <c r="B111" s="488"/>
      <c r="C111" s="493"/>
      <c r="D111" s="497"/>
      <c r="E111" s="489"/>
      <c r="F111" s="256"/>
      <c r="G111" s="485" t="s">
        <v>414</v>
      </c>
      <c r="H111" s="51"/>
      <c r="I111" s="51" t="s">
        <v>809</v>
      </c>
      <c r="J111" s="93"/>
      <c r="K111" s="77"/>
      <c r="L111" s="35" t="s">
        <v>643</v>
      </c>
    </row>
    <row r="112" spans="1:12" s="445" customFormat="1" ht="18" customHeight="1">
      <c r="A112" s="122">
        <v>11</v>
      </c>
      <c r="B112" s="536" t="s">
        <v>114</v>
      </c>
      <c r="C112" s="530" t="s">
        <v>642</v>
      </c>
      <c r="D112" s="457">
        <v>1</v>
      </c>
      <c r="E112" s="443" t="s">
        <v>245</v>
      </c>
      <c r="F112" s="494">
        <v>1</v>
      </c>
      <c r="G112" s="237" t="s">
        <v>246</v>
      </c>
      <c r="H112" s="53">
        <v>39</v>
      </c>
      <c r="I112" s="52"/>
      <c r="J112" s="139"/>
      <c r="K112" s="77" t="b">
        <v>0</v>
      </c>
      <c r="L112" s="35"/>
    </row>
    <row r="113" spans="1:12" s="445" customFormat="1" ht="18" customHeight="1">
      <c r="A113" s="123"/>
      <c r="B113" s="535"/>
      <c r="C113" s="531"/>
      <c r="D113" s="442">
        <v>2</v>
      </c>
      <c r="E113" s="526" t="s">
        <v>641</v>
      </c>
      <c r="F113" s="471"/>
      <c r="G113" s="461"/>
      <c r="H113" s="35"/>
      <c r="I113" s="35" t="s">
        <v>352</v>
      </c>
      <c r="J113" s="141" t="e">
        <f>J112/J23</f>
        <v>#DIV/0!</v>
      </c>
      <c r="K113" s="77"/>
      <c r="L113" s="35" t="e">
        <f>IF(J113&gt;=1,"OK","非適合")</f>
        <v>#DIV/0!</v>
      </c>
    </row>
    <row r="114" spans="1:12" s="445" customFormat="1" ht="22.5" customHeight="1">
      <c r="A114" s="123"/>
      <c r="B114" s="162" t="s">
        <v>536</v>
      </c>
      <c r="C114" s="531"/>
      <c r="D114" s="442"/>
      <c r="E114" s="526"/>
      <c r="F114" s="471"/>
      <c r="G114" s="241"/>
      <c r="H114" s="35">
        <v>40</v>
      </c>
      <c r="I114" s="25"/>
      <c r="J114" s="109"/>
      <c r="K114" s="77" t="b">
        <v>0</v>
      </c>
      <c r="L114" s="35"/>
    </row>
    <row r="115" spans="1:12" s="445" customFormat="1" ht="27" customHeight="1">
      <c r="A115" s="123"/>
      <c r="B115" s="162"/>
      <c r="C115" s="531"/>
      <c r="D115" s="442"/>
      <c r="E115" s="526"/>
      <c r="F115" s="471"/>
      <c r="G115" s="461"/>
      <c r="I115" s="164" t="s">
        <v>44</v>
      </c>
      <c r="J115" s="93" t="s">
        <v>488</v>
      </c>
      <c r="K115" s="77"/>
      <c r="L115" s="35"/>
    </row>
    <row r="116" spans="1:12" s="445" customFormat="1" ht="59.25" customHeight="1">
      <c r="A116" s="123"/>
      <c r="B116" s="162"/>
      <c r="C116" s="426"/>
      <c r="D116" s="442"/>
      <c r="E116" s="431"/>
      <c r="F116" s="471"/>
      <c r="G116" s="461"/>
      <c r="I116" s="51" t="s">
        <v>810</v>
      </c>
      <c r="J116" s="93"/>
      <c r="K116" s="77"/>
      <c r="L116" s="35" t="s">
        <v>644</v>
      </c>
    </row>
    <row r="117" spans="1:12" s="445" customFormat="1" ht="31.5" customHeight="1">
      <c r="A117" s="122">
        <v>12</v>
      </c>
      <c r="B117" s="479" t="s">
        <v>36</v>
      </c>
      <c r="C117" s="590" t="s">
        <v>647</v>
      </c>
      <c r="D117" s="491">
        <v>1</v>
      </c>
      <c r="E117" s="468" t="s">
        <v>539</v>
      </c>
      <c r="F117" s="494">
        <v>1</v>
      </c>
      <c r="G117" s="237" t="s">
        <v>93</v>
      </c>
      <c r="H117" s="53">
        <v>41</v>
      </c>
      <c r="I117" s="468"/>
      <c r="J117" s="107"/>
      <c r="K117" s="77" t="b">
        <v>0</v>
      </c>
      <c r="L117" s="149"/>
    </row>
    <row r="118" spans="1:12" s="445" customFormat="1" ht="27" customHeight="1">
      <c r="A118" s="91"/>
      <c r="B118" s="480" t="s">
        <v>536</v>
      </c>
      <c r="C118" s="583"/>
      <c r="D118" s="486">
        <v>2</v>
      </c>
      <c r="E118" s="445" t="s">
        <v>269</v>
      </c>
      <c r="F118" s="471"/>
      <c r="G118" s="584" t="s">
        <v>646</v>
      </c>
      <c r="H118" s="35">
        <v>42</v>
      </c>
      <c r="I118" s="25"/>
      <c r="J118" s="109"/>
      <c r="K118" s="77" t="b">
        <v>0</v>
      </c>
      <c r="L118" s="149"/>
    </row>
    <row r="119" spans="1:12" s="445" customFormat="1" ht="45" customHeight="1">
      <c r="A119" s="91"/>
      <c r="B119" s="480"/>
      <c r="C119" s="583"/>
      <c r="D119" s="486"/>
      <c r="E119" s="465"/>
      <c r="F119" s="471"/>
      <c r="G119" s="584"/>
      <c r="J119" s="109"/>
      <c r="K119" s="77"/>
      <c r="L119" s="149"/>
    </row>
    <row r="120" spans="1:12" s="445" customFormat="1" ht="32.25" customHeight="1">
      <c r="A120" s="123"/>
      <c r="B120" s="480" t="s">
        <v>534</v>
      </c>
      <c r="C120" s="583" t="s">
        <v>648</v>
      </c>
      <c r="D120" s="486">
        <v>1</v>
      </c>
      <c r="E120" s="445" t="s">
        <v>126</v>
      </c>
      <c r="F120" s="471">
        <v>1</v>
      </c>
      <c r="G120" s="461" t="s">
        <v>93</v>
      </c>
      <c r="H120" s="35">
        <v>43</v>
      </c>
      <c r="J120" s="109"/>
      <c r="K120" s="77" t="b">
        <v>0</v>
      </c>
      <c r="L120" s="149"/>
    </row>
    <row r="121" spans="1:12" s="445" customFormat="1" ht="32.25" customHeight="1">
      <c r="A121" s="91"/>
      <c r="B121" s="480"/>
      <c r="C121" s="583"/>
      <c r="D121" s="486">
        <v>2</v>
      </c>
      <c r="E121" s="445" t="s">
        <v>127</v>
      </c>
      <c r="F121" s="471"/>
      <c r="G121" s="461" t="s">
        <v>646</v>
      </c>
      <c r="H121" s="35"/>
      <c r="J121" s="109"/>
      <c r="K121" s="77"/>
      <c r="L121" s="149"/>
    </row>
    <row r="122" spans="1:12" s="445" customFormat="1" ht="32.25" customHeight="1">
      <c r="A122" s="91"/>
      <c r="B122" s="480"/>
      <c r="C122" s="583"/>
      <c r="D122" s="486">
        <v>3</v>
      </c>
      <c r="E122" s="465" t="s">
        <v>269</v>
      </c>
      <c r="F122" s="471"/>
      <c r="G122" s="460"/>
      <c r="H122" s="35">
        <v>44</v>
      </c>
      <c r="I122" s="25"/>
      <c r="J122" s="109"/>
      <c r="K122" s="77" t="b">
        <v>0</v>
      </c>
      <c r="L122" s="149"/>
    </row>
    <row r="123" spans="1:12" s="445" customFormat="1" ht="56.25" customHeight="1">
      <c r="A123" s="91"/>
      <c r="B123" s="480" t="s">
        <v>578</v>
      </c>
      <c r="C123" s="459"/>
      <c r="D123" s="486">
        <v>1</v>
      </c>
      <c r="E123" s="465" t="s">
        <v>645</v>
      </c>
      <c r="F123" s="471"/>
      <c r="G123" s="461"/>
      <c r="H123" s="35"/>
      <c r="I123" s="51" t="s">
        <v>811</v>
      </c>
      <c r="J123" s="93"/>
      <c r="K123" s="77"/>
      <c r="L123" s="149"/>
    </row>
    <row r="124" spans="1:12" s="445" customFormat="1" ht="26.25" customHeight="1">
      <c r="A124" s="122">
        <v>13</v>
      </c>
      <c r="B124" s="479" t="s">
        <v>37</v>
      </c>
      <c r="C124" s="590" t="s">
        <v>649</v>
      </c>
      <c r="D124" s="491">
        <v>1</v>
      </c>
      <c r="E124" s="468" t="s">
        <v>247</v>
      </c>
      <c r="F124" s="494">
        <v>1</v>
      </c>
      <c r="G124" s="237" t="s">
        <v>94</v>
      </c>
      <c r="H124" s="53">
        <v>45</v>
      </c>
      <c r="I124" s="38"/>
      <c r="J124" s="107"/>
      <c r="K124" s="77" t="b">
        <v>0</v>
      </c>
      <c r="L124" s="149"/>
    </row>
    <row r="125" spans="1:12" s="445" customFormat="1" ht="26.25" customHeight="1">
      <c r="A125" s="91"/>
      <c r="B125" s="480" t="s">
        <v>536</v>
      </c>
      <c r="C125" s="583"/>
      <c r="D125" s="486">
        <v>2</v>
      </c>
      <c r="E125" s="445" t="s">
        <v>542</v>
      </c>
      <c r="F125" s="471">
        <v>2</v>
      </c>
      <c r="G125" s="461" t="s">
        <v>95</v>
      </c>
      <c r="H125" s="35">
        <v>46</v>
      </c>
      <c r="I125" s="24"/>
      <c r="J125" s="109"/>
      <c r="K125" s="77" t="b">
        <v>0</v>
      </c>
      <c r="L125" s="149"/>
    </row>
    <row r="126" spans="1:12" s="445" customFormat="1" ht="26.25" customHeight="1">
      <c r="A126" s="91"/>
      <c r="B126" s="480"/>
      <c r="C126" s="583"/>
      <c r="D126" s="486">
        <v>3</v>
      </c>
      <c r="E126" s="445" t="s">
        <v>200</v>
      </c>
      <c r="F126" s="471">
        <v>3</v>
      </c>
      <c r="G126" s="461" t="s">
        <v>78</v>
      </c>
      <c r="H126" s="35">
        <v>47</v>
      </c>
      <c r="I126" s="24"/>
      <c r="J126" s="109"/>
      <c r="K126" s="77" t="b">
        <v>0</v>
      </c>
      <c r="L126" s="149"/>
    </row>
    <row r="127" spans="1:12" s="445" customFormat="1" ht="26.25" customHeight="1">
      <c r="A127" s="91"/>
      <c r="B127" s="480"/>
      <c r="C127" s="583"/>
      <c r="D127" s="486">
        <v>4</v>
      </c>
      <c r="E127" s="445" t="s">
        <v>269</v>
      </c>
      <c r="F127" s="471"/>
      <c r="G127" s="461"/>
      <c r="H127" s="35">
        <v>48</v>
      </c>
      <c r="I127" s="25"/>
      <c r="J127" s="109"/>
      <c r="K127" s="77" t="b">
        <v>0</v>
      </c>
      <c r="L127" s="149"/>
    </row>
    <row r="128" spans="1:12" s="445" customFormat="1" ht="27" customHeight="1">
      <c r="A128" s="91"/>
      <c r="B128" s="480" t="s">
        <v>534</v>
      </c>
      <c r="C128" s="583" t="s">
        <v>650</v>
      </c>
      <c r="D128" s="486">
        <v>1</v>
      </c>
      <c r="E128" s="445" t="s">
        <v>126</v>
      </c>
      <c r="F128" s="471"/>
      <c r="G128" s="584" t="s">
        <v>651</v>
      </c>
      <c r="H128" s="35">
        <v>49</v>
      </c>
      <c r="I128" s="25"/>
      <c r="J128" s="109"/>
      <c r="K128" s="77" t="b">
        <v>0</v>
      </c>
      <c r="L128" s="149"/>
    </row>
    <row r="129" spans="1:12" s="445" customFormat="1" ht="27" customHeight="1">
      <c r="A129" s="123"/>
      <c r="C129" s="583"/>
      <c r="D129" s="486">
        <v>2</v>
      </c>
      <c r="E129" s="445" t="s">
        <v>199</v>
      </c>
      <c r="F129" s="471"/>
      <c r="G129" s="584"/>
      <c r="H129" s="35"/>
      <c r="J129" s="446"/>
      <c r="K129" s="77"/>
      <c r="L129" s="149"/>
    </row>
    <row r="130" spans="1:12" s="445" customFormat="1" ht="27" customHeight="1">
      <c r="A130" s="91"/>
      <c r="B130" s="480"/>
      <c r="C130" s="583"/>
      <c r="D130" s="486">
        <v>3</v>
      </c>
      <c r="E130" s="445" t="s">
        <v>200</v>
      </c>
      <c r="F130" s="471"/>
      <c r="G130" s="584"/>
      <c r="H130" s="35"/>
      <c r="J130" s="446"/>
      <c r="K130" s="77"/>
      <c r="L130" s="149"/>
    </row>
    <row r="131" spans="1:12" s="445" customFormat="1" ht="27" customHeight="1">
      <c r="A131" s="91"/>
      <c r="B131" s="480"/>
      <c r="C131" s="583"/>
      <c r="D131" s="486">
        <v>4</v>
      </c>
      <c r="E131" s="445" t="s">
        <v>269</v>
      </c>
      <c r="F131" s="471"/>
      <c r="G131" s="460"/>
      <c r="H131" s="35"/>
      <c r="J131" s="446"/>
      <c r="K131" s="77"/>
      <c r="L131" s="149"/>
    </row>
    <row r="132" spans="1:12" s="445" customFormat="1" ht="57.75" customHeight="1">
      <c r="A132" s="100"/>
      <c r="B132" s="488" t="s">
        <v>578</v>
      </c>
      <c r="C132" s="487"/>
      <c r="D132" s="497">
        <v>1</v>
      </c>
      <c r="E132" s="474" t="s">
        <v>652</v>
      </c>
      <c r="F132" s="256"/>
      <c r="G132" s="485"/>
      <c r="H132" s="51"/>
      <c r="I132" s="334" t="s">
        <v>812</v>
      </c>
      <c r="J132" s="414"/>
      <c r="K132" s="77"/>
      <c r="L132" s="149"/>
    </row>
    <row r="133" spans="1:12" s="445" customFormat="1" ht="48.75" customHeight="1">
      <c r="A133" s="122">
        <v>14</v>
      </c>
      <c r="B133" s="479" t="s">
        <v>359</v>
      </c>
      <c r="C133" s="590" t="s">
        <v>653</v>
      </c>
      <c r="D133" s="491">
        <v>1</v>
      </c>
      <c r="E133" s="468" t="s">
        <v>201</v>
      </c>
      <c r="F133" s="494"/>
      <c r="G133" s="242"/>
      <c r="H133" s="69">
        <v>50</v>
      </c>
      <c r="I133" s="50"/>
      <c r="J133" s="107"/>
      <c r="K133" s="77" t="b">
        <v>0</v>
      </c>
      <c r="L133" s="149"/>
    </row>
    <row r="134" spans="1:12" s="445" customFormat="1" ht="48.75" customHeight="1">
      <c r="A134" s="91"/>
      <c r="B134" s="480"/>
      <c r="C134" s="583"/>
      <c r="D134" s="486">
        <v>2</v>
      </c>
      <c r="E134" s="445" t="s">
        <v>187</v>
      </c>
      <c r="F134" s="471"/>
      <c r="G134" s="338"/>
      <c r="H134" s="175">
        <v>51</v>
      </c>
      <c r="I134" s="25"/>
      <c r="J134" s="109"/>
      <c r="K134" s="77" t="b">
        <v>0</v>
      </c>
      <c r="L134" s="149"/>
    </row>
    <row r="135" spans="1:12" s="445" customFormat="1" ht="48.75" customHeight="1">
      <c r="A135" s="91"/>
      <c r="B135" s="480"/>
      <c r="C135" s="459"/>
      <c r="D135" s="486">
        <v>3</v>
      </c>
      <c r="E135" s="445" t="s">
        <v>654</v>
      </c>
      <c r="F135" s="471"/>
      <c r="G135" s="338"/>
      <c r="H135" s="175"/>
      <c r="I135" s="30" t="s">
        <v>655</v>
      </c>
      <c r="J135" s="415"/>
      <c r="K135" s="77"/>
      <c r="L135" s="149"/>
    </row>
    <row r="136" spans="1:12" s="445" customFormat="1" ht="24.75" customHeight="1">
      <c r="A136" s="122">
        <v>15</v>
      </c>
      <c r="B136" s="479" t="s">
        <v>39</v>
      </c>
      <c r="C136" s="590" t="s">
        <v>656</v>
      </c>
      <c r="D136" s="491">
        <v>1</v>
      </c>
      <c r="E136" s="468" t="s">
        <v>203</v>
      </c>
      <c r="F136" s="494"/>
      <c r="G136" s="237"/>
      <c r="H136" s="468"/>
      <c r="I136" s="176" t="s">
        <v>104</v>
      </c>
      <c r="J136" s="143"/>
      <c r="K136" s="77"/>
      <c r="L136" s="149"/>
    </row>
    <row r="137" spans="1:12" s="445" customFormat="1" ht="21" customHeight="1">
      <c r="A137" s="91"/>
      <c r="B137" s="480"/>
      <c r="C137" s="583"/>
      <c r="D137" s="486">
        <v>2</v>
      </c>
      <c r="E137" s="445" t="s">
        <v>187</v>
      </c>
      <c r="F137" s="471"/>
      <c r="G137" s="461"/>
      <c r="H137" s="35">
        <v>52</v>
      </c>
      <c r="J137" s="446"/>
      <c r="K137" s="77" t="b">
        <v>0</v>
      </c>
      <c r="L137" s="149"/>
    </row>
    <row r="138" spans="1:12" s="445" customFormat="1" ht="27.75" customHeight="1">
      <c r="A138" s="91"/>
      <c r="B138" s="480"/>
      <c r="C138" s="583"/>
      <c r="D138" s="486">
        <v>3</v>
      </c>
      <c r="E138" s="561" t="s">
        <v>657</v>
      </c>
      <c r="F138" s="471"/>
      <c r="G138" s="461"/>
      <c r="H138" s="35"/>
      <c r="I138" s="35" t="s">
        <v>360</v>
      </c>
      <c r="J138" s="108" t="s">
        <v>488</v>
      </c>
      <c r="K138" s="77"/>
      <c r="L138" s="149"/>
    </row>
    <row r="139" spans="1:12" s="445" customFormat="1" ht="27.75" customHeight="1">
      <c r="A139" s="91"/>
      <c r="B139" s="480"/>
      <c r="C139" s="583"/>
      <c r="D139" s="486"/>
      <c r="E139" s="561"/>
      <c r="F139" s="471"/>
      <c r="G139" s="461"/>
      <c r="H139" s="35"/>
      <c r="I139" s="35" t="s">
        <v>767</v>
      </c>
      <c r="J139" s="108" t="s">
        <v>488</v>
      </c>
      <c r="K139" s="77"/>
      <c r="L139" s="149"/>
    </row>
    <row r="140" spans="1:12" s="445" customFormat="1" ht="27.75" customHeight="1">
      <c r="A140" s="91"/>
      <c r="B140" s="480"/>
      <c r="C140" s="583"/>
      <c r="D140" s="486"/>
      <c r="E140" s="561"/>
      <c r="F140" s="471"/>
      <c r="G140" s="461"/>
      <c r="H140" s="35"/>
      <c r="I140" s="35" t="s">
        <v>766</v>
      </c>
      <c r="J140" s="143"/>
      <c r="K140" s="77"/>
      <c r="L140" s="149"/>
    </row>
    <row r="141" spans="1:12" s="445" customFormat="1" ht="53.25" customHeight="1">
      <c r="A141" s="100"/>
      <c r="B141" s="488"/>
      <c r="C141" s="591"/>
      <c r="D141" s="497"/>
      <c r="E141" s="588"/>
      <c r="F141" s="256"/>
      <c r="G141" s="473"/>
      <c r="H141" s="35"/>
      <c r="I141" s="30" t="s">
        <v>813</v>
      </c>
      <c r="J141" s="108" t="s">
        <v>488</v>
      </c>
      <c r="K141" s="77"/>
      <c r="L141" s="149"/>
    </row>
    <row r="142" spans="1:12" s="445" customFormat="1" ht="34.5" customHeight="1">
      <c r="A142" s="122">
        <v>16</v>
      </c>
      <c r="B142" s="479" t="s">
        <v>361</v>
      </c>
      <c r="C142" s="590" t="s">
        <v>658</v>
      </c>
      <c r="D142" s="491">
        <v>1</v>
      </c>
      <c r="E142" s="468" t="s">
        <v>205</v>
      </c>
      <c r="F142" s="494">
        <v>1</v>
      </c>
      <c r="G142" s="237" t="s">
        <v>82</v>
      </c>
      <c r="H142" s="53">
        <v>53</v>
      </c>
      <c r="I142" s="468"/>
      <c r="J142" s="107"/>
      <c r="K142" s="77" t="b">
        <v>0</v>
      </c>
      <c r="L142" s="149"/>
    </row>
    <row r="143" spans="1:12" s="445" customFormat="1" ht="34.5" customHeight="1">
      <c r="A143" s="123"/>
      <c r="B143" s="480"/>
      <c r="C143" s="583"/>
      <c r="D143" s="486">
        <v>2</v>
      </c>
      <c r="E143" s="561" t="s">
        <v>659</v>
      </c>
      <c r="F143" s="471"/>
      <c r="G143" s="461"/>
      <c r="H143" s="35">
        <v>54</v>
      </c>
      <c r="J143" s="109"/>
      <c r="K143" s="77" t="b">
        <v>0</v>
      </c>
      <c r="L143" s="149"/>
    </row>
    <row r="144" spans="1:12" s="445" customFormat="1" ht="42.75" customHeight="1">
      <c r="A144" s="123"/>
      <c r="B144" s="480"/>
      <c r="C144" s="591"/>
      <c r="D144" s="486"/>
      <c r="E144" s="588"/>
      <c r="F144" s="471"/>
      <c r="G144" s="461"/>
      <c r="H144" s="35"/>
      <c r="I144" s="30" t="s">
        <v>814</v>
      </c>
      <c r="J144" s="108" t="s">
        <v>488</v>
      </c>
      <c r="K144" s="77"/>
      <c r="L144" s="149"/>
    </row>
    <row r="145" spans="1:12" s="445" customFormat="1" ht="15" customHeight="1">
      <c r="A145" s="122">
        <v>17</v>
      </c>
      <c r="B145" s="587" t="s">
        <v>58</v>
      </c>
      <c r="C145" s="590" t="s">
        <v>660</v>
      </c>
      <c r="D145" s="491">
        <v>1</v>
      </c>
      <c r="E145" s="468" t="s">
        <v>206</v>
      </c>
      <c r="F145" s="494">
        <v>1</v>
      </c>
      <c r="G145" s="237" t="s">
        <v>82</v>
      </c>
      <c r="H145" s="53">
        <v>55</v>
      </c>
      <c r="I145" s="468"/>
      <c r="J145" s="107"/>
      <c r="K145" s="77" t="b">
        <v>0</v>
      </c>
      <c r="L145" s="149"/>
    </row>
    <row r="146" spans="1:12" s="445" customFormat="1" ht="27" customHeight="1">
      <c r="A146" s="91"/>
      <c r="B146" s="586"/>
      <c r="C146" s="633"/>
      <c r="D146" s="486">
        <v>2</v>
      </c>
      <c r="E146" s="445" t="s">
        <v>553</v>
      </c>
      <c r="F146" s="471"/>
      <c r="G146" s="238"/>
      <c r="H146" s="22">
        <v>56</v>
      </c>
      <c r="J146" s="139"/>
      <c r="K146" s="77" t="b">
        <v>0</v>
      </c>
      <c r="L146" s="149"/>
    </row>
    <row r="147" spans="1:12" s="445" customFormat="1" ht="22.5" customHeight="1">
      <c r="A147" s="91"/>
      <c r="B147" s="480"/>
      <c r="C147" s="633"/>
      <c r="D147" s="486">
        <v>3</v>
      </c>
      <c r="E147" s="445" t="s">
        <v>187</v>
      </c>
      <c r="F147" s="471"/>
      <c r="G147" s="477"/>
      <c r="H147" s="62">
        <v>57</v>
      </c>
      <c r="J147" s="109"/>
      <c r="K147" s="77" t="b">
        <v>0</v>
      </c>
      <c r="L147" s="149"/>
    </row>
    <row r="148" spans="1:12" s="445" customFormat="1" ht="65.25" customHeight="1">
      <c r="A148" s="91"/>
      <c r="B148" s="480"/>
      <c r="C148" s="634"/>
      <c r="D148" s="486">
        <v>4</v>
      </c>
      <c r="E148" s="445" t="s">
        <v>659</v>
      </c>
      <c r="F148" s="471"/>
      <c r="G148" s="477"/>
      <c r="H148" s="62"/>
      <c r="I148" s="35" t="s">
        <v>555</v>
      </c>
      <c r="J148" s="108" t="s">
        <v>488</v>
      </c>
      <c r="K148" s="77"/>
      <c r="L148" s="149"/>
    </row>
    <row r="149" spans="1:13" s="445" customFormat="1" ht="22.5" customHeight="1">
      <c r="A149" s="98">
        <v>18</v>
      </c>
      <c r="B149" s="587" t="s">
        <v>558</v>
      </c>
      <c r="C149" s="590" t="s">
        <v>661</v>
      </c>
      <c r="D149" s="491">
        <v>1</v>
      </c>
      <c r="E149" s="589" t="s">
        <v>208</v>
      </c>
      <c r="F149" s="494">
        <v>1</v>
      </c>
      <c r="G149" s="236" t="s">
        <v>191</v>
      </c>
      <c r="H149" s="66"/>
      <c r="I149" s="53" t="s">
        <v>362</v>
      </c>
      <c r="J149" s="126">
        <f>J27</f>
        <v>0</v>
      </c>
      <c r="K149" s="77"/>
      <c r="M149" s="148"/>
    </row>
    <row r="150" spans="1:13" s="445" customFormat="1" ht="22.5" customHeight="1">
      <c r="A150" s="91"/>
      <c r="B150" s="586"/>
      <c r="C150" s="583"/>
      <c r="D150" s="486"/>
      <c r="E150" s="561"/>
      <c r="F150" s="471"/>
      <c r="G150" s="477"/>
      <c r="H150" s="62"/>
      <c r="I150" s="35" t="s">
        <v>43</v>
      </c>
      <c r="J150" s="145"/>
      <c r="K150" s="77"/>
      <c r="M150" s="148"/>
    </row>
    <row r="151" spans="1:13" s="445" customFormat="1" ht="22.5" customHeight="1">
      <c r="A151" s="91"/>
      <c r="B151" s="586"/>
      <c r="C151" s="583"/>
      <c r="D151" s="486"/>
      <c r="E151" s="561"/>
      <c r="F151" s="471"/>
      <c r="G151" s="477"/>
      <c r="H151" s="62"/>
      <c r="I151" s="35" t="s">
        <v>493</v>
      </c>
      <c r="J151" s="139"/>
      <c r="K151" s="77"/>
      <c r="M151" s="148"/>
    </row>
    <row r="152" spans="1:12" s="445" customFormat="1" ht="22.5" customHeight="1">
      <c r="A152" s="91"/>
      <c r="B152" s="586"/>
      <c r="C152" s="583"/>
      <c r="D152" s="486">
        <v>2</v>
      </c>
      <c r="E152" s="561" t="s">
        <v>209</v>
      </c>
      <c r="F152" s="471"/>
      <c r="G152" s="477"/>
      <c r="H152" s="62"/>
      <c r="I152" s="35" t="s">
        <v>363</v>
      </c>
      <c r="J152" s="146" t="e">
        <f>ROUNDDOWN(J151/J149,3)</f>
        <v>#DIV/0!</v>
      </c>
      <c r="K152" s="77"/>
      <c r="L152" s="149" t="e">
        <f>IF(J152&gt;=3,"OK","非適合")</f>
        <v>#DIV/0!</v>
      </c>
    </row>
    <row r="153" spans="1:12" s="445" customFormat="1" ht="22.5" customHeight="1">
      <c r="A153" s="91"/>
      <c r="B153" s="480"/>
      <c r="C153" s="583"/>
      <c r="D153" s="486"/>
      <c r="E153" s="561"/>
      <c r="F153" s="471"/>
      <c r="G153" s="477"/>
      <c r="H153" s="62"/>
      <c r="I153" s="35" t="s">
        <v>784</v>
      </c>
      <c r="J153" s="143"/>
      <c r="K153" s="77"/>
      <c r="L153" s="149"/>
    </row>
    <row r="154" spans="1:12" s="445" customFormat="1" ht="35.25" customHeight="1">
      <c r="A154" s="100"/>
      <c r="B154" s="488"/>
      <c r="C154" s="591"/>
      <c r="D154" s="497"/>
      <c r="E154" s="588"/>
      <c r="F154" s="256"/>
      <c r="G154" s="478"/>
      <c r="H154" s="63"/>
      <c r="I154" s="51" t="s">
        <v>41</v>
      </c>
      <c r="J154" s="108" t="s">
        <v>488</v>
      </c>
      <c r="K154" s="77"/>
      <c r="L154" s="149"/>
    </row>
    <row r="155" spans="1:12" s="445" customFormat="1" ht="46.5" customHeight="1">
      <c r="A155" s="98">
        <v>19</v>
      </c>
      <c r="B155" s="479" t="s">
        <v>84</v>
      </c>
      <c r="C155" s="268" t="s">
        <v>662</v>
      </c>
      <c r="D155" s="491">
        <v>1</v>
      </c>
      <c r="E155" s="468" t="s">
        <v>210</v>
      </c>
      <c r="F155" s="494">
        <v>1</v>
      </c>
      <c r="G155" s="237" t="s">
        <v>211</v>
      </c>
      <c r="H155" s="53"/>
      <c r="I155" s="468"/>
      <c r="J155" s="127"/>
      <c r="K155" s="77"/>
      <c r="L155" s="149"/>
    </row>
    <row r="156" spans="1:12" s="445" customFormat="1" ht="24.75" customHeight="1">
      <c r="A156" s="98">
        <v>20</v>
      </c>
      <c r="B156" s="587" t="s">
        <v>59</v>
      </c>
      <c r="C156" s="590" t="s">
        <v>663</v>
      </c>
      <c r="D156" s="594">
        <v>1</v>
      </c>
      <c r="E156" s="589" t="s">
        <v>560</v>
      </c>
      <c r="F156" s="494"/>
      <c r="G156" s="236"/>
      <c r="H156" s="66">
        <v>58</v>
      </c>
      <c r="I156" s="468"/>
      <c r="J156" s="107"/>
      <c r="K156" s="77" t="b">
        <v>0</v>
      </c>
      <c r="L156" s="149"/>
    </row>
    <row r="157" spans="1:12" s="445" customFormat="1" ht="24.75" customHeight="1">
      <c r="A157" s="91"/>
      <c r="B157" s="586"/>
      <c r="C157" s="583"/>
      <c r="D157" s="585"/>
      <c r="E157" s="561"/>
      <c r="F157" s="471"/>
      <c r="G157" s="477"/>
      <c r="H157" s="62">
        <v>59</v>
      </c>
      <c r="J157" s="109"/>
      <c r="K157" s="77" t="b">
        <v>0</v>
      </c>
      <c r="L157" s="149"/>
    </row>
    <row r="158" spans="1:12" s="445" customFormat="1" ht="51" customHeight="1">
      <c r="A158" s="91"/>
      <c r="B158" s="592"/>
      <c r="C158" s="591"/>
      <c r="D158" s="497"/>
      <c r="E158" s="588"/>
      <c r="F158" s="471"/>
      <c r="G158" s="477"/>
      <c r="H158" s="35">
        <v>60</v>
      </c>
      <c r="J158" s="109"/>
      <c r="K158" s="77" t="b">
        <v>0</v>
      </c>
      <c r="L158" s="149"/>
    </row>
    <row r="159" spans="1:12" s="445" customFormat="1" ht="30.75" customHeight="1">
      <c r="A159" s="98">
        <v>21</v>
      </c>
      <c r="B159" s="479" t="s">
        <v>366</v>
      </c>
      <c r="C159" s="590" t="s">
        <v>664</v>
      </c>
      <c r="D159" s="491">
        <v>1</v>
      </c>
      <c r="E159" s="589" t="s">
        <v>273</v>
      </c>
      <c r="F159" s="494"/>
      <c r="G159" s="237"/>
      <c r="H159" s="68">
        <v>61</v>
      </c>
      <c r="I159" s="468"/>
      <c r="J159" s="107"/>
      <c r="K159" s="77" t="b">
        <v>0</v>
      </c>
      <c r="L159" s="149"/>
    </row>
    <row r="160" spans="1:12" s="445" customFormat="1" ht="16.5" customHeight="1">
      <c r="A160" s="91"/>
      <c r="B160" s="480"/>
      <c r="C160" s="583"/>
      <c r="D160" s="486"/>
      <c r="E160" s="561"/>
      <c r="F160" s="471"/>
      <c r="G160" s="461"/>
      <c r="H160" s="22"/>
      <c r="I160" s="35" t="s">
        <v>769</v>
      </c>
      <c r="J160" s="108" t="s">
        <v>770</v>
      </c>
      <c r="K160" s="77"/>
      <c r="L160" s="149"/>
    </row>
    <row r="161" spans="1:12" s="445" customFormat="1" ht="30.75" customHeight="1">
      <c r="A161" s="100"/>
      <c r="B161" s="488"/>
      <c r="C161" s="591"/>
      <c r="D161" s="497">
        <v>2</v>
      </c>
      <c r="E161" s="474" t="s">
        <v>214</v>
      </c>
      <c r="F161" s="256"/>
      <c r="G161" s="252"/>
      <c r="H161" s="51">
        <v>62</v>
      </c>
      <c r="I161" s="474"/>
      <c r="J161" s="110"/>
      <c r="K161" s="77" t="b">
        <v>0</v>
      </c>
      <c r="L161" s="149"/>
    </row>
    <row r="162" spans="1:12" s="445" customFormat="1" ht="45" customHeight="1">
      <c r="A162" s="96">
        <v>22</v>
      </c>
      <c r="B162" s="54" t="s">
        <v>60</v>
      </c>
      <c r="C162" s="215" t="s">
        <v>665</v>
      </c>
      <c r="D162" s="89">
        <v>1</v>
      </c>
      <c r="E162" s="56" t="s">
        <v>274</v>
      </c>
      <c r="F162" s="257">
        <v>1</v>
      </c>
      <c r="G162" s="244" t="s">
        <v>91</v>
      </c>
      <c r="I162" s="35" t="s">
        <v>771</v>
      </c>
      <c r="J162" s="108" t="s">
        <v>772</v>
      </c>
      <c r="K162" s="77"/>
      <c r="L162" s="149"/>
    </row>
    <row r="163" spans="1:12" s="445" customFormat="1" ht="18.75" customHeight="1">
      <c r="A163" s="98">
        <v>23</v>
      </c>
      <c r="B163" s="479" t="s">
        <v>61</v>
      </c>
      <c r="C163" s="590" t="s">
        <v>667</v>
      </c>
      <c r="D163" s="491">
        <v>1</v>
      </c>
      <c r="E163" s="464" t="s">
        <v>666</v>
      </c>
      <c r="F163" s="494">
        <v>1</v>
      </c>
      <c r="G163" s="600" t="s">
        <v>567</v>
      </c>
      <c r="H163" s="53"/>
      <c r="I163" s="53" t="s">
        <v>514</v>
      </c>
      <c r="J163" s="147"/>
      <c r="K163" s="77"/>
      <c r="L163" s="149" t="str">
        <f>IF(J163&gt;=1.5,"OK","非適合")</f>
        <v>非適合</v>
      </c>
    </row>
    <row r="164" spans="1:12" s="445" customFormat="1" ht="15.75" customHeight="1">
      <c r="A164" s="91"/>
      <c r="B164" s="480"/>
      <c r="C164" s="583"/>
      <c r="D164" s="463">
        <v>2</v>
      </c>
      <c r="E164" s="465" t="s">
        <v>275</v>
      </c>
      <c r="F164" s="471"/>
      <c r="G164" s="584"/>
      <c r="H164" s="35"/>
      <c r="I164" s="35" t="s">
        <v>515</v>
      </c>
      <c r="J164" s="147"/>
      <c r="K164" s="77"/>
      <c r="L164" s="149" t="str">
        <f>IF(J164&gt;=1.8,"OK","非適合")</f>
        <v>非適合</v>
      </c>
    </row>
    <row r="165" spans="1:12" s="445" customFormat="1" ht="15.75" customHeight="1">
      <c r="A165" s="91"/>
      <c r="B165" s="480"/>
      <c r="C165" s="583"/>
      <c r="D165" s="463">
        <v>3</v>
      </c>
      <c r="E165" s="465" t="s">
        <v>565</v>
      </c>
      <c r="F165" s="471"/>
      <c r="G165" s="584"/>
      <c r="H165" s="35"/>
      <c r="I165" s="22" t="s">
        <v>494</v>
      </c>
      <c r="J165" s="108" t="s">
        <v>485</v>
      </c>
      <c r="K165" s="77"/>
      <c r="L165" s="149"/>
    </row>
    <row r="166" spans="1:12" s="445" customFormat="1" ht="15.75" customHeight="1">
      <c r="A166" s="91"/>
      <c r="B166" s="480"/>
      <c r="C166" s="583"/>
      <c r="D166" s="463">
        <v>4</v>
      </c>
      <c r="E166" s="465" t="s">
        <v>200</v>
      </c>
      <c r="F166" s="471"/>
      <c r="G166" s="584"/>
      <c r="H166" s="35">
        <v>63</v>
      </c>
      <c r="I166" s="486"/>
      <c r="J166" s="109"/>
      <c r="K166" s="77" t="b">
        <v>0</v>
      </c>
      <c r="L166" s="149"/>
    </row>
    <row r="167" spans="1:12" s="445" customFormat="1" ht="15.75" customHeight="1">
      <c r="A167" s="91"/>
      <c r="B167" s="480"/>
      <c r="C167" s="583"/>
      <c r="D167" s="463"/>
      <c r="E167" s="465"/>
      <c r="F167" s="471"/>
      <c r="G167" s="584"/>
      <c r="H167" s="73">
        <v>64</v>
      </c>
      <c r="I167" s="497"/>
      <c r="J167" s="109"/>
      <c r="K167" s="77" t="b">
        <v>0</v>
      </c>
      <c r="L167" s="149"/>
    </row>
    <row r="168" spans="1:12" s="445" customFormat="1" ht="26.25" customHeight="1">
      <c r="A168" s="98">
        <v>24</v>
      </c>
      <c r="B168" s="587" t="s">
        <v>367</v>
      </c>
      <c r="C168" s="590" t="s">
        <v>668</v>
      </c>
      <c r="D168" s="491">
        <v>1</v>
      </c>
      <c r="E168" s="468" t="s">
        <v>85</v>
      </c>
      <c r="F168" s="494">
        <v>1</v>
      </c>
      <c r="G168" s="237" t="s">
        <v>129</v>
      </c>
      <c r="H168" s="53">
        <v>65</v>
      </c>
      <c r="I168" s="468"/>
      <c r="J168" s="107"/>
      <c r="K168" s="77" t="b">
        <v>0</v>
      </c>
      <c r="L168" s="149"/>
    </row>
    <row r="169" spans="1:12" s="445" customFormat="1" ht="26.25" customHeight="1">
      <c r="A169" s="91"/>
      <c r="B169" s="586"/>
      <c r="C169" s="633"/>
      <c r="D169" s="561">
        <v>2</v>
      </c>
      <c r="E169" s="561" t="s">
        <v>131</v>
      </c>
      <c r="F169" s="595">
        <v>2</v>
      </c>
      <c r="G169" s="584" t="s">
        <v>132</v>
      </c>
      <c r="H169" s="35">
        <v>66</v>
      </c>
      <c r="J169" s="109"/>
      <c r="K169" s="77" t="b">
        <v>0</v>
      </c>
      <c r="L169" s="149"/>
    </row>
    <row r="170" spans="1:12" s="445" customFormat="1" ht="26.25" customHeight="1">
      <c r="A170" s="91"/>
      <c r="B170" s="586"/>
      <c r="C170" s="633"/>
      <c r="D170" s="561"/>
      <c r="E170" s="561"/>
      <c r="F170" s="595"/>
      <c r="G170" s="584"/>
      <c r="H170" s="35">
        <v>67</v>
      </c>
      <c r="J170" s="109"/>
      <c r="K170" s="77" t="b">
        <v>0</v>
      </c>
      <c r="L170" s="149"/>
    </row>
    <row r="171" spans="1:12" s="445" customFormat="1" ht="26.25" customHeight="1">
      <c r="A171" s="100"/>
      <c r="B171" s="592"/>
      <c r="C171" s="634"/>
      <c r="D171" s="497">
        <v>3</v>
      </c>
      <c r="E171" s="26" t="s">
        <v>133</v>
      </c>
      <c r="F171" s="256"/>
      <c r="G171" s="478"/>
      <c r="H171" s="63">
        <v>68</v>
      </c>
      <c r="I171" s="474"/>
      <c r="J171" s="110"/>
      <c r="K171" s="77" t="b">
        <v>0</v>
      </c>
      <c r="L171" s="149"/>
    </row>
    <row r="172" spans="1:12" s="445" customFormat="1" ht="24.75" customHeight="1">
      <c r="A172" s="98">
        <v>25</v>
      </c>
      <c r="B172" s="587" t="s">
        <v>62</v>
      </c>
      <c r="C172" s="590" t="s">
        <v>669</v>
      </c>
      <c r="D172" s="491">
        <v>1</v>
      </c>
      <c r="E172" s="468" t="s">
        <v>26</v>
      </c>
      <c r="F172" s="494"/>
      <c r="G172" s="236"/>
      <c r="H172" s="66">
        <v>69</v>
      </c>
      <c r="I172" s="468"/>
      <c r="J172" s="107"/>
      <c r="K172" s="77" t="b">
        <v>0</v>
      </c>
      <c r="L172" s="149"/>
    </row>
    <row r="173" spans="1:12" s="445" customFormat="1" ht="64.5" customHeight="1">
      <c r="A173" s="100"/>
      <c r="B173" s="592"/>
      <c r="C173" s="591"/>
      <c r="D173" s="498"/>
      <c r="E173" s="489"/>
      <c r="F173" s="256"/>
      <c r="G173" s="478"/>
      <c r="H173" s="63"/>
      <c r="I173" s="51" t="s">
        <v>368</v>
      </c>
      <c r="J173" s="108" t="s">
        <v>488</v>
      </c>
      <c r="K173" s="77" t="b">
        <v>0</v>
      </c>
      <c r="L173" s="149"/>
    </row>
    <row r="174" spans="1:11" ht="38.25" customHeight="1">
      <c r="A174" s="98">
        <v>26</v>
      </c>
      <c r="B174" s="587" t="s">
        <v>369</v>
      </c>
      <c r="C174" s="590" t="s">
        <v>670</v>
      </c>
      <c r="D174" s="491">
        <v>1</v>
      </c>
      <c r="E174" s="38" t="s">
        <v>134</v>
      </c>
      <c r="F174" s="494"/>
      <c r="G174" s="236"/>
      <c r="H174" s="66">
        <v>70</v>
      </c>
      <c r="I174" s="468"/>
      <c r="J174" s="107"/>
      <c r="K174" s="77" t="b">
        <v>0</v>
      </c>
    </row>
    <row r="175" spans="1:11" ht="39" customHeight="1">
      <c r="A175" s="100"/>
      <c r="B175" s="592"/>
      <c r="C175" s="591"/>
      <c r="D175" s="497">
        <v>2</v>
      </c>
      <c r="E175" s="474" t="s">
        <v>135</v>
      </c>
      <c r="F175" s="256"/>
      <c r="G175" s="478"/>
      <c r="H175" s="63">
        <v>71</v>
      </c>
      <c r="I175" s="474"/>
      <c r="J175" s="110"/>
      <c r="K175" s="77" t="b">
        <v>0</v>
      </c>
    </row>
    <row r="176" spans="1:12" s="445" customFormat="1" ht="51" customHeight="1">
      <c r="A176" s="96">
        <v>27</v>
      </c>
      <c r="B176" s="54" t="s">
        <v>372</v>
      </c>
      <c r="C176" s="215" t="s">
        <v>671</v>
      </c>
      <c r="D176" s="89">
        <v>1</v>
      </c>
      <c r="E176" s="55" t="s">
        <v>138</v>
      </c>
      <c r="F176" s="257"/>
      <c r="G176" s="250"/>
      <c r="H176" s="72">
        <v>72</v>
      </c>
      <c r="I176" s="55"/>
      <c r="J176" s="113"/>
      <c r="K176" s="77" t="b">
        <v>0</v>
      </c>
      <c r="L176" s="149"/>
    </row>
    <row r="177" spans="1:12" s="445" customFormat="1" ht="17.25" customHeight="1" thickBot="1">
      <c r="A177" s="362" t="s">
        <v>74</v>
      </c>
      <c r="B177" s="490"/>
      <c r="C177" s="276"/>
      <c r="D177" s="210"/>
      <c r="E177" s="383"/>
      <c r="F177" s="264"/>
      <c r="G177" s="251"/>
      <c r="H177" s="116"/>
      <c r="I177" s="297"/>
      <c r="J177" s="298"/>
      <c r="K177" s="77"/>
      <c r="L177" s="149"/>
    </row>
    <row r="178" spans="1:12" s="445" customFormat="1" ht="17.25" customHeight="1">
      <c r="A178" s="91">
        <v>1</v>
      </c>
      <c r="B178" s="43" t="s">
        <v>64</v>
      </c>
      <c r="C178" s="583" t="s">
        <v>677</v>
      </c>
      <c r="E178" s="486" t="s">
        <v>69</v>
      </c>
      <c r="F178" s="466"/>
      <c r="G178" s="342" t="s">
        <v>69</v>
      </c>
      <c r="H178" s="65"/>
      <c r="I178" s="376"/>
      <c r="J178" s="109"/>
      <c r="K178" s="77"/>
      <c r="L178" s="149"/>
    </row>
    <row r="179" spans="1:12" s="445" customFormat="1" ht="22.5" customHeight="1">
      <c r="A179" s="91"/>
      <c r="B179" s="480"/>
      <c r="C179" s="583"/>
      <c r="D179" s="463">
        <v>1</v>
      </c>
      <c r="E179" s="526" t="s">
        <v>333</v>
      </c>
      <c r="F179" s="260" t="s">
        <v>427</v>
      </c>
      <c r="G179" s="628" t="s">
        <v>678</v>
      </c>
      <c r="I179" s="22" t="s">
        <v>32</v>
      </c>
      <c r="J179" s="143"/>
      <c r="K179" s="77"/>
      <c r="L179" s="149"/>
    </row>
    <row r="180" spans="1:12" s="445" customFormat="1" ht="22.5" customHeight="1">
      <c r="A180" s="91"/>
      <c r="B180" s="480"/>
      <c r="C180" s="583"/>
      <c r="D180" s="463"/>
      <c r="E180" s="526"/>
      <c r="F180" s="260"/>
      <c r="G180" s="628"/>
      <c r="H180" s="64"/>
      <c r="I180" s="165" t="s">
        <v>443</v>
      </c>
      <c r="J180" s="126">
        <f>J179+J23</f>
        <v>0</v>
      </c>
      <c r="K180" s="77"/>
      <c r="L180" s="149"/>
    </row>
    <row r="181" spans="1:12" s="445" customFormat="1" ht="22.5" customHeight="1">
      <c r="A181" s="91"/>
      <c r="B181" s="480"/>
      <c r="C181" s="583"/>
      <c r="D181" s="463"/>
      <c r="E181" s="526"/>
      <c r="F181" s="260" t="s">
        <v>428</v>
      </c>
      <c r="G181" s="628" t="s">
        <v>679</v>
      </c>
      <c r="H181" s="64"/>
      <c r="I181" s="22" t="s">
        <v>751</v>
      </c>
      <c r="J181" s="143"/>
      <c r="K181" s="77"/>
      <c r="L181" s="149"/>
    </row>
    <row r="182" spans="1:12" s="445" customFormat="1" ht="37.5" customHeight="1">
      <c r="A182" s="91"/>
      <c r="B182" s="480"/>
      <c r="C182" s="583"/>
      <c r="D182" s="463"/>
      <c r="E182" s="445" t="s">
        <v>672</v>
      </c>
      <c r="F182" s="260"/>
      <c r="G182" s="628"/>
      <c r="H182" s="65"/>
      <c r="I182" s="166" t="s">
        <v>443</v>
      </c>
      <c r="J182" s="126">
        <f>J181+J27</f>
        <v>0</v>
      </c>
      <c r="K182" s="77"/>
      <c r="L182" s="149"/>
    </row>
    <row r="183" spans="1:12" s="445" customFormat="1" ht="31.5" customHeight="1">
      <c r="A183" s="91"/>
      <c r="B183" s="480"/>
      <c r="C183" s="583"/>
      <c r="D183" s="463"/>
      <c r="E183" s="465" t="s">
        <v>673</v>
      </c>
      <c r="F183" s="471"/>
      <c r="G183" s="499" t="s">
        <v>815</v>
      </c>
      <c r="H183" s="64"/>
      <c r="I183" s="22" t="s">
        <v>778</v>
      </c>
      <c r="J183" s="109" t="s">
        <v>373</v>
      </c>
      <c r="K183" s="77"/>
      <c r="L183" s="149"/>
    </row>
    <row r="184" spans="1:12" s="445" customFormat="1" ht="63.75" customHeight="1">
      <c r="A184" s="91"/>
      <c r="B184" s="480"/>
      <c r="C184" s="583"/>
      <c r="D184" s="463"/>
      <c r="E184" s="445" t="s">
        <v>571</v>
      </c>
      <c r="F184" s="481"/>
      <c r="G184" s="344"/>
      <c r="H184" s="64" t="s">
        <v>427</v>
      </c>
      <c r="J184" s="151"/>
      <c r="K184" s="77" t="b">
        <v>0</v>
      </c>
      <c r="L184" s="149"/>
    </row>
    <row r="185" spans="1:12" s="445" customFormat="1" ht="17.25" customHeight="1">
      <c r="A185" s="91"/>
      <c r="B185" s="480"/>
      <c r="C185" s="583"/>
      <c r="D185" s="463"/>
      <c r="E185" s="465" t="s">
        <v>70</v>
      </c>
      <c r="F185" s="602"/>
      <c r="G185" s="603"/>
      <c r="J185" s="416"/>
      <c r="K185" s="77"/>
      <c r="L185" s="149"/>
    </row>
    <row r="186" spans="1:12" s="445" customFormat="1" ht="22.5" customHeight="1">
      <c r="A186" s="91"/>
      <c r="B186" s="480"/>
      <c r="C186" s="583"/>
      <c r="D186" s="445">
        <v>1</v>
      </c>
      <c r="E186" s="445" t="s">
        <v>343</v>
      </c>
      <c r="F186" s="627"/>
      <c r="G186" s="628"/>
      <c r="H186" s="65"/>
      <c r="I186" s="465"/>
      <c r="J186" s="416"/>
      <c r="K186" s="77"/>
      <c r="L186" s="149"/>
    </row>
    <row r="187" spans="1:12" s="445" customFormat="1" ht="50.25" customHeight="1">
      <c r="A187" s="91"/>
      <c r="B187" s="480"/>
      <c r="C187" s="459"/>
      <c r="D187" s="429">
        <v>-1</v>
      </c>
      <c r="E187" s="445" t="s">
        <v>674</v>
      </c>
      <c r="F187" s="466"/>
      <c r="G187" s="467"/>
      <c r="H187" s="65"/>
      <c r="I187" s="465"/>
      <c r="J187" s="416"/>
      <c r="K187" s="77"/>
      <c r="L187" s="149"/>
    </row>
    <row r="188" spans="1:12" s="445" customFormat="1" ht="50.25" customHeight="1">
      <c r="A188" s="91"/>
      <c r="B188" s="480"/>
      <c r="C188" s="459"/>
      <c r="D188" s="429">
        <v>-2</v>
      </c>
      <c r="E188" s="445" t="s">
        <v>675</v>
      </c>
      <c r="F188" s="466"/>
      <c r="G188" s="467"/>
      <c r="H188" s="65"/>
      <c r="I188" s="465"/>
      <c r="J188" s="416"/>
      <c r="K188" s="77"/>
      <c r="L188" s="149"/>
    </row>
    <row r="189" spans="1:12" s="445" customFormat="1" ht="50.25" customHeight="1">
      <c r="A189" s="91"/>
      <c r="B189" s="480"/>
      <c r="C189" s="459"/>
      <c r="D189" s="429">
        <v>-3</v>
      </c>
      <c r="E189" s="445" t="s">
        <v>676</v>
      </c>
      <c r="F189" s="466"/>
      <c r="G189" s="467"/>
      <c r="H189" s="65"/>
      <c r="I189" s="465"/>
      <c r="J189" s="416"/>
      <c r="K189" s="77"/>
      <c r="L189" s="149"/>
    </row>
    <row r="190" spans="1:12" s="445" customFormat="1" ht="15" customHeight="1">
      <c r="A190" s="98">
        <v>2</v>
      </c>
      <c r="B190" s="587" t="s">
        <v>407</v>
      </c>
      <c r="C190" s="590" t="s">
        <v>680</v>
      </c>
      <c r="D190" s="443">
        <v>1</v>
      </c>
      <c r="E190" s="457" t="s">
        <v>69</v>
      </c>
      <c r="F190" s="411"/>
      <c r="G190" s="469"/>
      <c r="H190" s="377"/>
      <c r="I190" s="468"/>
      <c r="J190" s="358"/>
      <c r="K190" s="77"/>
      <c r="L190" s="149"/>
    </row>
    <row r="191" spans="1:12" s="445" customFormat="1" ht="18" customHeight="1">
      <c r="A191" s="91"/>
      <c r="B191" s="586"/>
      <c r="C191" s="583"/>
      <c r="D191" s="429">
        <v>-1</v>
      </c>
      <c r="E191" s="431" t="s">
        <v>256</v>
      </c>
      <c r="F191" s="471">
        <v>1</v>
      </c>
      <c r="G191" s="584" t="s">
        <v>580</v>
      </c>
      <c r="H191" s="375"/>
      <c r="I191" s="445" t="s">
        <v>69</v>
      </c>
      <c r="J191" s="109" t="s">
        <v>373</v>
      </c>
      <c r="K191" s="77"/>
      <c r="L191" s="149"/>
    </row>
    <row r="192" spans="1:12" s="445" customFormat="1" ht="31.5" customHeight="1">
      <c r="A192" s="91"/>
      <c r="B192" s="480" t="s">
        <v>578</v>
      </c>
      <c r="C192" s="583"/>
      <c r="D192" s="429">
        <v>-2</v>
      </c>
      <c r="E192" s="431" t="s">
        <v>471</v>
      </c>
      <c r="F192" s="471"/>
      <c r="G192" s="584"/>
      <c r="H192" s="65" t="s">
        <v>428</v>
      </c>
      <c r="I192" s="376"/>
      <c r="J192" s="151"/>
      <c r="K192" s="77" t="b">
        <v>0</v>
      </c>
      <c r="L192" s="149"/>
    </row>
    <row r="193" spans="1:12" s="445" customFormat="1" ht="34.5" customHeight="1">
      <c r="A193" s="91"/>
      <c r="B193" s="480"/>
      <c r="C193" s="583"/>
      <c r="D193" s="429">
        <v>-3</v>
      </c>
      <c r="E193" s="526" t="s">
        <v>472</v>
      </c>
      <c r="F193" s="471"/>
      <c r="G193" s="584"/>
      <c r="H193" s="65" t="s">
        <v>429</v>
      </c>
      <c r="I193" s="376"/>
      <c r="J193" s="151"/>
      <c r="K193" s="77" t="b">
        <v>0</v>
      </c>
      <c r="L193" s="149"/>
    </row>
    <row r="194" spans="1:12" s="445" customFormat="1" ht="34.5" customHeight="1">
      <c r="A194" s="91"/>
      <c r="B194" s="480"/>
      <c r="C194" s="583"/>
      <c r="D194" s="429"/>
      <c r="E194" s="526"/>
      <c r="F194" s="471"/>
      <c r="G194" s="584"/>
      <c r="H194" s="65"/>
      <c r="I194" s="166" t="s">
        <v>443</v>
      </c>
      <c r="J194" s="359">
        <f>J192+J193</f>
        <v>0</v>
      </c>
      <c r="K194" s="77"/>
      <c r="L194" s="149"/>
    </row>
    <row r="195" spans="1:12" s="445" customFormat="1" ht="21" customHeight="1">
      <c r="A195" s="91"/>
      <c r="B195" s="480"/>
      <c r="C195" s="583"/>
      <c r="D195" s="445">
        <v>2</v>
      </c>
      <c r="E195" s="486" t="s">
        <v>90</v>
      </c>
      <c r="F195" s="471"/>
      <c r="G195" s="584"/>
      <c r="H195" s="65" t="s">
        <v>599</v>
      </c>
      <c r="J195" s="109"/>
      <c r="K195" s="77" t="b">
        <v>0</v>
      </c>
      <c r="L195" s="149"/>
    </row>
    <row r="196" spans="1:12" s="445" customFormat="1" ht="39.75" customHeight="1">
      <c r="A196" s="91"/>
      <c r="B196" s="480"/>
      <c r="C196" s="583"/>
      <c r="D196" s="463"/>
      <c r="E196" s="465" t="s">
        <v>579</v>
      </c>
      <c r="F196" s="471"/>
      <c r="G196" s="584"/>
      <c r="I196" s="35" t="s">
        <v>600</v>
      </c>
      <c r="J196" s="167"/>
      <c r="K196" s="77"/>
      <c r="L196" s="149"/>
    </row>
    <row r="197" spans="1:12" s="445" customFormat="1" ht="15" customHeight="1">
      <c r="A197" s="91"/>
      <c r="B197" s="480"/>
      <c r="C197" s="583"/>
      <c r="D197" s="445">
        <v>3</v>
      </c>
      <c r="E197" s="486" t="s">
        <v>70</v>
      </c>
      <c r="F197" s="471"/>
      <c r="G197" s="584"/>
      <c r="H197" s="375"/>
      <c r="I197" s="445" t="s">
        <v>70</v>
      </c>
      <c r="J197" s="109" t="s">
        <v>373</v>
      </c>
      <c r="K197" s="77"/>
      <c r="L197" s="149"/>
    </row>
    <row r="198" spans="1:12" s="445" customFormat="1" ht="26.25" customHeight="1">
      <c r="A198" s="91"/>
      <c r="B198" s="480"/>
      <c r="C198" s="583"/>
      <c r="D198" s="463">
        <v>-1</v>
      </c>
      <c r="E198" s="445" t="s">
        <v>27</v>
      </c>
      <c r="F198" s="471"/>
      <c r="G198" s="584"/>
      <c r="H198" s="65" t="s">
        <v>602</v>
      </c>
      <c r="I198" s="376"/>
      <c r="J198" s="151"/>
      <c r="K198" s="77" t="b">
        <v>0</v>
      </c>
      <c r="L198" s="149"/>
    </row>
    <row r="199" spans="1:12" s="445" customFormat="1" ht="24" customHeight="1">
      <c r="A199" s="91"/>
      <c r="B199" s="480"/>
      <c r="C199" s="583"/>
      <c r="D199" s="463">
        <v>-2</v>
      </c>
      <c r="E199" s="445" t="s">
        <v>28</v>
      </c>
      <c r="F199" s="471"/>
      <c r="G199" s="584"/>
      <c r="H199" s="65" t="s">
        <v>603</v>
      </c>
      <c r="I199" s="376"/>
      <c r="J199" s="151"/>
      <c r="K199" s="77" t="b">
        <v>0</v>
      </c>
      <c r="L199" s="149"/>
    </row>
    <row r="200" spans="1:12" s="445" customFormat="1" ht="15" customHeight="1">
      <c r="A200" s="100"/>
      <c r="B200" s="488"/>
      <c r="C200" s="591"/>
      <c r="D200" s="474"/>
      <c r="E200" s="489" t="s">
        <v>102</v>
      </c>
      <c r="F200" s="256"/>
      <c r="G200" s="619"/>
      <c r="H200" s="350"/>
      <c r="I200" s="351" t="s">
        <v>443</v>
      </c>
      <c r="J200" s="359">
        <f>J198+J199</f>
        <v>0</v>
      </c>
      <c r="K200" s="77"/>
      <c r="L200" s="149"/>
    </row>
    <row r="201" spans="1:12" s="445" customFormat="1" ht="24.75" customHeight="1">
      <c r="A201" s="91"/>
      <c r="B201" s="586" t="s">
        <v>534</v>
      </c>
      <c r="C201" s="583" t="s">
        <v>582</v>
      </c>
      <c r="D201" s="45">
        <v>1</v>
      </c>
      <c r="E201" s="137" t="s">
        <v>69</v>
      </c>
      <c r="F201" s="263">
        <v>1</v>
      </c>
      <c r="G201" s="460" t="s">
        <v>424</v>
      </c>
      <c r="H201" s="375"/>
      <c r="I201" s="45" t="s">
        <v>69</v>
      </c>
      <c r="J201" s="109" t="s">
        <v>373</v>
      </c>
      <c r="K201" s="77"/>
      <c r="L201" s="149"/>
    </row>
    <row r="202" spans="1:12" s="445" customFormat="1" ht="24.75" customHeight="1">
      <c r="A202" s="91"/>
      <c r="B202" s="586"/>
      <c r="C202" s="583"/>
      <c r="D202" s="463">
        <v>-1</v>
      </c>
      <c r="E202" s="465" t="s">
        <v>146</v>
      </c>
      <c r="F202" s="471"/>
      <c r="G202" s="584" t="s">
        <v>423</v>
      </c>
      <c r="H202" s="65" t="s">
        <v>604</v>
      </c>
      <c r="I202" s="376"/>
      <c r="J202" s="151"/>
      <c r="K202" s="77" t="b">
        <v>0</v>
      </c>
      <c r="L202" s="149"/>
    </row>
    <row r="203" spans="1:12" s="445" customFormat="1" ht="24.75" customHeight="1">
      <c r="A203" s="91"/>
      <c r="B203" s="480"/>
      <c r="C203" s="583"/>
      <c r="D203" s="463">
        <v>-2</v>
      </c>
      <c r="E203" s="465" t="s">
        <v>147</v>
      </c>
      <c r="F203" s="471"/>
      <c r="G203" s="584"/>
      <c r="H203" s="65" t="s">
        <v>605</v>
      </c>
      <c r="I203" s="376"/>
      <c r="J203" s="151"/>
      <c r="K203" s="77" t="b">
        <v>0</v>
      </c>
      <c r="L203" s="149"/>
    </row>
    <row r="204" spans="1:12" s="445" customFormat="1" ht="24.75" customHeight="1">
      <c r="A204" s="91"/>
      <c r="B204" s="480"/>
      <c r="C204" s="583"/>
      <c r="D204" s="45">
        <v>2</v>
      </c>
      <c r="E204" s="137" t="s">
        <v>90</v>
      </c>
      <c r="F204" s="471"/>
      <c r="G204" s="584"/>
      <c r="H204" s="65"/>
      <c r="I204" s="166" t="s">
        <v>443</v>
      </c>
      <c r="J204" s="359">
        <f>J202+J203</f>
        <v>0</v>
      </c>
      <c r="K204" s="77"/>
      <c r="L204" s="149"/>
    </row>
    <row r="205" spans="1:12" s="445" customFormat="1" ht="24.75" customHeight="1">
      <c r="A205" s="91"/>
      <c r="B205" s="480"/>
      <c r="C205" s="583"/>
      <c r="D205" s="463"/>
      <c r="E205" s="465" t="s">
        <v>148</v>
      </c>
      <c r="F205" s="471"/>
      <c r="G205" s="584"/>
      <c r="H205" s="65" t="s">
        <v>606</v>
      </c>
      <c r="J205" s="109"/>
      <c r="K205" s="77" t="b">
        <v>0</v>
      </c>
      <c r="L205" s="149"/>
    </row>
    <row r="206" spans="1:12" s="445" customFormat="1" ht="24.75" customHeight="1">
      <c r="A206" s="91"/>
      <c r="B206" s="480"/>
      <c r="C206" s="583"/>
      <c r="D206" s="45">
        <v>3</v>
      </c>
      <c r="E206" s="137" t="s">
        <v>70</v>
      </c>
      <c r="F206" s="471"/>
      <c r="G206" s="584"/>
      <c r="I206" s="35" t="s">
        <v>600</v>
      </c>
      <c r="J206" s="167"/>
      <c r="K206" s="77"/>
      <c r="L206" s="149"/>
    </row>
    <row r="207" spans="1:12" s="445" customFormat="1" ht="24.75" customHeight="1">
      <c r="A207" s="91"/>
      <c r="B207" s="480"/>
      <c r="C207" s="583"/>
      <c r="D207" s="463">
        <v>-1</v>
      </c>
      <c r="E207" s="445" t="s">
        <v>27</v>
      </c>
      <c r="F207" s="471"/>
      <c r="G207" s="584"/>
      <c r="H207" s="375"/>
      <c r="I207" s="45" t="s">
        <v>70</v>
      </c>
      <c r="J207" s="109" t="s">
        <v>373</v>
      </c>
      <c r="K207" s="77"/>
      <c r="L207" s="149"/>
    </row>
    <row r="208" spans="1:12" s="445" customFormat="1" ht="24.75" customHeight="1">
      <c r="A208" s="91"/>
      <c r="B208" s="480"/>
      <c r="C208" s="583"/>
      <c r="D208" s="463">
        <v>-2</v>
      </c>
      <c r="E208" s="445" t="s">
        <v>28</v>
      </c>
      <c r="F208" s="471"/>
      <c r="G208" s="584"/>
      <c r="H208" s="65" t="s">
        <v>607</v>
      </c>
      <c r="I208" s="376"/>
      <c r="J208" s="151"/>
      <c r="K208" s="77" t="b">
        <v>0</v>
      </c>
      <c r="L208" s="149"/>
    </row>
    <row r="209" spans="1:12" s="445" customFormat="1" ht="24.75" customHeight="1">
      <c r="A209" s="91"/>
      <c r="B209" s="480"/>
      <c r="C209" s="583"/>
      <c r="E209" s="465" t="s">
        <v>102</v>
      </c>
      <c r="F209" s="471"/>
      <c r="G209" s="584"/>
      <c r="H209" s="65" t="s">
        <v>608</v>
      </c>
      <c r="I209" s="376"/>
      <c r="J209" s="151"/>
      <c r="K209" s="77" t="b">
        <v>0</v>
      </c>
      <c r="L209" s="149"/>
    </row>
    <row r="210" spans="1:12" s="445" customFormat="1" ht="24.75" customHeight="1">
      <c r="A210" s="91"/>
      <c r="B210" s="480"/>
      <c r="C210" s="459"/>
      <c r="E210" s="465"/>
      <c r="F210" s="471"/>
      <c r="G210" s="460"/>
      <c r="H210" s="65"/>
      <c r="I210" s="166" t="s">
        <v>443</v>
      </c>
      <c r="J210" s="360">
        <f>J208+J209</f>
        <v>0</v>
      </c>
      <c r="K210" s="77"/>
      <c r="L210" s="149"/>
    </row>
    <row r="211" spans="1:12" s="45" customFormat="1" ht="24.75" customHeight="1">
      <c r="A211" s="98">
        <v>3</v>
      </c>
      <c r="B211" s="587" t="s">
        <v>65</v>
      </c>
      <c r="C211" s="590" t="s">
        <v>682</v>
      </c>
      <c r="D211" s="462">
        <v>1</v>
      </c>
      <c r="E211" s="464" t="s">
        <v>681</v>
      </c>
      <c r="F211" s="494">
        <v>1</v>
      </c>
      <c r="G211" s="237" t="s">
        <v>586</v>
      </c>
      <c r="H211" s="168" t="s">
        <v>609</v>
      </c>
      <c r="I211" s="169"/>
      <c r="J211" s="361"/>
      <c r="K211" s="77" t="b">
        <v>0</v>
      </c>
      <c r="L211" s="149"/>
    </row>
    <row r="212" spans="1:12" s="45" customFormat="1" ht="18" customHeight="1">
      <c r="A212" s="112"/>
      <c r="B212" s="586"/>
      <c r="C212" s="583"/>
      <c r="D212" s="463">
        <v>2</v>
      </c>
      <c r="E212" s="465" t="s">
        <v>334</v>
      </c>
      <c r="F212" s="471"/>
      <c r="G212" s="461"/>
      <c r="I212" s="35" t="s">
        <v>610</v>
      </c>
      <c r="J212" s="108" t="s">
        <v>488</v>
      </c>
      <c r="K212" s="77"/>
      <c r="L212" s="149"/>
    </row>
    <row r="213" spans="1:12" s="445" customFormat="1" ht="35.25" customHeight="1">
      <c r="A213" s="100"/>
      <c r="B213" s="488"/>
      <c r="C213" s="591"/>
      <c r="D213" s="445">
        <v>3</v>
      </c>
      <c r="E213" s="445" t="s">
        <v>584</v>
      </c>
      <c r="F213" s="471"/>
      <c r="G213" s="460"/>
      <c r="I213" s="35" t="s">
        <v>611</v>
      </c>
      <c r="J213" s="417" t="s">
        <v>488</v>
      </c>
      <c r="K213" s="77"/>
      <c r="L213" s="149"/>
    </row>
    <row r="214" spans="1:12" s="45" customFormat="1" ht="14.25" customHeight="1">
      <c r="A214" s="112">
        <v>4</v>
      </c>
      <c r="B214" s="586" t="s">
        <v>408</v>
      </c>
      <c r="C214" s="583" t="s">
        <v>684</v>
      </c>
      <c r="D214" s="169">
        <v>1</v>
      </c>
      <c r="E214" s="204" t="s">
        <v>69</v>
      </c>
      <c r="F214" s="412">
        <v>1</v>
      </c>
      <c r="G214" s="347" t="s">
        <v>69</v>
      </c>
      <c r="H214" s="171"/>
      <c r="I214" s="169" t="s">
        <v>752</v>
      </c>
      <c r="J214" s="107" t="s">
        <v>373</v>
      </c>
      <c r="K214" s="77"/>
      <c r="L214" s="149"/>
    </row>
    <row r="215" spans="1:12" s="445" customFormat="1" ht="18" customHeight="1">
      <c r="A215" s="91"/>
      <c r="B215" s="586"/>
      <c r="C215" s="583"/>
      <c r="D215" s="463">
        <v>-1</v>
      </c>
      <c r="E215" s="445" t="s">
        <v>281</v>
      </c>
      <c r="F215" s="471"/>
      <c r="G215" s="629" t="s">
        <v>685</v>
      </c>
      <c r="H215" s="65" t="s">
        <v>612</v>
      </c>
      <c r="I215" s="376"/>
      <c r="J215" s="151"/>
      <c r="K215" s="77" t="b">
        <v>0</v>
      </c>
      <c r="L215" s="149"/>
    </row>
    <row r="216" spans="1:12" s="445" customFormat="1" ht="50.25" customHeight="1">
      <c r="A216" s="91"/>
      <c r="B216" s="586"/>
      <c r="C216" s="583"/>
      <c r="D216" s="463">
        <v>-2</v>
      </c>
      <c r="E216" s="445" t="s">
        <v>683</v>
      </c>
      <c r="F216" s="471"/>
      <c r="G216" s="629"/>
      <c r="J216" s="109"/>
      <c r="K216" s="77"/>
      <c r="L216" s="149"/>
    </row>
    <row r="217" spans="1:12" s="445" customFormat="1" ht="30.75" customHeight="1">
      <c r="A217" s="91"/>
      <c r="B217" s="586"/>
      <c r="C217" s="583"/>
      <c r="D217" s="463">
        <v>-3</v>
      </c>
      <c r="E217" s="445" t="s">
        <v>216</v>
      </c>
      <c r="F217" s="471"/>
      <c r="G217" s="477"/>
      <c r="J217" s="109"/>
      <c r="K217" s="77"/>
      <c r="L217" s="149"/>
    </row>
    <row r="218" spans="1:12" s="445" customFormat="1" ht="15" customHeight="1">
      <c r="A218" s="91"/>
      <c r="B218" s="586"/>
      <c r="C218" s="583"/>
      <c r="D218" s="445">
        <v>2</v>
      </c>
      <c r="E218" s="486" t="s">
        <v>70</v>
      </c>
      <c r="F218" s="471"/>
      <c r="G218" s="477"/>
      <c r="I218" s="45" t="s">
        <v>70</v>
      </c>
      <c r="J218" s="109" t="s">
        <v>373</v>
      </c>
      <c r="K218" s="77"/>
      <c r="L218" s="149"/>
    </row>
    <row r="219" spans="1:12" s="445" customFormat="1" ht="40.5" customHeight="1">
      <c r="A219" s="91"/>
      <c r="B219" s="480"/>
      <c r="C219" s="492"/>
      <c r="D219" s="463"/>
      <c r="E219" s="445" t="s">
        <v>87</v>
      </c>
      <c r="F219" s="471"/>
      <c r="G219" s="477"/>
      <c r="H219" s="35">
        <v>14</v>
      </c>
      <c r="J219" s="151"/>
      <c r="K219" s="77" t="b">
        <v>0</v>
      </c>
      <c r="L219" s="149"/>
    </row>
    <row r="220" spans="1:12" s="445" customFormat="1" ht="42" customHeight="1">
      <c r="A220" s="98">
        <v>5</v>
      </c>
      <c r="B220" s="587" t="s">
        <v>409</v>
      </c>
      <c r="C220" s="590" t="s">
        <v>686</v>
      </c>
      <c r="D220" s="624">
        <v>1</v>
      </c>
      <c r="E220" s="589" t="s">
        <v>687</v>
      </c>
      <c r="F220" s="632">
        <v>1</v>
      </c>
      <c r="G220" s="630" t="s">
        <v>688</v>
      </c>
      <c r="H220" s="468"/>
      <c r="I220" s="381" t="s">
        <v>752</v>
      </c>
      <c r="J220" s="107" t="s">
        <v>373</v>
      </c>
      <c r="K220" s="77"/>
      <c r="L220" s="149"/>
    </row>
    <row r="221" spans="1:12" s="445" customFormat="1" ht="31.5" customHeight="1">
      <c r="A221" s="91"/>
      <c r="B221" s="586"/>
      <c r="C221" s="583"/>
      <c r="D221" s="625"/>
      <c r="E221" s="561"/>
      <c r="F221" s="595"/>
      <c r="G221" s="629"/>
      <c r="H221" s="65" t="s">
        <v>613</v>
      </c>
      <c r="I221" s="376"/>
      <c r="J221" s="151"/>
      <c r="K221" s="77" t="b">
        <v>0</v>
      </c>
      <c r="L221" s="149"/>
    </row>
    <row r="222" spans="1:12" s="445" customFormat="1" ht="32.25" customHeight="1">
      <c r="A222" s="98">
        <v>6</v>
      </c>
      <c r="B222" s="479" t="s">
        <v>66</v>
      </c>
      <c r="C222" s="590" t="s">
        <v>689</v>
      </c>
      <c r="D222" s="462">
        <v>1</v>
      </c>
      <c r="E222" s="468" t="s">
        <v>335</v>
      </c>
      <c r="F222" s="494">
        <v>1</v>
      </c>
      <c r="G222" s="236" t="s">
        <v>685</v>
      </c>
      <c r="H222" s="171"/>
      <c r="I222" s="381" t="s">
        <v>752</v>
      </c>
      <c r="J222" s="172" t="s">
        <v>373</v>
      </c>
      <c r="K222" s="77"/>
      <c r="L222" s="149"/>
    </row>
    <row r="223" spans="1:12" s="445" customFormat="1" ht="53.25" customHeight="1">
      <c r="A223" s="91"/>
      <c r="B223" s="480"/>
      <c r="C223" s="591"/>
      <c r="D223" s="463">
        <v>2</v>
      </c>
      <c r="E223" s="445" t="s">
        <v>690</v>
      </c>
      <c r="F223" s="471"/>
      <c r="G223" s="477"/>
      <c r="H223" s="35">
        <v>16</v>
      </c>
      <c r="J223" s="170"/>
      <c r="K223" s="77" t="b">
        <v>0</v>
      </c>
      <c r="L223" s="149"/>
    </row>
    <row r="224" spans="1:12" s="445" customFormat="1" ht="27" customHeight="1">
      <c r="A224" s="98">
        <v>7</v>
      </c>
      <c r="B224" s="587" t="s">
        <v>2</v>
      </c>
      <c r="C224" s="590" t="s">
        <v>692</v>
      </c>
      <c r="D224" s="462">
        <v>1</v>
      </c>
      <c r="E224" s="38" t="s">
        <v>72</v>
      </c>
      <c r="F224" s="494"/>
      <c r="G224" s="630" t="s">
        <v>685</v>
      </c>
      <c r="H224" s="468"/>
      <c r="I224" s="381" t="s">
        <v>752</v>
      </c>
      <c r="J224" s="107" t="s">
        <v>373</v>
      </c>
      <c r="K224" s="77"/>
      <c r="L224" s="149"/>
    </row>
    <row r="225" spans="1:12" s="445" customFormat="1" ht="38.25" customHeight="1">
      <c r="A225" s="100"/>
      <c r="B225" s="592"/>
      <c r="C225" s="591"/>
      <c r="D225" s="498">
        <v>2</v>
      </c>
      <c r="E225" s="26" t="s">
        <v>691</v>
      </c>
      <c r="F225" s="256"/>
      <c r="G225" s="631"/>
      <c r="H225" s="51">
        <v>17</v>
      </c>
      <c r="I225" s="474"/>
      <c r="J225" s="151"/>
      <c r="K225" s="77" t="b">
        <v>0</v>
      </c>
      <c r="L225" s="149"/>
    </row>
    <row r="226" spans="1:12" s="445" customFormat="1" ht="24.75" customHeight="1">
      <c r="A226" s="91">
        <v>8</v>
      </c>
      <c r="B226" s="586" t="s">
        <v>98</v>
      </c>
      <c r="C226" s="583" t="s">
        <v>693</v>
      </c>
      <c r="D226" s="463">
        <v>1</v>
      </c>
      <c r="E226" s="24" t="s">
        <v>0</v>
      </c>
      <c r="F226" s="471"/>
      <c r="G226" s="477"/>
      <c r="H226" s="65"/>
      <c r="I226" s="376"/>
      <c r="J226" s="95"/>
      <c r="K226" s="77"/>
      <c r="L226" s="149"/>
    </row>
    <row r="227" spans="1:12" s="445" customFormat="1" ht="39.75" customHeight="1">
      <c r="A227" s="91"/>
      <c r="B227" s="586"/>
      <c r="C227" s="583"/>
      <c r="D227" s="463">
        <v>2</v>
      </c>
      <c r="E227" s="445" t="s">
        <v>3</v>
      </c>
      <c r="F227" s="471"/>
      <c r="G227" s="477"/>
      <c r="H227" s="65"/>
      <c r="I227" s="376"/>
      <c r="J227" s="95"/>
      <c r="K227" s="77"/>
      <c r="L227" s="149"/>
    </row>
    <row r="228" spans="1:12" s="445" customFormat="1" ht="42" customHeight="1">
      <c r="A228" s="114">
        <v>9</v>
      </c>
      <c r="B228" s="479" t="s">
        <v>75</v>
      </c>
      <c r="C228" s="590" t="s">
        <v>694</v>
      </c>
      <c r="D228" s="462">
        <v>1</v>
      </c>
      <c r="E228" s="468" t="s">
        <v>695</v>
      </c>
      <c r="F228" s="494"/>
      <c r="G228" s="236"/>
      <c r="H228" s="171"/>
      <c r="I228" s="468"/>
      <c r="J228" s="99"/>
      <c r="K228" s="77"/>
      <c r="L228" s="149"/>
    </row>
    <row r="229" spans="1:12" s="445" customFormat="1" ht="42" customHeight="1">
      <c r="A229" s="94"/>
      <c r="B229" s="480"/>
      <c r="C229" s="583"/>
      <c r="D229" s="463">
        <v>2</v>
      </c>
      <c r="E229" s="445" t="s">
        <v>18</v>
      </c>
      <c r="F229" s="471"/>
      <c r="G229" s="477"/>
      <c r="H229" s="64"/>
      <c r="J229" s="95"/>
      <c r="K229" s="77"/>
      <c r="L229" s="149"/>
    </row>
    <row r="230" spans="1:12" s="445" customFormat="1" ht="33" customHeight="1" thickBot="1">
      <c r="A230" s="91"/>
      <c r="B230" s="480"/>
      <c r="C230" s="583"/>
      <c r="D230" s="463">
        <v>3</v>
      </c>
      <c r="E230" s="445" t="s">
        <v>19</v>
      </c>
      <c r="F230" s="471"/>
      <c r="G230" s="477"/>
      <c r="H230" s="65"/>
      <c r="J230" s="95"/>
      <c r="K230" s="77"/>
      <c r="L230" s="149"/>
    </row>
    <row r="231" spans="1:12" s="445" customFormat="1" ht="16.5" thickBot="1">
      <c r="A231" s="470" t="s">
        <v>149</v>
      </c>
      <c r="B231" s="83"/>
      <c r="C231" s="274"/>
      <c r="D231" s="208"/>
      <c r="E231" s="85"/>
      <c r="F231" s="259"/>
      <c r="G231" s="247"/>
      <c r="H231" s="86"/>
      <c r="I231" s="87"/>
      <c r="J231" s="88"/>
      <c r="K231" s="77"/>
      <c r="L231" s="149"/>
    </row>
    <row r="232" spans="1:12" s="445" customFormat="1" ht="20.25" customHeight="1">
      <c r="A232" s="91">
        <v>1</v>
      </c>
      <c r="B232" s="586" t="s">
        <v>439</v>
      </c>
      <c r="C232" s="583" t="s">
        <v>698</v>
      </c>
      <c r="D232" s="486">
        <v>1</v>
      </c>
      <c r="E232" s="561" t="s">
        <v>697</v>
      </c>
      <c r="F232" s="471">
        <v>1</v>
      </c>
      <c r="G232" s="584" t="s">
        <v>151</v>
      </c>
      <c r="H232" s="35"/>
      <c r="I232" s="35" t="s">
        <v>67</v>
      </c>
      <c r="J232" s="92"/>
      <c r="K232" s="77"/>
      <c r="L232" s="149"/>
    </row>
    <row r="233" spans="1:12" s="445" customFormat="1" ht="20.25" customHeight="1">
      <c r="A233" s="91"/>
      <c r="B233" s="586"/>
      <c r="C233" s="583"/>
      <c r="D233" s="463"/>
      <c r="E233" s="561"/>
      <c r="F233" s="471"/>
      <c r="G233" s="584"/>
      <c r="H233" s="35"/>
      <c r="I233" s="35" t="s">
        <v>376</v>
      </c>
      <c r="J233" s="93"/>
      <c r="K233" s="77"/>
      <c r="L233" s="149"/>
    </row>
    <row r="234" spans="1:12" s="445" customFormat="1" ht="20.25" customHeight="1">
      <c r="A234" s="94"/>
      <c r="B234" s="586"/>
      <c r="C234" s="583"/>
      <c r="D234" s="463"/>
      <c r="E234" s="561"/>
      <c r="F234" s="471"/>
      <c r="G234" s="461"/>
      <c r="H234" s="35"/>
      <c r="I234" s="35" t="s">
        <v>377</v>
      </c>
      <c r="J234" s="93"/>
      <c r="K234" s="77"/>
      <c r="L234" s="149"/>
    </row>
    <row r="235" spans="1:12" s="445" customFormat="1" ht="20.25" customHeight="1">
      <c r="A235" s="94"/>
      <c r="B235" s="480"/>
      <c r="C235" s="583"/>
      <c r="D235" s="463"/>
      <c r="E235" s="561"/>
      <c r="F235" s="471"/>
      <c r="G235" s="461"/>
      <c r="H235" s="35"/>
      <c r="I235" s="35" t="s">
        <v>378</v>
      </c>
      <c r="J235" s="93"/>
      <c r="K235" s="77"/>
      <c r="L235" s="149"/>
    </row>
    <row r="236" spans="1:12" s="445" customFormat="1" ht="20.25" customHeight="1">
      <c r="A236" s="91"/>
      <c r="B236" s="480"/>
      <c r="C236" s="583"/>
      <c r="D236" s="486">
        <v>2</v>
      </c>
      <c r="E236" s="561" t="s">
        <v>696</v>
      </c>
      <c r="F236" s="471"/>
      <c r="G236" s="238"/>
      <c r="H236" s="22"/>
      <c r="I236" s="35" t="s">
        <v>379</v>
      </c>
      <c r="J236" s="93"/>
      <c r="K236" s="77"/>
      <c r="L236" s="149"/>
    </row>
    <row r="237" spans="1:12" s="445" customFormat="1" ht="20.25" customHeight="1">
      <c r="A237" s="91"/>
      <c r="B237" s="480"/>
      <c r="C237" s="583"/>
      <c r="D237" s="463"/>
      <c r="E237" s="561"/>
      <c r="F237" s="471"/>
      <c r="G237" s="238"/>
      <c r="H237" s="22"/>
      <c r="I237" s="35" t="s">
        <v>380</v>
      </c>
      <c r="J237" s="93"/>
      <c r="K237" s="77"/>
      <c r="L237" s="149"/>
    </row>
    <row r="238" spans="1:12" s="445" customFormat="1" ht="24" customHeight="1">
      <c r="A238" s="91"/>
      <c r="B238" s="480"/>
      <c r="C238" s="583"/>
      <c r="D238" s="463"/>
      <c r="F238" s="471"/>
      <c r="G238" s="238"/>
      <c r="H238" s="22">
        <v>1</v>
      </c>
      <c r="I238" s="59"/>
      <c r="J238" s="95"/>
      <c r="K238" s="77" t="b">
        <v>0</v>
      </c>
      <c r="L238" s="149"/>
    </row>
    <row r="239" spans="1:12" s="445" customFormat="1" ht="26.25" customHeight="1">
      <c r="A239" s="96">
        <v>2</v>
      </c>
      <c r="B239" s="54" t="s">
        <v>381</v>
      </c>
      <c r="C239" s="214" t="s">
        <v>699</v>
      </c>
      <c r="D239" s="89">
        <v>1</v>
      </c>
      <c r="E239" s="55" t="s">
        <v>155</v>
      </c>
      <c r="F239" s="257">
        <v>1</v>
      </c>
      <c r="G239" s="244" t="s">
        <v>156</v>
      </c>
      <c r="H239" s="71">
        <v>2</v>
      </c>
      <c r="I239" s="90"/>
      <c r="J239" s="97"/>
      <c r="K239" s="77" t="b">
        <v>0</v>
      </c>
      <c r="L239" s="149"/>
    </row>
    <row r="240" spans="1:12" s="445" customFormat="1" ht="30" customHeight="1">
      <c r="A240" s="91">
        <v>3</v>
      </c>
      <c r="B240" s="586" t="s">
        <v>157</v>
      </c>
      <c r="C240" s="583" t="s">
        <v>700</v>
      </c>
      <c r="D240" s="585">
        <v>1</v>
      </c>
      <c r="E240" s="561" t="s">
        <v>158</v>
      </c>
      <c r="F240" s="471"/>
      <c r="G240" s="238"/>
      <c r="H240" s="22">
        <v>3</v>
      </c>
      <c r="I240" s="59"/>
      <c r="J240" s="95"/>
      <c r="K240" s="77" t="b">
        <v>0</v>
      </c>
      <c r="L240" s="149"/>
    </row>
    <row r="241" spans="1:12" s="445" customFormat="1" ht="30" customHeight="1">
      <c r="A241" s="91"/>
      <c r="B241" s="586"/>
      <c r="C241" s="583"/>
      <c r="D241" s="585"/>
      <c r="E241" s="561"/>
      <c r="F241" s="471"/>
      <c r="G241" s="238"/>
      <c r="H241" s="22">
        <v>4</v>
      </c>
      <c r="I241" s="59"/>
      <c r="J241" s="95"/>
      <c r="K241" s="77" t="b">
        <v>0</v>
      </c>
      <c r="L241" s="149"/>
    </row>
    <row r="242" spans="1:12" s="445" customFormat="1" ht="30" customHeight="1">
      <c r="A242" s="91"/>
      <c r="B242" s="586"/>
      <c r="C242" s="583"/>
      <c r="D242" s="585"/>
      <c r="E242" s="561"/>
      <c r="F242" s="471"/>
      <c r="G242" s="238"/>
      <c r="H242" s="22">
        <v>5</v>
      </c>
      <c r="I242" s="59"/>
      <c r="J242" s="95"/>
      <c r="K242" s="77" t="b">
        <v>0</v>
      </c>
      <c r="L242" s="149"/>
    </row>
    <row r="243" spans="1:12" s="445" customFormat="1" ht="19.5" customHeight="1">
      <c r="A243" s="98">
        <v>4</v>
      </c>
      <c r="B243" s="596" t="s">
        <v>384</v>
      </c>
      <c r="C243" s="590" t="s">
        <v>701</v>
      </c>
      <c r="D243" s="491">
        <v>1</v>
      </c>
      <c r="E243" s="468" t="s">
        <v>159</v>
      </c>
      <c r="F243" s="494"/>
      <c r="G243" s="239"/>
      <c r="H243" s="68">
        <v>6</v>
      </c>
      <c r="I243" s="468"/>
      <c r="J243" s="99"/>
      <c r="K243" s="77" t="b">
        <v>0</v>
      </c>
      <c r="L243" s="149"/>
    </row>
    <row r="244" spans="1:12" s="445" customFormat="1" ht="19.5" customHeight="1">
      <c r="A244" s="91"/>
      <c r="B244" s="597"/>
      <c r="C244" s="583"/>
      <c r="D244" s="463">
        <v>-1</v>
      </c>
      <c r="E244" s="445" t="s">
        <v>160</v>
      </c>
      <c r="F244" s="471"/>
      <c r="G244" s="238"/>
      <c r="H244" s="22"/>
      <c r="I244" s="35" t="s">
        <v>382</v>
      </c>
      <c r="J244" s="93"/>
      <c r="K244" s="77"/>
      <c r="L244" s="149"/>
    </row>
    <row r="245" spans="1:12" s="445" customFormat="1" ht="19.5" customHeight="1">
      <c r="A245" s="91"/>
      <c r="B245" s="597"/>
      <c r="C245" s="583"/>
      <c r="D245" s="463">
        <v>-2</v>
      </c>
      <c r="E245" s="445" t="s">
        <v>161</v>
      </c>
      <c r="F245" s="471"/>
      <c r="G245" s="238"/>
      <c r="H245" s="22"/>
      <c r="I245" s="35" t="s">
        <v>773</v>
      </c>
      <c r="J245" s="216" t="s">
        <v>774</v>
      </c>
      <c r="K245" s="77"/>
      <c r="L245" s="149"/>
    </row>
    <row r="246" spans="1:12" s="445" customFormat="1" ht="19.5" customHeight="1">
      <c r="A246" s="91"/>
      <c r="B246" s="597"/>
      <c r="C246" s="583"/>
      <c r="D246" s="625">
        <v>-3</v>
      </c>
      <c r="E246" s="561" t="s">
        <v>162</v>
      </c>
      <c r="F246" s="471"/>
      <c r="G246" s="238"/>
      <c r="H246" s="22"/>
      <c r="I246" s="35" t="s">
        <v>775</v>
      </c>
      <c r="J246" s="216" t="s">
        <v>776</v>
      </c>
      <c r="K246" s="77"/>
      <c r="L246" s="149"/>
    </row>
    <row r="247" spans="1:12" s="445" customFormat="1" ht="19.5" customHeight="1">
      <c r="A247" s="91"/>
      <c r="B247" s="597"/>
      <c r="C247" s="583"/>
      <c r="D247" s="625"/>
      <c r="E247" s="561"/>
      <c r="F247" s="471"/>
      <c r="G247" s="238"/>
      <c r="H247" s="22"/>
      <c r="I247" s="35" t="s">
        <v>793</v>
      </c>
      <c r="J247" s="216"/>
      <c r="K247" s="77"/>
      <c r="L247" s="149"/>
    </row>
    <row r="248" spans="1:12" s="445" customFormat="1" ht="19.5" customHeight="1">
      <c r="A248" s="91"/>
      <c r="B248" s="597"/>
      <c r="C248" s="583"/>
      <c r="D248" s="625"/>
      <c r="E248" s="561"/>
      <c r="F248" s="471"/>
      <c r="G248" s="238"/>
      <c r="H248" s="22">
        <v>7</v>
      </c>
      <c r="J248" s="95"/>
      <c r="K248" s="77" t="b">
        <v>0</v>
      </c>
      <c r="L248" s="149"/>
    </row>
    <row r="249" spans="1:12" s="445" customFormat="1" ht="21.75" customHeight="1">
      <c r="A249" s="100"/>
      <c r="B249" s="598"/>
      <c r="C249" s="591"/>
      <c r="D249" s="497">
        <v>2</v>
      </c>
      <c r="E249" s="474" t="s">
        <v>163</v>
      </c>
      <c r="F249" s="256"/>
      <c r="G249" s="252"/>
      <c r="H249" s="73"/>
      <c r="I249" s="51" t="s">
        <v>383</v>
      </c>
      <c r="J249" s="93"/>
      <c r="K249" s="77"/>
      <c r="L249" s="149"/>
    </row>
    <row r="250" spans="1:12" s="445" customFormat="1" ht="21.75" customHeight="1">
      <c r="A250" s="94">
        <v>5</v>
      </c>
      <c r="B250" s="586" t="s">
        <v>257</v>
      </c>
      <c r="C250" s="492"/>
      <c r="D250" s="463"/>
      <c r="E250" s="486"/>
      <c r="F250" s="471">
        <v>1</v>
      </c>
      <c r="G250" s="461" t="s">
        <v>68</v>
      </c>
      <c r="H250" s="35">
        <v>8</v>
      </c>
      <c r="I250" s="59"/>
      <c r="J250" s="95"/>
      <c r="K250" s="77" t="b">
        <v>0</v>
      </c>
      <c r="L250" s="149"/>
    </row>
    <row r="251" spans="1:12" s="445" customFormat="1" ht="21.75" customHeight="1" thickBot="1">
      <c r="A251" s="101"/>
      <c r="B251" s="593"/>
      <c r="C251" s="276"/>
      <c r="D251" s="210"/>
      <c r="E251" s="102"/>
      <c r="F251" s="264"/>
      <c r="G251" s="253"/>
      <c r="H251" s="104">
        <v>9</v>
      </c>
      <c r="I251" s="105"/>
      <c r="J251" s="106"/>
      <c r="K251" s="77" t="b">
        <v>0</v>
      </c>
      <c r="L251" s="149"/>
    </row>
  </sheetData>
  <sheetProtection/>
  <mergeCells count="128">
    <mergeCell ref="E246:E248"/>
    <mergeCell ref="D246:D248"/>
    <mergeCell ref="A2:E2"/>
    <mergeCell ref="G2:J2"/>
    <mergeCell ref="A3:B3"/>
    <mergeCell ref="D3:E3"/>
    <mergeCell ref="F3:G3"/>
    <mergeCell ref="H3:J3"/>
    <mergeCell ref="D14:D15"/>
    <mergeCell ref="E14:E15"/>
    <mergeCell ref="G14:G15"/>
    <mergeCell ref="C16:C21"/>
    <mergeCell ref="E16:E21"/>
    <mergeCell ref="G16:G21"/>
    <mergeCell ref="A4:E4"/>
    <mergeCell ref="D5:D6"/>
    <mergeCell ref="E5:E6"/>
    <mergeCell ref="D7:D12"/>
    <mergeCell ref="E7:E12"/>
    <mergeCell ref="G7:G12"/>
    <mergeCell ref="C75:C76"/>
    <mergeCell ref="B80:B82"/>
    <mergeCell ref="G81:G83"/>
    <mergeCell ref="E23:E27"/>
    <mergeCell ref="G30:G31"/>
    <mergeCell ref="G42:G44"/>
    <mergeCell ref="C47:C48"/>
    <mergeCell ref="E59:E66"/>
    <mergeCell ref="C61:C62"/>
    <mergeCell ref="B112:B113"/>
    <mergeCell ref="C112:C115"/>
    <mergeCell ref="C117:C119"/>
    <mergeCell ref="C120:C122"/>
    <mergeCell ref="C124:C127"/>
    <mergeCell ref="G97:G98"/>
    <mergeCell ref="B100:B101"/>
    <mergeCell ref="E100:E101"/>
    <mergeCell ref="G100:G101"/>
    <mergeCell ref="E102:E103"/>
    <mergeCell ref="G102:G103"/>
    <mergeCell ref="C93:C97"/>
    <mergeCell ref="C100:C108"/>
    <mergeCell ref="E113:E115"/>
    <mergeCell ref="G118:G119"/>
    <mergeCell ref="B156:B158"/>
    <mergeCell ref="C156:C158"/>
    <mergeCell ref="D156:D157"/>
    <mergeCell ref="E156:E158"/>
    <mergeCell ref="C159:C161"/>
    <mergeCell ref="C163:C167"/>
    <mergeCell ref="G128:G130"/>
    <mergeCell ref="C133:C134"/>
    <mergeCell ref="B145:B146"/>
    <mergeCell ref="B149:B152"/>
    <mergeCell ref="C149:C154"/>
    <mergeCell ref="E149:E151"/>
    <mergeCell ref="E152:E154"/>
    <mergeCell ref="E143:E144"/>
    <mergeCell ref="C142:C144"/>
    <mergeCell ref="C145:C148"/>
    <mergeCell ref="C128:C131"/>
    <mergeCell ref="C136:C141"/>
    <mergeCell ref="E138:E141"/>
    <mergeCell ref="E159:E160"/>
    <mergeCell ref="B172:B173"/>
    <mergeCell ref="C172:C173"/>
    <mergeCell ref="B174:B175"/>
    <mergeCell ref="C178:C186"/>
    <mergeCell ref="E179:E181"/>
    <mergeCell ref="G179:G180"/>
    <mergeCell ref="F185:G185"/>
    <mergeCell ref="F186:G186"/>
    <mergeCell ref="G163:G167"/>
    <mergeCell ref="B168:B171"/>
    <mergeCell ref="D169:D170"/>
    <mergeCell ref="E169:E170"/>
    <mergeCell ref="F169:F170"/>
    <mergeCell ref="G169:G170"/>
    <mergeCell ref="C168:C171"/>
    <mergeCell ref="C174:C175"/>
    <mergeCell ref="G181:G182"/>
    <mergeCell ref="B211:B212"/>
    <mergeCell ref="C211:C213"/>
    <mergeCell ref="B214:B218"/>
    <mergeCell ref="C214:C218"/>
    <mergeCell ref="G215:G216"/>
    <mergeCell ref="B190:B191"/>
    <mergeCell ref="C190:C200"/>
    <mergeCell ref="G191:G200"/>
    <mergeCell ref="E193:E194"/>
    <mergeCell ref="B201:B202"/>
    <mergeCell ref="C201:C209"/>
    <mergeCell ref="G202:G209"/>
    <mergeCell ref="C224:C225"/>
    <mergeCell ref="G224:G225"/>
    <mergeCell ref="B226:B227"/>
    <mergeCell ref="C226:C227"/>
    <mergeCell ref="B220:B221"/>
    <mergeCell ref="C220:C221"/>
    <mergeCell ref="D220:D221"/>
    <mergeCell ref="E220:E221"/>
    <mergeCell ref="F220:F221"/>
    <mergeCell ref="G220:G221"/>
    <mergeCell ref="C222:C223"/>
    <mergeCell ref="B250:B251"/>
    <mergeCell ref="C23:C24"/>
    <mergeCell ref="G59:G65"/>
    <mergeCell ref="C77:C78"/>
    <mergeCell ref="C80:C83"/>
    <mergeCell ref="E82:E83"/>
    <mergeCell ref="C84:C87"/>
    <mergeCell ref="E86:E88"/>
    <mergeCell ref="C89:C92"/>
    <mergeCell ref="E91:E92"/>
    <mergeCell ref="B240:B242"/>
    <mergeCell ref="C240:C242"/>
    <mergeCell ref="D240:D242"/>
    <mergeCell ref="E240:E242"/>
    <mergeCell ref="B243:B249"/>
    <mergeCell ref="C243:C249"/>
    <mergeCell ref="C228:C230"/>
    <mergeCell ref="B232:B234"/>
    <mergeCell ref="C232:C238"/>
    <mergeCell ref="E232:E233"/>
    <mergeCell ref="G232:G233"/>
    <mergeCell ref="E234:E235"/>
    <mergeCell ref="E236:E237"/>
    <mergeCell ref="B224:B225"/>
  </mergeCells>
  <conditionalFormatting sqref="I160:J160">
    <cfRule type="duplicateValues" priority="3" dxfId="12">
      <formula>AND(COUNTIF($I$160:$J$160,I160)&gt;1,NOT(ISBLANK(I160)))</formula>
    </cfRule>
  </conditionalFormatting>
  <conditionalFormatting sqref="J162">
    <cfRule type="duplicateValues" priority="1" dxfId="12">
      <formula>AND(COUNTIF($J$162:$J$162,J162)&gt;1,NOT(ISBLANK(J162)))</formula>
    </cfRule>
  </conditionalFormatting>
  <conditionalFormatting sqref="I162">
    <cfRule type="duplicateValues" priority="2" dxfId="12">
      <formula>AND(COUNTIF($I$162:$I$162,I162)&gt;1,NOT(ISBLANK(I162)))</formula>
    </cfRule>
  </conditionalFormatting>
  <dataValidations count="2">
    <dataValidation type="list" allowBlank="1" showInputMessage="1" showErrorMessage="1" sqref="J136 J165 J234">
      <formula1>$M$23:$M$24</formula1>
    </dataValidation>
    <dataValidation type="list" allowBlank="1" showInputMessage="1" showErrorMessage="1" sqref="J30:J35">
      <formula1>$C$2:$C$15</formula1>
    </dataValidation>
  </dataValidations>
  <printOptions horizontalCentered="1"/>
  <pageMargins left="0.1968503937007874" right="0.1968503937007874" top="0.36" bottom="0.1968503937007874" header="0.28" footer="0.11811023622047245"/>
  <pageSetup fitToHeight="0" fitToWidth="1" horizontalDpi="600" verticalDpi="600" orientation="landscape" paperSize="9" scale="79" r:id="rId3"/>
  <headerFooter alignWithMargins="0">
    <oddFooter>&amp;C
&amp;P</oddFooter>
  </headerFooter>
  <rowBreaks count="5" manualBreakCount="5">
    <brk id="58" max="9" man="1"/>
    <brk id="132" max="9" man="1"/>
    <brk id="154" max="9" man="1"/>
    <brk id="176" max="9" man="1"/>
    <brk id="200" max="9" man="1"/>
  </rowBreaks>
  <drawing r:id="rId2"/>
  <legacyDrawing r:id="rId1"/>
</worksheet>
</file>

<file path=xl/worksheets/sheet4.xml><?xml version="1.0" encoding="utf-8"?>
<worksheet xmlns="http://schemas.openxmlformats.org/spreadsheetml/2006/main" xmlns:r="http://schemas.openxmlformats.org/officeDocument/2006/relationships">
  <dimension ref="A1:S237"/>
  <sheetViews>
    <sheetView zoomScale="115" zoomScaleNormal="115" zoomScaleSheetLayoutView="130" zoomScalePageLayoutView="0" workbookViewId="0" topLeftCell="A1">
      <selection activeCell="A1" sqref="A1"/>
    </sheetView>
  </sheetViews>
  <sheetFormatPr defaultColWidth="2.125" defaultRowHeight="13.5"/>
  <cols>
    <col min="1" max="1" width="3.25390625" style="46" customWidth="1"/>
    <col min="2" max="2" width="8.875" style="44" customWidth="1"/>
    <col min="3" max="3" width="13.50390625" style="173" customWidth="1"/>
    <col min="4" max="4" width="3.00390625" style="211" customWidth="1"/>
    <col min="5" max="5" width="49.75390625" style="29" customWidth="1"/>
    <col min="6" max="6" width="3.125" style="47" customWidth="1"/>
    <col min="7" max="7" width="37.25390625" style="39" customWidth="1"/>
    <col min="8" max="8" width="5.125" style="74" customWidth="1"/>
    <col min="9" max="9" width="25.875" style="445" customWidth="1"/>
    <col min="10" max="10" width="19.50390625" style="35" customWidth="1"/>
    <col min="11" max="11" width="10.875" style="78" customWidth="1"/>
    <col min="12" max="12" width="17.875" style="149" customWidth="1"/>
    <col min="13" max="13" width="13.375" style="29" customWidth="1"/>
    <col min="14" max="16384" width="2.125" style="29" customWidth="1"/>
  </cols>
  <sheetData>
    <row r="1" spans="1:12" s="21" customFormat="1" ht="27.75" customHeight="1">
      <c r="A1" s="41" t="s">
        <v>802</v>
      </c>
      <c r="B1" s="44"/>
      <c r="C1" s="173"/>
      <c r="D1" s="206"/>
      <c r="F1" s="37"/>
      <c r="H1" s="60"/>
      <c r="I1" s="380"/>
      <c r="J1" s="501" t="s">
        <v>754</v>
      </c>
      <c r="K1" s="76"/>
      <c r="L1" s="148"/>
    </row>
    <row r="2" spans="1:12" s="382" customFormat="1" ht="24" customHeight="1" thickBot="1">
      <c r="A2" s="545" t="s">
        <v>340</v>
      </c>
      <c r="B2" s="545"/>
      <c r="C2" s="545"/>
      <c r="D2" s="545"/>
      <c r="E2" s="545"/>
      <c r="F2" s="545"/>
      <c r="G2" s="545"/>
      <c r="H2" s="545"/>
      <c r="I2" s="545"/>
      <c r="J2" s="545"/>
      <c r="K2" s="77"/>
      <c r="L2" s="149"/>
    </row>
    <row r="3" spans="1:12" s="22" customFormat="1" ht="20.25" customHeight="1" thickBot="1">
      <c r="A3" s="546" t="s">
        <v>25</v>
      </c>
      <c r="B3" s="547"/>
      <c r="C3" s="455" t="s">
        <v>29</v>
      </c>
      <c r="D3" s="548" t="s">
        <v>386</v>
      </c>
      <c r="E3" s="621"/>
      <c r="F3" s="549" t="s">
        <v>20</v>
      </c>
      <c r="G3" s="549"/>
      <c r="H3" s="551" t="s">
        <v>346</v>
      </c>
      <c r="I3" s="551"/>
      <c r="J3" s="552"/>
      <c r="K3" s="79">
        <f>COUNTIF(K$5:K$547,"FALSE")</f>
        <v>99</v>
      </c>
      <c r="L3" s="148" t="s">
        <v>440</v>
      </c>
    </row>
    <row r="4" spans="1:12" s="22" customFormat="1" ht="24" customHeight="1" thickBot="1">
      <c r="A4" s="606" t="s">
        <v>344</v>
      </c>
      <c r="B4" s="607"/>
      <c r="C4" s="607"/>
      <c r="D4" s="607"/>
      <c r="E4" s="607"/>
      <c r="F4" s="419"/>
      <c r="G4" s="235"/>
      <c r="H4" s="134"/>
      <c r="I4" s="135"/>
      <c r="J4" s="118"/>
      <c r="K4" s="42" t="s">
        <v>438</v>
      </c>
      <c r="L4" s="148"/>
    </row>
    <row r="5" spans="1:12" s="445" customFormat="1" ht="19.5" customHeight="1">
      <c r="A5" s="94">
        <v>1</v>
      </c>
      <c r="B5" s="480" t="s">
        <v>30</v>
      </c>
      <c r="C5" s="267" t="s">
        <v>21</v>
      </c>
      <c r="D5" s="561">
        <v>1</v>
      </c>
      <c r="E5" s="561" t="s">
        <v>116</v>
      </c>
      <c r="F5" s="495"/>
      <c r="G5" s="477"/>
      <c r="H5" s="62">
        <v>1</v>
      </c>
      <c r="I5" s="465"/>
      <c r="J5" s="95"/>
      <c r="K5" s="77" t="b">
        <v>0</v>
      </c>
      <c r="L5" s="149"/>
    </row>
    <row r="6" spans="1:12" s="445" customFormat="1" ht="19.5" customHeight="1">
      <c r="A6" s="94"/>
      <c r="B6" s="480"/>
      <c r="C6" s="459"/>
      <c r="D6" s="561"/>
      <c r="E6" s="561"/>
      <c r="F6" s="495"/>
      <c r="G6" s="477"/>
      <c r="H6" s="35">
        <v>2</v>
      </c>
      <c r="I6" s="465"/>
      <c r="J6" s="95"/>
      <c r="K6" s="77" t="b">
        <v>0</v>
      </c>
      <c r="L6" s="149"/>
    </row>
    <row r="7" spans="1:12" s="445" customFormat="1" ht="18.75" customHeight="1">
      <c r="A7" s="94"/>
      <c r="B7" s="480"/>
      <c r="C7" s="459" t="s">
        <v>345</v>
      </c>
      <c r="D7" s="561">
        <v>2</v>
      </c>
      <c r="E7" s="561" t="s">
        <v>796</v>
      </c>
      <c r="F7" s="495"/>
      <c r="G7" s="584" t="s">
        <v>417</v>
      </c>
      <c r="H7" s="35">
        <v>3</v>
      </c>
      <c r="I7" s="59"/>
      <c r="J7" s="95"/>
      <c r="K7" s="77" t="b">
        <v>0</v>
      </c>
      <c r="L7" s="149"/>
    </row>
    <row r="8" spans="1:12" s="445" customFormat="1" ht="18.75" customHeight="1">
      <c r="A8" s="94"/>
      <c r="B8" s="480"/>
      <c r="C8" s="459"/>
      <c r="D8" s="561"/>
      <c r="E8" s="561"/>
      <c r="F8" s="495"/>
      <c r="G8" s="584"/>
      <c r="H8" s="35">
        <v>4</v>
      </c>
      <c r="I8" s="59"/>
      <c r="J8" s="95"/>
      <c r="K8" s="77" t="b">
        <v>0</v>
      </c>
      <c r="L8" s="149"/>
    </row>
    <row r="9" spans="1:12" s="445" customFormat="1" ht="18.75" customHeight="1">
      <c r="A9" s="94"/>
      <c r="B9" s="480"/>
      <c r="C9" s="459"/>
      <c r="D9" s="561"/>
      <c r="E9" s="561"/>
      <c r="F9" s="495"/>
      <c r="G9" s="584"/>
      <c r="H9" s="35"/>
      <c r="I9" s="382" t="s">
        <v>755</v>
      </c>
      <c r="J9" s="205" t="s">
        <v>756</v>
      </c>
      <c r="K9" s="77"/>
      <c r="L9" s="149"/>
    </row>
    <row r="10" spans="1:12" s="445" customFormat="1" ht="18.75" customHeight="1">
      <c r="A10" s="94"/>
      <c r="B10" s="480"/>
      <c r="C10" s="459"/>
      <c r="D10" s="561"/>
      <c r="E10" s="561"/>
      <c r="F10" s="495"/>
      <c r="G10" s="584"/>
      <c r="H10" s="35"/>
      <c r="I10" s="382" t="s">
        <v>757</v>
      </c>
      <c r="J10" s="143"/>
      <c r="K10" s="77"/>
      <c r="L10" s="149"/>
    </row>
    <row r="11" spans="1:12" s="445" customFormat="1" ht="18.75" customHeight="1">
      <c r="A11" s="94"/>
      <c r="B11" s="480"/>
      <c r="C11" s="459"/>
      <c r="D11" s="561"/>
      <c r="E11" s="561"/>
      <c r="F11" s="495"/>
      <c r="G11" s="584"/>
      <c r="H11" s="35">
        <v>5</v>
      </c>
      <c r="I11" s="59"/>
      <c r="J11" s="95"/>
      <c r="K11" s="77" t="b">
        <v>0</v>
      </c>
      <c r="L11" s="149"/>
    </row>
    <row r="12" spans="1:12" s="445" customFormat="1" ht="18.75" customHeight="1">
      <c r="A12" s="94"/>
      <c r="B12" s="480"/>
      <c r="C12" s="459"/>
      <c r="D12" s="561"/>
      <c r="E12" s="561"/>
      <c r="F12" s="495"/>
      <c r="G12" s="584"/>
      <c r="H12" s="35">
        <v>6</v>
      </c>
      <c r="J12" s="95"/>
      <c r="K12" s="77" t="b">
        <v>0</v>
      </c>
      <c r="L12" s="149"/>
    </row>
    <row r="13" spans="1:12" s="445" customFormat="1" ht="18.75" customHeight="1">
      <c r="A13" s="94"/>
      <c r="B13" s="480"/>
      <c r="C13" s="459"/>
      <c r="D13" s="445">
        <v>3</v>
      </c>
      <c r="E13" s="445" t="s">
        <v>258</v>
      </c>
      <c r="F13" s="495"/>
      <c r="G13" s="460"/>
      <c r="H13" s="35">
        <v>7</v>
      </c>
      <c r="J13" s="95"/>
      <c r="K13" s="77"/>
      <c r="L13" s="149"/>
    </row>
    <row r="14" spans="1:12" s="445" customFormat="1" ht="15" customHeight="1">
      <c r="A14" s="94"/>
      <c r="B14" s="480"/>
      <c r="C14" s="459"/>
      <c r="D14" s="445">
        <v>4</v>
      </c>
      <c r="E14" s="445" t="s">
        <v>259</v>
      </c>
      <c r="F14" s="495"/>
      <c r="G14" s="460"/>
      <c r="H14" s="35"/>
      <c r="I14" s="382" t="s">
        <v>760</v>
      </c>
      <c r="J14" s="205" t="s">
        <v>756</v>
      </c>
      <c r="K14" s="77"/>
      <c r="L14" s="149"/>
    </row>
    <row r="15" spans="1:12" s="445" customFormat="1" ht="26.25" customHeight="1">
      <c r="A15" s="94"/>
      <c r="B15" s="480"/>
      <c r="C15" s="459"/>
      <c r="D15" s="445">
        <v>5</v>
      </c>
      <c r="E15" s="445" t="s">
        <v>260</v>
      </c>
      <c r="F15" s="495"/>
      <c r="G15" s="460"/>
      <c r="H15" s="35"/>
      <c r="I15" s="382" t="s">
        <v>761</v>
      </c>
      <c r="J15" s="205" t="s">
        <v>756</v>
      </c>
      <c r="K15" s="77"/>
      <c r="L15" s="149"/>
    </row>
    <row r="16" spans="1:12" s="445" customFormat="1" ht="36" customHeight="1">
      <c r="A16" s="94"/>
      <c r="B16" s="480"/>
      <c r="C16" s="459"/>
      <c r="D16" s="561">
        <v>6</v>
      </c>
      <c r="E16" s="561" t="s">
        <v>389</v>
      </c>
      <c r="F16" s="495"/>
      <c r="G16" s="538" t="s">
        <v>391</v>
      </c>
      <c r="H16" s="35"/>
      <c r="I16" s="382" t="s">
        <v>762</v>
      </c>
      <c r="J16" s="213" t="s">
        <v>763</v>
      </c>
      <c r="K16" s="77" t="b">
        <v>0</v>
      </c>
      <c r="L16" s="149"/>
    </row>
    <row r="17" spans="1:12" s="445" customFormat="1" ht="19.5" customHeight="1">
      <c r="A17" s="94"/>
      <c r="B17" s="480"/>
      <c r="C17" s="459"/>
      <c r="D17" s="561"/>
      <c r="E17" s="561"/>
      <c r="F17" s="495"/>
      <c r="G17" s="538"/>
      <c r="H17" s="67">
        <v>8</v>
      </c>
      <c r="J17" s="109"/>
      <c r="K17" s="77" t="b">
        <v>0</v>
      </c>
      <c r="L17" s="149"/>
    </row>
    <row r="18" spans="1:12" s="445" customFormat="1" ht="17.25" customHeight="1">
      <c r="A18" s="94"/>
      <c r="B18" s="480"/>
      <c r="C18" s="583" t="s">
        <v>787</v>
      </c>
      <c r="D18" s="445">
        <v>7</v>
      </c>
      <c r="E18" s="561" t="s">
        <v>388</v>
      </c>
      <c r="F18" s="372"/>
      <c r="G18" s="538" t="s">
        <v>392</v>
      </c>
      <c r="H18" s="67">
        <v>9</v>
      </c>
      <c r="I18" s="382"/>
      <c r="J18" s="109"/>
      <c r="K18" s="77" t="b">
        <v>0</v>
      </c>
      <c r="L18" s="149"/>
    </row>
    <row r="19" spans="1:12" s="445" customFormat="1" ht="17.25" customHeight="1">
      <c r="A19" s="94"/>
      <c r="B19" s="480"/>
      <c r="C19" s="583"/>
      <c r="E19" s="561"/>
      <c r="F19" s="372"/>
      <c r="G19" s="538"/>
      <c r="H19" s="67">
        <v>10</v>
      </c>
      <c r="J19" s="109"/>
      <c r="K19" s="77" t="b">
        <v>0</v>
      </c>
      <c r="L19" s="149"/>
    </row>
    <row r="20" spans="1:12" s="445" customFormat="1" ht="17.25" customHeight="1">
      <c r="A20" s="94"/>
      <c r="B20" s="480"/>
      <c r="C20" s="583"/>
      <c r="E20" s="561"/>
      <c r="F20" s="372"/>
      <c r="G20" s="538"/>
      <c r="H20" s="67">
        <v>11</v>
      </c>
      <c r="J20" s="109"/>
      <c r="K20" s="77" t="b">
        <v>0</v>
      </c>
      <c r="L20" s="149"/>
    </row>
    <row r="21" spans="1:12" s="445" customFormat="1" ht="102" customHeight="1">
      <c r="A21" s="94"/>
      <c r="B21" s="480"/>
      <c r="C21" s="583"/>
      <c r="E21" s="561"/>
      <c r="F21" s="372"/>
      <c r="G21" s="538"/>
      <c r="J21" s="109"/>
      <c r="K21" s="77"/>
      <c r="L21" s="149"/>
    </row>
    <row r="22" spans="1:12" s="445" customFormat="1" ht="112.5" customHeight="1">
      <c r="A22" s="120"/>
      <c r="B22" s="488"/>
      <c r="C22" s="487" t="s">
        <v>792</v>
      </c>
      <c r="D22" s="474">
        <v>8</v>
      </c>
      <c r="E22" s="474" t="s">
        <v>445</v>
      </c>
      <c r="F22" s="374"/>
      <c r="G22" s="453" t="s">
        <v>393</v>
      </c>
      <c r="H22" s="474"/>
      <c r="I22" s="474"/>
      <c r="J22" s="110"/>
      <c r="K22" s="77"/>
      <c r="L22" s="149"/>
    </row>
    <row r="23" spans="1:12" s="445" customFormat="1" ht="16.5" customHeight="1">
      <c r="A23" s="114">
        <v>2</v>
      </c>
      <c r="B23" s="479" t="s">
        <v>31</v>
      </c>
      <c r="C23" s="268"/>
      <c r="D23" s="468">
        <v>1</v>
      </c>
      <c r="E23" s="589" t="s">
        <v>518</v>
      </c>
      <c r="F23" s="496"/>
      <c r="G23" s="236"/>
      <c r="H23" s="66">
        <v>12</v>
      </c>
      <c r="I23" s="23"/>
      <c r="J23" s="143"/>
      <c r="K23" s="77" t="b">
        <v>0</v>
      </c>
      <c r="L23" s="149" t="str">
        <f>IF(J23&lt;=29,"OK","定員超過")</f>
        <v>OK</v>
      </c>
    </row>
    <row r="24" spans="1:12" s="445" customFormat="1" ht="16.5" customHeight="1">
      <c r="A24" s="94"/>
      <c r="B24" s="480"/>
      <c r="C24" s="492"/>
      <c r="E24" s="561"/>
      <c r="F24" s="495"/>
      <c r="G24" s="477"/>
      <c r="H24" s="62"/>
      <c r="I24" s="35" t="s">
        <v>519</v>
      </c>
      <c r="J24" s="143"/>
      <c r="K24" s="77"/>
      <c r="L24" s="149"/>
    </row>
    <row r="25" spans="1:12" s="445" customFormat="1" ht="16.5" customHeight="1">
      <c r="A25" s="94"/>
      <c r="B25" s="480"/>
      <c r="C25" s="492"/>
      <c r="D25" s="378"/>
      <c r="E25" s="561"/>
      <c r="F25" s="495"/>
      <c r="G25" s="477"/>
      <c r="H25" s="62">
        <v>13</v>
      </c>
      <c r="I25" s="59"/>
      <c r="J25" s="143"/>
      <c r="K25" s="77" t="b">
        <v>0</v>
      </c>
      <c r="L25" s="149"/>
    </row>
    <row r="26" spans="1:12" s="445" customFormat="1" ht="16.5" customHeight="1">
      <c r="A26" s="94"/>
      <c r="B26" s="480"/>
      <c r="C26" s="492"/>
      <c r="D26" s="378"/>
      <c r="F26" s="495"/>
      <c r="G26" s="477"/>
      <c r="H26" s="62"/>
      <c r="I26" s="382" t="s">
        <v>789</v>
      </c>
      <c r="J26" s="143"/>
      <c r="K26" s="77"/>
      <c r="L26" s="149"/>
    </row>
    <row r="27" spans="1:12" s="445" customFormat="1" ht="18.75" customHeight="1">
      <c r="A27" s="120"/>
      <c r="B27" s="488"/>
      <c r="C27" s="493"/>
      <c r="D27" s="379"/>
      <c r="E27" s="474"/>
      <c r="F27" s="335"/>
      <c r="G27" s="478"/>
      <c r="H27" s="63"/>
      <c r="I27" s="500" t="s">
        <v>790</v>
      </c>
      <c r="J27" s="143"/>
      <c r="K27" s="77"/>
      <c r="L27" s="149"/>
    </row>
    <row r="28" spans="1:12" s="445" customFormat="1" ht="27" customHeight="1">
      <c r="A28" s="114">
        <v>3</v>
      </c>
      <c r="B28" s="49" t="s">
        <v>51</v>
      </c>
      <c r="C28" s="268" t="s">
        <v>5</v>
      </c>
      <c r="D28" s="468">
        <v>1</v>
      </c>
      <c r="E28" s="468" t="s">
        <v>165</v>
      </c>
      <c r="F28" s="496">
        <v>1</v>
      </c>
      <c r="G28" s="237" t="s">
        <v>166</v>
      </c>
      <c r="H28" s="53">
        <v>14</v>
      </c>
      <c r="I28" s="23"/>
      <c r="J28" s="99"/>
      <c r="K28" s="77" t="b">
        <v>0</v>
      </c>
      <c r="L28" s="149"/>
    </row>
    <row r="29" spans="1:12" s="445" customFormat="1" ht="21" customHeight="1">
      <c r="A29" s="94"/>
      <c r="B29" s="480"/>
      <c r="C29" s="583" t="s">
        <v>261</v>
      </c>
      <c r="D29" s="378"/>
      <c r="E29" s="32" t="s">
        <v>171</v>
      </c>
      <c r="F29" s="336">
        <v>-1</v>
      </c>
      <c r="G29" s="238" t="s">
        <v>168</v>
      </c>
      <c r="H29" s="22"/>
      <c r="I29" s="137" t="s">
        <v>347</v>
      </c>
      <c r="J29" s="95"/>
      <c r="K29" s="77"/>
      <c r="L29" s="149"/>
    </row>
    <row r="30" spans="1:12" s="445" customFormat="1" ht="21.75" customHeight="1">
      <c r="A30" s="94"/>
      <c r="B30" s="480"/>
      <c r="C30" s="583"/>
      <c r="D30" s="429">
        <v>-1</v>
      </c>
      <c r="E30" s="33" t="s">
        <v>33</v>
      </c>
      <c r="F30" s="495"/>
      <c r="G30" s="610" t="s">
        <v>169</v>
      </c>
      <c r="H30" s="35"/>
      <c r="I30" s="138"/>
      <c r="J30" s="93"/>
      <c r="K30" s="77"/>
      <c r="L30" s="149"/>
    </row>
    <row r="31" spans="1:12" s="445" customFormat="1" ht="21.75" customHeight="1">
      <c r="A31" s="94"/>
      <c r="B31" s="480"/>
      <c r="C31" s="492"/>
      <c r="D31" s="429">
        <v>-2</v>
      </c>
      <c r="E31" s="442" t="s">
        <v>34</v>
      </c>
      <c r="F31" s="495"/>
      <c r="G31" s="610"/>
      <c r="H31" s="35"/>
      <c r="I31" s="138"/>
      <c r="J31" s="93"/>
      <c r="K31" s="77"/>
      <c r="L31" s="149"/>
    </row>
    <row r="32" spans="1:19" s="445" customFormat="1" ht="21.75" customHeight="1">
      <c r="A32" s="91"/>
      <c r="B32" s="480"/>
      <c r="C32" s="492" t="s">
        <v>52</v>
      </c>
      <c r="D32" s="429">
        <v>-3</v>
      </c>
      <c r="E32" s="442" t="s">
        <v>45</v>
      </c>
      <c r="F32" s="336">
        <v>-2</v>
      </c>
      <c r="G32" s="460" t="s">
        <v>55</v>
      </c>
      <c r="H32" s="22"/>
      <c r="I32" s="138"/>
      <c r="J32" s="93"/>
      <c r="K32" s="77"/>
      <c r="L32" s="149"/>
      <c r="M32" s="136"/>
      <c r="N32" s="136"/>
      <c r="O32" s="136"/>
      <c r="P32" s="136"/>
      <c r="Q32" s="136"/>
      <c r="R32" s="136"/>
      <c r="S32" s="136"/>
    </row>
    <row r="33" spans="1:12" s="445" customFormat="1" ht="34.5" customHeight="1">
      <c r="A33" s="91"/>
      <c r="B33" s="480"/>
      <c r="C33" s="492"/>
      <c r="D33" s="429">
        <v>-4</v>
      </c>
      <c r="E33" s="442" t="s">
        <v>46</v>
      </c>
      <c r="F33" s="471"/>
      <c r="G33" s="460" t="s">
        <v>262</v>
      </c>
      <c r="H33" s="35"/>
      <c r="I33" s="138"/>
      <c r="J33" s="93"/>
      <c r="K33" s="77"/>
      <c r="L33" s="149"/>
    </row>
    <row r="34" spans="1:12" s="445" customFormat="1" ht="21.75" customHeight="1">
      <c r="A34" s="91"/>
      <c r="B34" s="480"/>
      <c r="C34" s="492"/>
      <c r="D34" s="429">
        <v>-5</v>
      </c>
      <c r="E34" s="442" t="s">
        <v>47</v>
      </c>
      <c r="F34" s="336">
        <v>-3</v>
      </c>
      <c r="G34" s="238" t="s">
        <v>170</v>
      </c>
      <c r="H34" s="35"/>
      <c r="I34" s="138"/>
      <c r="J34" s="93"/>
      <c r="K34" s="77"/>
      <c r="L34" s="149"/>
    </row>
    <row r="35" spans="1:12" s="445" customFormat="1" ht="21.75" customHeight="1">
      <c r="A35" s="91"/>
      <c r="B35" s="480"/>
      <c r="C35" s="492"/>
      <c r="D35" s="429">
        <v>-6</v>
      </c>
      <c r="E35" s="442" t="s">
        <v>48</v>
      </c>
      <c r="F35" s="495"/>
      <c r="G35" s="461" t="s">
        <v>88</v>
      </c>
      <c r="H35" s="35"/>
      <c r="I35" s="138"/>
      <c r="J35" s="93"/>
      <c r="K35" s="77"/>
      <c r="L35" s="149"/>
    </row>
    <row r="36" spans="1:12" s="445" customFormat="1" ht="21.75" customHeight="1">
      <c r="A36" s="91"/>
      <c r="B36" s="480"/>
      <c r="C36" s="492"/>
      <c r="E36" s="429" t="s">
        <v>336</v>
      </c>
      <c r="F36" s="495"/>
      <c r="G36" s="461"/>
      <c r="H36" s="35"/>
      <c r="I36" s="138"/>
      <c r="J36" s="93"/>
      <c r="K36" s="77"/>
      <c r="L36" s="149"/>
    </row>
    <row r="37" spans="1:12" s="445" customFormat="1" ht="27" customHeight="1">
      <c r="A37" s="91"/>
      <c r="B37" s="480"/>
      <c r="C37" s="492"/>
      <c r="D37" s="486">
        <v>2</v>
      </c>
      <c r="E37" s="445" t="s">
        <v>263</v>
      </c>
      <c r="F37" s="495">
        <v>2</v>
      </c>
      <c r="G37" s="461" t="s">
        <v>172</v>
      </c>
      <c r="H37" s="62"/>
      <c r="J37" s="95"/>
      <c r="K37" s="77"/>
      <c r="L37" s="149"/>
    </row>
    <row r="38" spans="1:12" s="445" customFormat="1" ht="52.5" customHeight="1">
      <c r="A38" s="100"/>
      <c r="B38" s="488"/>
      <c r="C38" s="493"/>
      <c r="D38" s="497">
        <v>3</v>
      </c>
      <c r="E38" s="474" t="s">
        <v>264</v>
      </c>
      <c r="F38" s="335"/>
      <c r="G38" s="473"/>
      <c r="H38" s="51"/>
      <c r="I38" s="474"/>
      <c r="J38" s="121"/>
      <c r="K38" s="77"/>
      <c r="L38" s="149"/>
    </row>
    <row r="39" spans="1:12" s="445" customFormat="1" ht="18" customHeight="1">
      <c r="A39" s="98">
        <v>4</v>
      </c>
      <c r="B39" s="587" t="s">
        <v>526</v>
      </c>
      <c r="C39" s="492"/>
      <c r="D39" s="486">
        <v>1</v>
      </c>
      <c r="E39" s="445" t="s">
        <v>520</v>
      </c>
      <c r="F39" s="495">
        <v>1</v>
      </c>
      <c r="G39" s="460" t="s">
        <v>265</v>
      </c>
      <c r="H39" s="35">
        <v>15</v>
      </c>
      <c r="J39" s="109"/>
      <c r="K39" s="77" t="b">
        <v>0</v>
      </c>
      <c r="L39" s="149"/>
    </row>
    <row r="40" spans="1:13" s="445" customFormat="1" ht="18" customHeight="1">
      <c r="A40" s="91"/>
      <c r="B40" s="586"/>
      <c r="C40" s="492"/>
      <c r="D40" s="486">
        <v>2</v>
      </c>
      <c r="E40" s="445" t="s">
        <v>521</v>
      </c>
      <c r="F40" s="495"/>
      <c r="G40" s="514"/>
      <c r="H40" s="62">
        <v>16</v>
      </c>
      <c r="I40" s="59"/>
      <c r="J40" s="95"/>
      <c r="K40" s="77" t="b">
        <v>0</v>
      </c>
      <c r="L40" s="149"/>
      <c r="M40" s="465"/>
    </row>
    <row r="41" spans="1:12" s="445" customFormat="1" ht="18" customHeight="1">
      <c r="A41" s="91"/>
      <c r="B41" s="586"/>
      <c r="C41" s="492"/>
      <c r="D41" s="486">
        <v>3</v>
      </c>
      <c r="E41" s="445" t="s">
        <v>522</v>
      </c>
      <c r="F41" s="495"/>
      <c r="G41" s="514"/>
      <c r="H41" s="62">
        <v>17</v>
      </c>
      <c r="I41" s="59"/>
      <c r="J41" s="95"/>
      <c r="K41" s="77" t="b">
        <v>0</v>
      </c>
      <c r="L41" s="149"/>
    </row>
    <row r="42" spans="1:12" s="445" customFormat="1" ht="48" customHeight="1">
      <c r="A42" s="91"/>
      <c r="B42" s="480"/>
      <c r="C42" s="492"/>
      <c r="D42" s="486">
        <v>4</v>
      </c>
      <c r="E42" s="445" t="s">
        <v>523</v>
      </c>
      <c r="F42" s="495"/>
      <c r="G42" s="584" t="s">
        <v>496</v>
      </c>
      <c r="H42" s="62">
        <v>18</v>
      </c>
      <c r="I42" s="59"/>
      <c r="J42" s="95"/>
      <c r="K42" s="77" t="b">
        <v>0</v>
      </c>
      <c r="L42" s="149"/>
    </row>
    <row r="43" spans="1:12" s="445" customFormat="1" ht="27.75" customHeight="1">
      <c r="A43" s="91"/>
      <c r="B43" s="480"/>
      <c r="C43" s="492"/>
      <c r="D43" s="486">
        <v>5</v>
      </c>
      <c r="E43" s="445" t="s">
        <v>524</v>
      </c>
      <c r="F43" s="495"/>
      <c r="G43" s="584"/>
      <c r="H43" s="62">
        <v>19</v>
      </c>
      <c r="I43" s="59"/>
      <c r="J43" s="95"/>
      <c r="K43" s="77" t="b">
        <v>0</v>
      </c>
      <c r="L43" s="149"/>
    </row>
    <row r="44" spans="1:12" s="445" customFormat="1" ht="27.75" customHeight="1">
      <c r="A44" s="91"/>
      <c r="B44" s="480"/>
      <c r="C44" s="492"/>
      <c r="D44" s="486">
        <v>6</v>
      </c>
      <c r="E44" s="445" t="s">
        <v>525</v>
      </c>
      <c r="F44" s="495"/>
      <c r="G44" s="584"/>
      <c r="H44" s="62">
        <v>20</v>
      </c>
      <c r="I44" s="59"/>
      <c r="J44" s="95"/>
      <c r="K44" s="77" t="b">
        <v>0</v>
      </c>
      <c r="L44" s="149"/>
    </row>
    <row r="45" spans="1:12" s="445" customFormat="1" ht="27.75" customHeight="1">
      <c r="A45" s="91"/>
      <c r="B45" s="480"/>
      <c r="C45" s="492"/>
      <c r="D45" s="486">
        <v>7</v>
      </c>
      <c r="E45" s="445" t="s">
        <v>279</v>
      </c>
      <c r="F45" s="495"/>
      <c r="G45" s="584"/>
      <c r="H45" s="62">
        <v>21</v>
      </c>
      <c r="J45" s="140"/>
      <c r="K45" s="77" t="b">
        <v>0</v>
      </c>
      <c r="L45" s="149" t="str">
        <f>IF(J45&lt;=50%,"OK","5割以上になってます")</f>
        <v>OK</v>
      </c>
    </row>
    <row r="46" spans="1:12" s="445" customFormat="1" ht="9" customHeight="1">
      <c r="A46" s="100"/>
      <c r="B46" s="488"/>
      <c r="C46" s="493"/>
      <c r="D46" s="497"/>
      <c r="E46" s="474"/>
      <c r="F46" s="335"/>
      <c r="G46" s="515"/>
      <c r="H46" s="63"/>
      <c r="I46" s="474"/>
      <c r="J46" s="355"/>
      <c r="K46" s="77"/>
      <c r="L46" s="149"/>
    </row>
    <row r="47" spans="1:12" s="445" customFormat="1" ht="18" customHeight="1">
      <c r="A47" s="91"/>
      <c r="B47" s="480" t="s">
        <v>527</v>
      </c>
      <c r="C47" s="583" t="s">
        <v>528</v>
      </c>
      <c r="D47" s="486">
        <v>8</v>
      </c>
      <c r="E47" s="445" t="s">
        <v>266</v>
      </c>
      <c r="F47" s="495">
        <v>1</v>
      </c>
      <c r="G47" s="584" t="s">
        <v>267</v>
      </c>
      <c r="H47" s="35"/>
      <c r="I47" s="516"/>
      <c r="J47" s="517" t="s">
        <v>498</v>
      </c>
      <c r="K47" s="77"/>
      <c r="L47" s="149"/>
    </row>
    <row r="48" spans="1:12" s="445" customFormat="1" ht="15.75" customHeight="1">
      <c r="A48" s="91"/>
      <c r="B48" s="480"/>
      <c r="C48" s="633"/>
      <c r="D48" s="486">
        <v>9</v>
      </c>
      <c r="E48" s="445" t="s">
        <v>268</v>
      </c>
      <c r="F48" s="495"/>
      <c r="G48" s="584"/>
      <c r="H48" s="35"/>
      <c r="I48" s="505" t="s">
        <v>499</v>
      </c>
      <c r="J48" s="518"/>
      <c r="K48" s="77"/>
      <c r="L48" s="149"/>
    </row>
    <row r="49" spans="1:12" s="445" customFormat="1" ht="15.75" customHeight="1">
      <c r="A49" s="91"/>
      <c r="B49" s="480"/>
      <c r="C49" s="492"/>
      <c r="D49" s="486"/>
      <c r="F49" s="495"/>
      <c r="G49" s="461"/>
      <c r="H49" s="35"/>
      <c r="I49" s="505" t="s">
        <v>500</v>
      </c>
      <c r="J49" s="518"/>
      <c r="K49" s="77"/>
      <c r="L49" s="149"/>
    </row>
    <row r="50" spans="1:12" s="445" customFormat="1" ht="15.75" customHeight="1">
      <c r="A50" s="91"/>
      <c r="B50" s="480"/>
      <c r="C50" s="492"/>
      <c r="D50" s="486"/>
      <c r="F50" s="495"/>
      <c r="G50" s="461"/>
      <c r="H50" s="35"/>
      <c r="I50" s="505" t="s">
        <v>501</v>
      </c>
      <c r="J50" s="518"/>
      <c r="K50" s="77"/>
      <c r="L50" s="149"/>
    </row>
    <row r="51" spans="1:12" s="445" customFormat="1" ht="15.75" customHeight="1">
      <c r="A51" s="91"/>
      <c r="B51" s="480"/>
      <c r="C51" s="492"/>
      <c r="D51" s="486"/>
      <c r="F51" s="495"/>
      <c r="G51" s="461"/>
      <c r="H51" s="35"/>
      <c r="I51" s="505" t="s">
        <v>502</v>
      </c>
      <c r="J51" s="518"/>
      <c r="K51" s="77"/>
      <c r="L51" s="149"/>
    </row>
    <row r="52" spans="1:12" s="445" customFormat="1" ht="1.5" customHeight="1">
      <c r="A52" s="91"/>
      <c r="B52" s="480"/>
      <c r="C52" s="492"/>
      <c r="D52" s="486"/>
      <c r="F52" s="495"/>
      <c r="G52" s="461"/>
      <c r="H52" s="35"/>
      <c r="I52" s="506"/>
      <c r="J52" s="507"/>
      <c r="K52" s="77"/>
      <c r="L52" s="149"/>
    </row>
    <row r="53" spans="1:12" s="445" customFormat="1" ht="15.75" customHeight="1">
      <c r="A53" s="91"/>
      <c r="B53" s="480"/>
      <c r="C53" s="492"/>
      <c r="D53" s="486"/>
      <c r="F53" s="495"/>
      <c r="G53" s="461"/>
      <c r="H53" s="35"/>
      <c r="I53" s="516"/>
      <c r="J53" s="508" t="s">
        <v>498</v>
      </c>
      <c r="K53" s="77"/>
      <c r="L53" s="149"/>
    </row>
    <row r="54" spans="1:12" s="445" customFormat="1" ht="15.75" customHeight="1">
      <c r="A54" s="91"/>
      <c r="B54" s="480"/>
      <c r="C54" s="492"/>
      <c r="D54" s="486"/>
      <c r="F54" s="495"/>
      <c r="G54" s="461"/>
      <c r="H54" s="35"/>
      <c r="I54" s="509" t="s">
        <v>504</v>
      </c>
      <c r="J54" s="93"/>
      <c r="K54" s="77"/>
      <c r="L54" s="149"/>
    </row>
    <row r="55" spans="1:12" s="445" customFormat="1" ht="15.75" customHeight="1">
      <c r="A55" s="91"/>
      <c r="B55" s="480"/>
      <c r="C55" s="492"/>
      <c r="D55" s="486"/>
      <c r="F55" s="495"/>
      <c r="G55" s="461"/>
      <c r="H55" s="35"/>
      <c r="I55" s="509" t="s">
        <v>505</v>
      </c>
      <c r="J55" s="93"/>
      <c r="K55" s="77"/>
      <c r="L55" s="149"/>
    </row>
    <row r="56" spans="1:12" s="445" customFormat="1" ht="15.75" customHeight="1">
      <c r="A56" s="91"/>
      <c r="B56" s="480"/>
      <c r="C56" s="492"/>
      <c r="D56" s="486"/>
      <c r="F56" s="495"/>
      <c r="G56" s="461"/>
      <c r="H56" s="35"/>
      <c r="I56" s="509" t="s">
        <v>506</v>
      </c>
      <c r="J56" s="93"/>
      <c r="K56" s="77"/>
      <c r="L56" s="149"/>
    </row>
    <row r="57" spans="1:12" s="445" customFormat="1" ht="15.75" customHeight="1">
      <c r="A57" s="91"/>
      <c r="B57" s="480"/>
      <c r="C57" s="492"/>
      <c r="D57" s="486"/>
      <c r="F57" s="495"/>
      <c r="G57" s="461"/>
      <c r="H57" s="35"/>
      <c r="I57" s="509" t="s">
        <v>507</v>
      </c>
      <c r="J57" s="93"/>
      <c r="K57" s="77"/>
      <c r="L57" s="149"/>
    </row>
    <row r="58" spans="1:12" s="445" customFormat="1" ht="15.75" customHeight="1">
      <c r="A58" s="91"/>
      <c r="B58" s="480"/>
      <c r="C58" s="492"/>
      <c r="D58" s="486"/>
      <c r="F58" s="495"/>
      <c r="G58" s="461"/>
      <c r="H58" s="35"/>
      <c r="I58" s="509" t="s">
        <v>508</v>
      </c>
      <c r="J58" s="93"/>
      <c r="K58" s="77"/>
      <c r="L58" s="149"/>
    </row>
    <row r="59" spans="1:12" s="445" customFormat="1" ht="22.5" customHeight="1">
      <c r="A59" s="356"/>
      <c r="B59" s="480" t="s">
        <v>534</v>
      </c>
      <c r="C59" s="492" t="s">
        <v>53</v>
      </c>
      <c r="D59" s="486">
        <v>1</v>
      </c>
      <c r="E59" s="561" t="s">
        <v>175</v>
      </c>
      <c r="F59" s="495"/>
      <c r="G59" s="477"/>
      <c r="H59" s="62">
        <v>22</v>
      </c>
      <c r="I59" s="59"/>
      <c r="J59" s="121"/>
      <c r="K59" s="77" t="b">
        <v>0</v>
      </c>
      <c r="L59" s="149"/>
    </row>
    <row r="60" spans="1:19" s="445" customFormat="1" ht="22.5" customHeight="1">
      <c r="A60" s="91"/>
      <c r="B60" s="480"/>
      <c r="C60" s="492"/>
      <c r="D60" s="463"/>
      <c r="E60" s="561"/>
      <c r="F60" s="495"/>
      <c r="G60" s="477"/>
      <c r="H60" s="62"/>
      <c r="I60" s="35" t="s">
        <v>348</v>
      </c>
      <c r="J60" s="519">
        <f>SUM(J61:J65)</f>
        <v>0</v>
      </c>
      <c r="K60" s="119" t="s">
        <v>443</v>
      </c>
      <c r="L60" s="150" t="e">
        <f>SUM(L61:L65)</f>
        <v>#VALUE!</v>
      </c>
      <c r="N60" s="465"/>
      <c r="O60" s="465"/>
      <c r="P60" s="465"/>
      <c r="Q60" s="465"/>
      <c r="R60" s="465"/>
      <c r="S60" s="465"/>
    </row>
    <row r="61" spans="1:12" s="445" customFormat="1" ht="22.5" customHeight="1">
      <c r="A61" s="91"/>
      <c r="B61" s="480"/>
      <c r="C61" s="583" t="s">
        <v>283</v>
      </c>
      <c r="D61" s="463"/>
      <c r="E61" s="561"/>
      <c r="F61" s="495"/>
      <c r="G61" s="477"/>
      <c r="H61" s="62"/>
      <c r="I61" s="520" t="s">
        <v>441</v>
      </c>
      <c r="J61" s="521" t="s">
        <v>442</v>
      </c>
      <c r="K61" s="77" t="s">
        <v>124</v>
      </c>
      <c r="L61" s="149" t="e">
        <f>I61*J61</f>
        <v>#VALUE!</v>
      </c>
    </row>
    <row r="62" spans="1:12" s="445" customFormat="1" ht="22.5" customHeight="1">
      <c r="A62" s="91"/>
      <c r="B62" s="480"/>
      <c r="C62" s="583"/>
      <c r="D62" s="463"/>
      <c r="E62" s="561"/>
      <c r="F62" s="495"/>
      <c r="G62" s="477"/>
      <c r="H62" s="62"/>
      <c r="I62" s="520" t="s">
        <v>441</v>
      </c>
      <c r="J62" s="521" t="s">
        <v>442</v>
      </c>
      <c r="K62" s="77" t="s">
        <v>124</v>
      </c>
      <c r="L62" s="149" t="e">
        <f>I62*J62</f>
        <v>#VALUE!</v>
      </c>
    </row>
    <row r="63" spans="1:12" s="445" customFormat="1" ht="22.5" customHeight="1">
      <c r="A63" s="91"/>
      <c r="B63" s="480"/>
      <c r="C63" s="492"/>
      <c r="D63" s="486"/>
      <c r="E63" s="561"/>
      <c r="F63" s="495"/>
      <c r="G63" s="477"/>
      <c r="H63" s="62"/>
      <c r="I63" s="520" t="s">
        <v>441</v>
      </c>
      <c r="J63" s="521" t="s">
        <v>442</v>
      </c>
      <c r="K63" s="77" t="s">
        <v>124</v>
      </c>
      <c r="L63" s="149" t="e">
        <f>I63*J63</f>
        <v>#VALUE!</v>
      </c>
    </row>
    <row r="64" spans="1:12" s="445" customFormat="1" ht="22.5" customHeight="1">
      <c r="A64" s="91"/>
      <c r="B64" s="480"/>
      <c r="C64" s="492"/>
      <c r="D64" s="463"/>
      <c r="E64" s="561"/>
      <c r="F64" s="495"/>
      <c r="G64" s="477"/>
      <c r="H64" s="62"/>
      <c r="I64" s="520" t="s">
        <v>441</v>
      </c>
      <c r="J64" s="521" t="s">
        <v>442</v>
      </c>
      <c r="K64" s="77" t="s">
        <v>124</v>
      </c>
      <c r="L64" s="149" t="e">
        <f>I64*J64</f>
        <v>#VALUE!</v>
      </c>
    </row>
    <row r="65" spans="1:12" s="445" customFormat="1" ht="22.5" customHeight="1">
      <c r="A65" s="91"/>
      <c r="B65" s="480"/>
      <c r="C65" s="492"/>
      <c r="D65" s="463"/>
      <c r="E65" s="561"/>
      <c r="F65" s="495"/>
      <c r="G65" s="477"/>
      <c r="H65" s="62"/>
      <c r="I65" s="520" t="s">
        <v>441</v>
      </c>
      <c r="J65" s="521" t="s">
        <v>442</v>
      </c>
      <c r="K65" s="77" t="s">
        <v>124</v>
      </c>
      <c r="L65" s="149" t="e">
        <f>I65*J65</f>
        <v>#VALUE!</v>
      </c>
    </row>
    <row r="66" spans="1:12" s="445" customFormat="1" ht="32.25" customHeight="1">
      <c r="A66" s="91"/>
      <c r="B66" s="480"/>
      <c r="C66" s="492"/>
      <c r="D66" s="463"/>
      <c r="E66" s="561"/>
      <c r="F66" s="495"/>
      <c r="G66" s="477"/>
      <c r="H66" s="62"/>
      <c r="I66" s="35" t="s">
        <v>486</v>
      </c>
      <c r="J66" s="108" t="s">
        <v>488</v>
      </c>
      <c r="K66" s="77"/>
      <c r="L66" s="149"/>
    </row>
    <row r="67" spans="1:12" s="445" customFormat="1" ht="25.5" customHeight="1">
      <c r="A67" s="91"/>
      <c r="B67" s="480"/>
      <c r="C67" s="492"/>
      <c r="D67" s="445">
        <v>2</v>
      </c>
      <c r="E67" s="465" t="s">
        <v>176</v>
      </c>
      <c r="F67" s="495"/>
      <c r="G67" s="477"/>
      <c r="H67" s="62">
        <v>23</v>
      </c>
      <c r="J67" s="95"/>
      <c r="K67" s="77" t="b">
        <v>0</v>
      </c>
      <c r="L67" s="149"/>
    </row>
    <row r="68" spans="1:12" s="445" customFormat="1" ht="15" customHeight="1">
      <c r="A68" s="91"/>
      <c r="B68" s="480"/>
      <c r="C68" s="492"/>
      <c r="D68" s="463">
        <v>-1</v>
      </c>
      <c r="E68" s="36" t="s">
        <v>177</v>
      </c>
      <c r="F68" s="495"/>
      <c r="G68" s="477"/>
      <c r="H68" s="62"/>
      <c r="J68" s="95"/>
      <c r="K68" s="77"/>
      <c r="L68" s="149"/>
    </row>
    <row r="69" spans="1:12" s="445" customFormat="1" ht="15" customHeight="1">
      <c r="A69" s="91"/>
      <c r="B69" s="480"/>
      <c r="C69" s="492"/>
      <c r="D69" s="463">
        <v>-2</v>
      </c>
      <c r="E69" s="30" t="s">
        <v>178</v>
      </c>
      <c r="F69" s="495"/>
      <c r="G69" s="477"/>
      <c r="H69" s="62"/>
      <c r="J69" s="95"/>
      <c r="K69" s="77"/>
      <c r="L69" s="149"/>
    </row>
    <row r="70" spans="1:12" s="445" customFormat="1" ht="15" customHeight="1">
      <c r="A70" s="91"/>
      <c r="B70" s="480"/>
      <c r="C70" s="492"/>
      <c r="D70" s="463">
        <v>-3</v>
      </c>
      <c r="E70" s="30" t="s">
        <v>276</v>
      </c>
      <c r="F70" s="495"/>
      <c r="G70" s="477"/>
      <c r="H70" s="62"/>
      <c r="I70" s="59"/>
      <c r="J70" s="95"/>
      <c r="K70" s="77"/>
      <c r="L70" s="149"/>
    </row>
    <row r="71" spans="1:12" s="445" customFormat="1" ht="48" customHeight="1">
      <c r="A71" s="91"/>
      <c r="B71" s="480"/>
      <c r="C71" s="492"/>
      <c r="D71" s="486">
        <v>3</v>
      </c>
      <c r="E71" s="445" t="s">
        <v>396</v>
      </c>
      <c r="F71" s="495"/>
      <c r="G71" s="477"/>
      <c r="H71" s="62">
        <v>24</v>
      </c>
      <c r="I71" s="59"/>
      <c r="J71" s="95"/>
      <c r="K71" s="77" t="b">
        <v>0</v>
      </c>
      <c r="L71" s="149"/>
    </row>
    <row r="72" spans="1:12" s="445" customFormat="1" ht="12">
      <c r="A72" s="91"/>
      <c r="B72" s="480"/>
      <c r="C72" s="492"/>
      <c r="D72" s="486">
        <v>4</v>
      </c>
      <c r="E72" s="380" t="s">
        <v>49</v>
      </c>
      <c r="F72" s="495"/>
      <c r="G72" s="477"/>
      <c r="H72" s="62"/>
      <c r="I72" s="59"/>
      <c r="J72" s="95"/>
      <c r="K72" s="77"/>
      <c r="L72" s="149"/>
    </row>
    <row r="73" spans="1:12" s="445" customFormat="1" ht="12.75" customHeight="1">
      <c r="A73" s="91"/>
      <c r="B73" s="480"/>
      <c r="C73" s="492"/>
      <c r="D73" s="463">
        <v>-1</v>
      </c>
      <c r="E73" s="380" t="s">
        <v>50</v>
      </c>
      <c r="F73" s="495"/>
      <c r="G73" s="238"/>
      <c r="H73" s="22"/>
      <c r="I73" s="375" t="s">
        <v>349</v>
      </c>
      <c r="J73" s="139"/>
      <c r="K73" s="77"/>
      <c r="L73" s="149"/>
    </row>
    <row r="74" spans="1:12" s="445" customFormat="1" ht="18.75" customHeight="1">
      <c r="A74" s="91"/>
      <c r="B74" s="480"/>
      <c r="C74" s="459"/>
      <c r="D74" s="463"/>
      <c r="E74" s="30" t="s">
        <v>350</v>
      </c>
      <c r="F74" s="495"/>
      <c r="G74" s="477"/>
      <c r="H74" s="62"/>
      <c r="I74" s="35" t="s">
        <v>425</v>
      </c>
      <c r="J74" s="139"/>
      <c r="K74" s="77"/>
      <c r="L74" s="149"/>
    </row>
    <row r="75" spans="1:12" s="445" customFormat="1" ht="12.75" customHeight="1">
      <c r="A75" s="91"/>
      <c r="B75" s="480"/>
      <c r="C75" s="583" t="s">
        <v>341</v>
      </c>
      <c r="D75" s="429">
        <v>-2</v>
      </c>
      <c r="E75" s="431" t="s">
        <v>395</v>
      </c>
      <c r="F75" s="495"/>
      <c r="G75" s="477"/>
      <c r="H75" s="62"/>
      <c r="I75" s="375" t="s">
        <v>426</v>
      </c>
      <c r="J75" s="139"/>
      <c r="K75" s="77"/>
      <c r="L75" s="149"/>
    </row>
    <row r="76" spans="1:12" s="445" customFormat="1" ht="12.75" customHeight="1">
      <c r="A76" s="100"/>
      <c r="B76" s="488"/>
      <c r="C76" s="591"/>
      <c r="D76" s="474"/>
      <c r="E76" s="489" t="s">
        <v>398</v>
      </c>
      <c r="F76" s="335"/>
      <c r="G76" s="478"/>
      <c r="H76" s="63"/>
      <c r="I76" s="497"/>
      <c r="J76" s="121"/>
      <c r="K76" s="77"/>
      <c r="L76" s="149"/>
    </row>
    <row r="77" spans="1:12" s="445" customFormat="1" ht="15" customHeight="1">
      <c r="A77" s="98">
        <v>5</v>
      </c>
      <c r="B77" s="479" t="s">
        <v>34</v>
      </c>
      <c r="C77" s="268" t="s">
        <v>16</v>
      </c>
      <c r="D77" s="491">
        <v>1</v>
      </c>
      <c r="E77" s="468" t="s">
        <v>186</v>
      </c>
      <c r="F77" s="496"/>
      <c r="G77" s="236"/>
      <c r="H77" s="66">
        <v>25</v>
      </c>
      <c r="I77" s="468"/>
      <c r="J77" s="99"/>
      <c r="K77" s="77" t="b">
        <v>0</v>
      </c>
      <c r="L77" s="149"/>
    </row>
    <row r="78" spans="1:12" s="445" customFormat="1" ht="24" customHeight="1">
      <c r="A78" s="91"/>
      <c r="B78" s="480"/>
      <c r="C78" s="269" t="s">
        <v>188</v>
      </c>
      <c r="D78" s="486">
        <v>2</v>
      </c>
      <c r="E78" s="445" t="s">
        <v>187</v>
      </c>
      <c r="F78" s="495"/>
      <c r="G78" s="477"/>
      <c r="H78" s="62">
        <v>26</v>
      </c>
      <c r="J78" s="139"/>
      <c r="K78" s="77" t="b">
        <v>0</v>
      </c>
      <c r="L78" s="149"/>
    </row>
    <row r="79" spans="1:12" s="445" customFormat="1" ht="27.75" customHeight="1">
      <c r="A79" s="100"/>
      <c r="B79" s="488"/>
      <c r="C79" s="493" t="s">
        <v>52</v>
      </c>
      <c r="D79" s="497">
        <v>3</v>
      </c>
      <c r="E79" s="474" t="s">
        <v>287</v>
      </c>
      <c r="F79" s="335"/>
      <c r="G79" s="478"/>
      <c r="H79" s="63">
        <v>27</v>
      </c>
      <c r="I79" s="474"/>
      <c r="J79" s="121"/>
      <c r="K79" s="77" t="b">
        <v>0</v>
      </c>
      <c r="L79" s="149"/>
    </row>
    <row r="80" spans="1:12" s="445" customFormat="1" ht="15" customHeight="1">
      <c r="A80" s="122">
        <v>6</v>
      </c>
      <c r="B80" s="587" t="s">
        <v>35</v>
      </c>
      <c r="C80" s="590" t="s">
        <v>529</v>
      </c>
      <c r="D80" s="491">
        <v>1</v>
      </c>
      <c r="E80" s="468" t="s">
        <v>270</v>
      </c>
      <c r="F80" s="496">
        <v>1</v>
      </c>
      <c r="G80" s="239" t="s">
        <v>191</v>
      </c>
      <c r="H80" s="68"/>
      <c r="I80" s="53" t="s">
        <v>351</v>
      </c>
      <c r="J80" s="139"/>
      <c r="K80" s="77"/>
      <c r="L80" s="149"/>
    </row>
    <row r="81" spans="1:12" s="445" customFormat="1" ht="15" customHeight="1">
      <c r="A81" s="91"/>
      <c r="B81" s="586"/>
      <c r="C81" s="583"/>
      <c r="D81" s="486">
        <v>2</v>
      </c>
      <c r="E81" s="561" t="s">
        <v>271</v>
      </c>
      <c r="F81" s="495">
        <v>2</v>
      </c>
      <c r="G81" s="610" t="s">
        <v>117</v>
      </c>
      <c r="H81" s="35"/>
      <c r="I81" s="35" t="s">
        <v>352</v>
      </c>
      <c r="J81" s="141" t="e">
        <f>ROUNDDOWN(J80/J23,3)</f>
        <v>#DIV/0!</v>
      </c>
      <c r="K81" s="77"/>
      <c r="L81" s="149" t="e">
        <f>IF(J81&gt;=1,"OK","非適合")</f>
        <v>#DIV/0!</v>
      </c>
    </row>
    <row r="82" spans="1:12" s="445" customFormat="1" ht="21" customHeight="1">
      <c r="A82" s="91"/>
      <c r="B82" s="586"/>
      <c r="C82" s="583"/>
      <c r="D82" s="486"/>
      <c r="E82" s="561"/>
      <c r="F82" s="495"/>
      <c r="G82" s="610"/>
      <c r="H82" s="35">
        <v>28</v>
      </c>
      <c r="J82" s="95"/>
      <c r="K82" s="77" t="b">
        <v>0</v>
      </c>
      <c r="L82" s="149"/>
    </row>
    <row r="83" spans="1:12" s="445" customFormat="1" ht="21.75" customHeight="1">
      <c r="A83" s="100"/>
      <c r="B83" s="488"/>
      <c r="C83" s="487"/>
      <c r="D83" s="498"/>
      <c r="E83" s="588"/>
      <c r="F83" s="335"/>
      <c r="G83" s="611"/>
      <c r="H83" s="51"/>
      <c r="I83" s="51" t="s">
        <v>41</v>
      </c>
      <c r="J83" s="93" t="s">
        <v>488</v>
      </c>
      <c r="K83" s="77"/>
      <c r="L83" s="149"/>
    </row>
    <row r="84" spans="1:12" s="445" customFormat="1" ht="21.75" customHeight="1">
      <c r="A84" s="122">
        <v>7</v>
      </c>
      <c r="B84" s="436" t="s">
        <v>54</v>
      </c>
      <c r="C84" s="530" t="s">
        <v>530</v>
      </c>
      <c r="D84" s="457">
        <v>1</v>
      </c>
      <c r="E84" s="430" t="s">
        <v>272</v>
      </c>
      <c r="F84" s="373">
        <v>1</v>
      </c>
      <c r="G84" s="450" t="s">
        <v>294</v>
      </c>
      <c r="H84" s="68"/>
      <c r="I84" s="52" t="s">
        <v>473</v>
      </c>
      <c r="J84" s="139"/>
      <c r="K84" s="77"/>
      <c r="L84" s="35" t="str">
        <f>IF(J84&gt;=J25/2,"OK","非適合")</f>
        <v>OK</v>
      </c>
    </row>
    <row r="85" spans="1:12" s="445" customFormat="1" ht="21.75" customHeight="1">
      <c r="A85" s="123"/>
      <c r="B85" s="437" t="s">
        <v>535</v>
      </c>
      <c r="C85" s="531"/>
      <c r="D85" s="429">
        <v>2</v>
      </c>
      <c r="E85" s="431" t="s">
        <v>242</v>
      </c>
      <c r="F85" s="435">
        <v>2</v>
      </c>
      <c r="G85" s="306" t="s">
        <v>191</v>
      </c>
      <c r="H85" s="22"/>
      <c r="I85" s="35" t="s">
        <v>352</v>
      </c>
      <c r="J85" s="141" t="e">
        <f>J84/J25</f>
        <v>#DIV/0!</v>
      </c>
      <c r="K85" s="77"/>
      <c r="L85" s="35"/>
    </row>
    <row r="86" spans="1:12" s="445" customFormat="1" ht="18" customHeight="1">
      <c r="A86" s="123"/>
      <c r="B86" s="437"/>
      <c r="C86" s="531"/>
      <c r="D86" s="429"/>
      <c r="E86" s="434"/>
      <c r="F86" s="372"/>
      <c r="G86" s="308"/>
      <c r="H86" s="61">
        <v>29</v>
      </c>
      <c r="J86" s="95"/>
      <c r="K86" s="77" t="b">
        <v>0</v>
      </c>
      <c r="L86" s="35"/>
    </row>
    <row r="87" spans="1:12" s="445" customFormat="1" ht="21.75" customHeight="1">
      <c r="A87" s="123"/>
      <c r="B87" s="437"/>
      <c r="C87" s="440"/>
      <c r="D87" s="429"/>
      <c r="E87" s="434"/>
      <c r="F87" s="372"/>
      <c r="G87" s="302"/>
      <c r="H87" s="62"/>
      <c r="I87" s="35" t="s">
        <v>42</v>
      </c>
      <c r="J87" s="93" t="s">
        <v>488</v>
      </c>
      <c r="K87" s="77"/>
      <c r="L87" s="35"/>
    </row>
    <row r="88" spans="1:12" s="445" customFormat="1" ht="21.75" customHeight="1">
      <c r="A88" s="122">
        <v>8</v>
      </c>
      <c r="B88" s="436" t="s">
        <v>55</v>
      </c>
      <c r="C88" s="530" t="s">
        <v>531</v>
      </c>
      <c r="D88" s="457">
        <v>1</v>
      </c>
      <c r="E88" s="430" t="s">
        <v>243</v>
      </c>
      <c r="F88" s="373">
        <v>1</v>
      </c>
      <c r="G88" s="307" t="s">
        <v>191</v>
      </c>
      <c r="H88" s="68"/>
      <c r="I88" s="160" t="s">
        <v>473</v>
      </c>
      <c r="J88" s="139"/>
      <c r="K88" s="77"/>
      <c r="L88" s="35" t="str">
        <f>IF(J88&gt;=2*J25,"OK","非適合")</f>
        <v>OK</v>
      </c>
    </row>
    <row r="89" spans="1:12" s="445" customFormat="1" ht="21.75" customHeight="1">
      <c r="A89" s="123"/>
      <c r="B89" s="437" t="s">
        <v>536</v>
      </c>
      <c r="C89" s="531"/>
      <c r="D89" s="429">
        <v>2</v>
      </c>
      <c r="E89" s="431" t="s">
        <v>244</v>
      </c>
      <c r="F89" s="372">
        <v>2</v>
      </c>
      <c r="G89" s="337" t="s">
        <v>474</v>
      </c>
      <c r="H89" s="22"/>
      <c r="I89" s="35" t="s">
        <v>352</v>
      </c>
      <c r="J89" s="141" t="e">
        <f>J88/J25</f>
        <v>#DIV/0!</v>
      </c>
      <c r="K89" s="77"/>
      <c r="L89" s="35"/>
    </row>
    <row r="90" spans="1:12" s="445" customFormat="1" ht="21.75" customHeight="1">
      <c r="A90" s="161"/>
      <c r="B90" s="438"/>
      <c r="C90" s="534"/>
      <c r="D90" s="278"/>
      <c r="E90" s="451"/>
      <c r="F90" s="374"/>
      <c r="G90" s="418"/>
      <c r="H90" s="363">
        <v>30</v>
      </c>
      <c r="I90" s="474"/>
      <c r="J90" s="121"/>
      <c r="K90" s="77" t="b">
        <v>0</v>
      </c>
      <c r="L90" s="35"/>
    </row>
    <row r="91" spans="1:12" s="445" customFormat="1" ht="36.75" customHeight="1">
      <c r="A91" s="122">
        <v>9</v>
      </c>
      <c r="B91" s="479" t="s">
        <v>56</v>
      </c>
      <c r="C91" s="268" t="s">
        <v>6</v>
      </c>
      <c r="D91" s="491">
        <v>1</v>
      </c>
      <c r="E91" s="464" t="s">
        <v>193</v>
      </c>
      <c r="F91" s="496">
        <v>1</v>
      </c>
      <c r="G91" s="239" t="s">
        <v>191</v>
      </c>
      <c r="H91" s="68"/>
      <c r="I91" s="66" t="s">
        <v>489</v>
      </c>
      <c r="J91" s="139"/>
      <c r="K91" s="77"/>
      <c r="L91" s="149" t="str">
        <f>IF(J91&gt;=2*J23,"OK","非適合")</f>
        <v>OK</v>
      </c>
    </row>
    <row r="92" spans="1:12" s="445" customFormat="1" ht="27" customHeight="1">
      <c r="A92" s="91"/>
      <c r="B92" s="480" t="s">
        <v>534</v>
      </c>
      <c r="C92" s="492" t="s">
        <v>7</v>
      </c>
      <c r="D92" s="463">
        <v>-1</v>
      </c>
      <c r="E92" s="465" t="s">
        <v>118</v>
      </c>
      <c r="F92" s="471"/>
      <c r="G92" s="482"/>
      <c r="H92" s="22">
        <v>31</v>
      </c>
      <c r="J92" s="95"/>
      <c r="K92" s="77" t="b">
        <v>0</v>
      </c>
      <c r="L92" s="149"/>
    </row>
    <row r="93" spans="1:12" s="445" customFormat="1" ht="38.25" customHeight="1">
      <c r="A93" s="91"/>
      <c r="B93" s="480"/>
      <c r="C93" s="492" t="s">
        <v>194</v>
      </c>
      <c r="D93" s="463">
        <v>-2</v>
      </c>
      <c r="E93" s="465" t="s">
        <v>119</v>
      </c>
      <c r="F93" s="495"/>
      <c r="G93" s="240"/>
      <c r="H93" s="61">
        <v>32</v>
      </c>
      <c r="J93" s="95"/>
      <c r="K93" s="77" t="b">
        <v>0</v>
      </c>
      <c r="L93" s="149"/>
    </row>
    <row r="94" spans="1:12" s="445" customFormat="1" ht="21" customHeight="1">
      <c r="A94" s="91"/>
      <c r="B94" s="480"/>
      <c r="C94" s="459"/>
      <c r="D94" s="463">
        <v>2</v>
      </c>
      <c r="E94" s="445" t="s">
        <v>120</v>
      </c>
      <c r="F94" s="495"/>
      <c r="G94" s="240"/>
      <c r="H94" s="61">
        <v>33</v>
      </c>
      <c r="J94" s="95"/>
      <c r="K94" s="77" t="b">
        <v>0</v>
      </c>
      <c r="L94" s="149"/>
    </row>
    <row r="95" spans="1:12" s="445" customFormat="1" ht="24.75" customHeight="1">
      <c r="A95" s="91"/>
      <c r="B95" s="480"/>
      <c r="C95" s="492"/>
      <c r="D95" s="463">
        <v>3</v>
      </c>
      <c r="E95" s="445" t="s">
        <v>121</v>
      </c>
      <c r="F95" s="495"/>
      <c r="G95" s="613" t="s">
        <v>413</v>
      </c>
      <c r="H95" s="62"/>
      <c r="I95" s="35" t="s">
        <v>748</v>
      </c>
      <c r="J95" s="93"/>
      <c r="K95" s="77"/>
      <c r="L95" s="149"/>
    </row>
    <row r="96" spans="1:12" s="445" customFormat="1" ht="38.25" customHeight="1">
      <c r="A96" s="100"/>
      <c r="B96" s="488"/>
      <c r="C96" s="493"/>
      <c r="D96" s="497">
        <v>4</v>
      </c>
      <c r="E96" s="474" t="s">
        <v>122</v>
      </c>
      <c r="F96" s="335"/>
      <c r="G96" s="614"/>
      <c r="H96" s="63"/>
      <c r="I96" s="474"/>
      <c r="J96" s="121"/>
      <c r="K96" s="77"/>
      <c r="L96" s="149"/>
    </row>
    <row r="97" spans="1:12" s="445" customFormat="1" ht="17.25" customHeight="1">
      <c r="A97" s="122">
        <v>10</v>
      </c>
      <c r="B97" s="587" t="s">
        <v>353</v>
      </c>
      <c r="C97" s="590" t="s">
        <v>532</v>
      </c>
      <c r="D97" s="491">
        <v>1</v>
      </c>
      <c r="E97" s="589" t="s">
        <v>123</v>
      </c>
      <c r="F97" s="496">
        <v>1</v>
      </c>
      <c r="G97" s="600" t="s">
        <v>195</v>
      </c>
      <c r="H97" s="53">
        <v>34</v>
      </c>
      <c r="I97" s="464"/>
      <c r="J97" s="99"/>
      <c r="K97" s="77" t="b">
        <v>0</v>
      </c>
      <c r="L97" s="149"/>
    </row>
    <row r="98" spans="1:12" s="445" customFormat="1" ht="17.25" customHeight="1">
      <c r="A98" s="123"/>
      <c r="B98" s="586"/>
      <c r="C98" s="583"/>
      <c r="D98" s="486"/>
      <c r="E98" s="561"/>
      <c r="F98" s="495"/>
      <c r="G98" s="584"/>
      <c r="H98" s="35">
        <v>35</v>
      </c>
      <c r="I98" s="465"/>
      <c r="J98" s="95"/>
      <c r="K98" s="77" t="b">
        <v>0</v>
      </c>
      <c r="L98" s="149"/>
    </row>
    <row r="99" spans="1:12" s="445" customFormat="1" ht="17.25" customHeight="1">
      <c r="A99" s="91"/>
      <c r="B99" s="480"/>
      <c r="C99" s="583"/>
      <c r="D99" s="486">
        <v>2</v>
      </c>
      <c r="E99" s="585" t="s">
        <v>196</v>
      </c>
      <c r="F99" s="495"/>
      <c r="G99" s="584"/>
      <c r="H99" s="35">
        <v>36</v>
      </c>
      <c r="I99" s="465"/>
      <c r="J99" s="95"/>
      <c r="K99" s="77" t="b">
        <v>0</v>
      </c>
      <c r="L99" s="149"/>
    </row>
    <row r="100" spans="1:12" s="445" customFormat="1" ht="17.25" customHeight="1">
      <c r="A100" s="91"/>
      <c r="B100" s="480"/>
      <c r="C100" s="583"/>
      <c r="D100" s="486"/>
      <c r="E100" s="585"/>
      <c r="F100" s="495"/>
      <c r="G100" s="584"/>
      <c r="H100" s="35">
        <v>37</v>
      </c>
      <c r="I100" s="465"/>
      <c r="J100" s="139"/>
      <c r="K100" s="77" t="b">
        <v>0</v>
      </c>
      <c r="L100" s="149"/>
    </row>
    <row r="101" spans="1:12" s="445" customFormat="1" ht="20.25" customHeight="1">
      <c r="A101" s="91"/>
      <c r="B101" s="480"/>
      <c r="C101" s="583"/>
      <c r="D101" s="486"/>
      <c r="E101" s="486"/>
      <c r="F101" s="495"/>
      <c r="G101" s="460"/>
      <c r="H101" s="35"/>
      <c r="I101" s="35" t="s">
        <v>765</v>
      </c>
      <c r="J101" s="143"/>
      <c r="K101" s="77"/>
      <c r="L101" s="149"/>
    </row>
    <row r="102" spans="1:12" s="445" customFormat="1" ht="30" customHeight="1">
      <c r="A102" s="91"/>
      <c r="B102" s="480"/>
      <c r="C102" s="583"/>
      <c r="D102" s="486">
        <v>3</v>
      </c>
      <c r="E102" s="465" t="s">
        <v>115</v>
      </c>
      <c r="F102" s="495">
        <v>2</v>
      </c>
      <c r="G102" s="461" t="s">
        <v>92</v>
      </c>
      <c r="H102" s="35">
        <v>38</v>
      </c>
      <c r="I102" s="465"/>
      <c r="J102" s="95"/>
      <c r="K102" s="77" t="b">
        <v>0</v>
      </c>
      <c r="L102" s="149"/>
    </row>
    <row r="103" spans="1:12" s="445" customFormat="1" ht="27" customHeight="1">
      <c r="A103" s="91"/>
      <c r="B103" s="480"/>
      <c r="C103" s="583"/>
      <c r="D103" s="486">
        <v>4</v>
      </c>
      <c r="E103" s="465" t="s">
        <v>187</v>
      </c>
      <c r="F103" s="495">
        <v>3</v>
      </c>
      <c r="G103" s="461" t="s">
        <v>76</v>
      </c>
      <c r="H103" s="35"/>
      <c r="I103" s="35" t="s">
        <v>354</v>
      </c>
      <c r="J103" s="142"/>
      <c r="K103" s="77"/>
      <c r="L103" s="149"/>
    </row>
    <row r="104" spans="1:12" s="445" customFormat="1" ht="24.75" customHeight="1">
      <c r="A104" s="91"/>
      <c r="B104" s="480"/>
      <c r="C104" s="269"/>
      <c r="D104" s="486">
        <v>5</v>
      </c>
      <c r="E104" s="465" t="s">
        <v>197</v>
      </c>
      <c r="F104" s="495">
        <v>4</v>
      </c>
      <c r="G104" s="461" t="s">
        <v>278</v>
      </c>
      <c r="H104" s="35"/>
      <c r="I104" s="35" t="s">
        <v>355</v>
      </c>
      <c r="J104" s="143"/>
      <c r="K104" s="77"/>
      <c r="L104" s="149"/>
    </row>
    <row r="105" spans="1:12" s="445" customFormat="1" ht="16.5" customHeight="1">
      <c r="A105" s="91"/>
      <c r="B105" s="480" t="s">
        <v>533</v>
      </c>
      <c r="C105" s="492"/>
      <c r="D105" s="486">
        <v>6</v>
      </c>
      <c r="E105" s="445" t="s">
        <v>198</v>
      </c>
      <c r="F105" s="495">
        <v>5</v>
      </c>
      <c r="G105" s="461" t="s">
        <v>83</v>
      </c>
      <c r="H105" s="35"/>
      <c r="I105" s="35" t="s">
        <v>356</v>
      </c>
      <c r="J105" s="144"/>
      <c r="K105" s="77"/>
      <c r="L105" s="149"/>
    </row>
    <row r="106" spans="1:12" s="445" customFormat="1" ht="16.5" customHeight="1">
      <c r="A106" s="91"/>
      <c r="B106" s="480"/>
      <c r="C106" s="492"/>
      <c r="D106" s="486"/>
      <c r="F106" s="495">
        <v>6</v>
      </c>
      <c r="G106" s="461" t="s">
        <v>79</v>
      </c>
      <c r="H106" s="35"/>
      <c r="I106" s="35" t="s">
        <v>357</v>
      </c>
      <c r="J106" s="93"/>
      <c r="K106" s="77"/>
      <c r="L106" s="149"/>
    </row>
    <row r="107" spans="1:12" s="445" customFormat="1" ht="39" customHeight="1">
      <c r="A107" s="100"/>
      <c r="B107" s="488"/>
      <c r="C107" s="493"/>
      <c r="D107" s="497"/>
      <c r="E107" s="489"/>
      <c r="F107" s="335"/>
      <c r="G107" s="485" t="s">
        <v>414</v>
      </c>
      <c r="H107" s="51"/>
      <c r="I107" s="51" t="s">
        <v>358</v>
      </c>
      <c r="J107" s="124" t="e">
        <f>J105*J106/((J23*2/J103)+J104)</f>
        <v>#DIV/0!</v>
      </c>
      <c r="K107" s="77"/>
      <c r="L107" s="149"/>
    </row>
    <row r="108" spans="1:12" s="445" customFormat="1" ht="18" customHeight="1">
      <c r="A108" s="122">
        <v>11</v>
      </c>
      <c r="B108" s="536" t="s">
        <v>114</v>
      </c>
      <c r="C108" s="530" t="s">
        <v>537</v>
      </c>
      <c r="D108" s="457">
        <v>1</v>
      </c>
      <c r="E108" s="443" t="s">
        <v>245</v>
      </c>
      <c r="F108" s="496">
        <v>1</v>
      </c>
      <c r="G108" s="237" t="s">
        <v>246</v>
      </c>
      <c r="H108" s="53">
        <v>39</v>
      </c>
      <c r="I108" s="52"/>
      <c r="J108" s="139"/>
      <c r="K108" s="77" t="b">
        <v>0</v>
      </c>
      <c r="L108" s="35"/>
    </row>
    <row r="109" spans="1:12" s="445" customFormat="1" ht="18" customHeight="1">
      <c r="A109" s="123"/>
      <c r="B109" s="535"/>
      <c r="C109" s="531"/>
      <c r="D109" s="442"/>
      <c r="E109" s="434"/>
      <c r="F109" s="495"/>
      <c r="G109" s="461"/>
      <c r="H109" s="35"/>
      <c r="I109" s="35" t="s">
        <v>352</v>
      </c>
      <c r="J109" s="141" t="e">
        <f>J108/J23</f>
        <v>#DIV/0!</v>
      </c>
      <c r="K109" s="77"/>
      <c r="L109" s="35" t="e">
        <f>IF(J109&gt;=1,"OK","非適合")</f>
        <v>#DIV/0!</v>
      </c>
    </row>
    <row r="110" spans="1:12" s="445" customFormat="1" ht="22.5" customHeight="1">
      <c r="A110" s="123"/>
      <c r="B110" s="162" t="s">
        <v>536</v>
      </c>
      <c r="C110" s="531"/>
      <c r="D110" s="442"/>
      <c r="E110" s="434"/>
      <c r="F110" s="471"/>
      <c r="G110" s="241"/>
      <c r="H110" s="35">
        <v>40</v>
      </c>
      <c r="I110" s="25"/>
      <c r="J110" s="109"/>
      <c r="K110" s="77" t="b">
        <v>0</v>
      </c>
      <c r="L110" s="35"/>
    </row>
    <row r="111" spans="1:12" s="445" customFormat="1" ht="27" customHeight="1">
      <c r="A111" s="161"/>
      <c r="B111" s="163"/>
      <c r="C111" s="534"/>
      <c r="D111" s="225"/>
      <c r="E111" s="444"/>
      <c r="F111" s="335"/>
      <c r="G111" s="473"/>
      <c r="I111" s="154" t="s">
        <v>44</v>
      </c>
      <c r="J111" s="93" t="s">
        <v>488</v>
      </c>
      <c r="K111" s="77"/>
      <c r="L111" s="35"/>
    </row>
    <row r="112" spans="1:12" s="445" customFormat="1" ht="18" customHeight="1">
      <c r="A112" s="122">
        <v>12</v>
      </c>
      <c r="B112" s="479" t="s">
        <v>36</v>
      </c>
      <c r="C112" s="590" t="s">
        <v>538</v>
      </c>
      <c r="D112" s="491">
        <v>1</v>
      </c>
      <c r="E112" s="468" t="s">
        <v>539</v>
      </c>
      <c r="F112" s="496">
        <v>1</v>
      </c>
      <c r="G112" s="237" t="s">
        <v>93</v>
      </c>
      <c r="H112" s="53">
        <v>41</v>
      </c>
      <c r="I112" s="468"/>
      <c r="J112" s="107"/>
      <c r="K112" s="77" t="b">
        <v>0</v>
      </c>
      <c r="L112" s="149"/>
    </row>
    <row r="113" spans="1:12" s="445" customFormat="1" ht="12.75" customHeight="1">
      <c r="A113" s="91"/>
      <c r="B113" s="480" t="s">
        <v>536</v>
      </c>
      <c r="C113" s="583"/>
      <c r="D113" s="486">
        <v>2</v>
      </c>
      <c r="E113" s="445" t="s">
        <v>269</v>
      </c>
      <c r="F113" s="471"/>
      <c r="G113" s="241" t="s">
        <v>77</v>
      </c>
      <c r="H113" s="35"/>
      <c r="J113" s="109"/>
      <c r="K113" s="77"/>
      <c r="L113" s="149"/>
    </row>
    <row r="114" spans="1:12" s="445" customFormat="1" ht="27" customHeight="1">
      <c r="A114" s="91"/>
      <c r="B114" s="480"/>
      <c r="C114" s="583"/>
      <c r="D114" s="486"/>
      <c r="E114" s="465"/>
      <c r="F114" s="495"/>
      <c r="G114" s="461" t="s">
        <v>89</v>
      </c>
      <c r="H114" s="35">
        <v>42</v>
      </c>
      <c r="I114" s="25"/>
      <c r="J114" s="109"/>
      <c r="K114" s="77" t="b">
        <v>0</v>
      </c>
      <c r="L114" s="149"/>
    </row>
    <row r="115" spans="1:12" s="445" customFormat="1" ht="24" customHeight="1">
      <c r="A115" s="123"/>
      <c r="B115" s="480" t="s">
        <v>534</v>
      </c>
      <c r="C115" s="583" t="s">
        <v>540</v>
      </c>
      <c r="D115" s="486">
        <v>1</v>
      </c>
      <c r="E115" s="445" t="s">
        <v>126</v>
      </c>
      <c r="F115" s="495">
        <v>1</v>
      </c>
      <c r="G115" s="461" t="s">
        <v>93</v>
      </c>
      <c r="H115" s="35">
        <v>43</v>
      </c>
      <c r="J115" s="109"/>
      <c r="K115" s="77" t="b">
        <v>0</v>
      </c>
      <c r="L115" s="149"/>
    </row>
    <row r="116" spans="1:12" s="445" customFormat="1" ht="12.75" customHeight="1">
      <c r="A116" s="91"/>
      <c r="B116" s="480"/>
      <c r="C116" s="583"/>
      <c r="D116" s="486">
        <v>2</v>
      </c>
      <c r="E116" s="445" t="s">
        <v>127</v>
      </c>
      <c r="F116" s="471"/>
      <c r="G116" s="241" t="s">
        <v>77</v>
      </c>
      <c r="H116" s="35"/>
      <c r="J116" s="109"/>
      <c r="K116" s="77"/>
      <c r="L116" s="149"/>
    </row>
    <row r="117" spans="1:12" s="445" customFormat="1" ht="27" customHeight="1">
      <c r="A117" s="100"/>
      <c r="B117" s="488"/>
      <c r="C117" s="591"/>
      <c r="D117" s="497"/>
      <c r="E117" s="489"/>
      <c r="F117" s="335"/>
      <c r="G117" s="473" t="s">
        <v>89</v>
      </c>
      <c r="H117" s="51">
        <v>44</v>
      </c>
      <c r="I117" s="27"/>
      <c r="J117" s="110"/>
      <c r="K117" s="77" t="b">
        <v>0</v>
      </c>
      <c r="L117" s="149"/>
    </row>
    <row r="118" spans="1:12" s="445" customFormat="1" ht="13.5" customHeight="1">
      <c r="A118" s="122">
        <v>13</v>
      </c>
      <c r="B118" s="479" t="s">
        <v>37</v>
      </c>
      <c r="C118" s="590" t="s">
        <v>541</v>
      </c>
      <c r="D118" s="491">
        <v>1</v>
      </c>
      <c r="E118" s="468" t="s">
        <v>247</v>
      </c>
      <c r="F118" s="496">
        <v>1</v>
      </c>
      <c r="G118" s="237" t="s">
        <v>94</v>
      </c>
      <c r="H118" s="53">
        <v>45</v>
      </c>
      <c r="I118" s="38"/>
      <c r="J118" s="107"/>
      <c r="K118" s="77" t="b">
        <v>0</v>
      </c>
      <c r="L118" s="149"/>
    </row>
    <row r="119" spans="1:12" s="445" customFormat="1" ht="26.25" customHeight="1">
      <c r="A119" s="91"/>
      <c r="B119" s="480" t="s">
        <v>536</v>
      </c>
      <c r="C119" s="583"/>
      <c r="D119" s="486">
        <v>2</v>
      </c>
      <c r="E119" s="445" t="s">
        <v>542</v>
      </c>
      <c r="F119" s="495">
        <v>2</v>
      </c>
      <c r="G119" s="461" t="s">
        <v>95</v>
      </c>
      <c r="H119" s="35">
        <v>46</v>
      </c>
      <c r="I119" s="24"/>
      <c r="J119" s="109"/>
      <c r="K119" s="77" t="b">
        <v>0</v>
      </c>
      <c r="L119" s="149"/>
    </row>
    <row r="120" spans="1:12" s="445" customFormat="1" ht="16.5" customHeight="1">
      <c r="A120" s="91"/>
      <c r="B120" s="480"/>
      <c r="C120" s="583"/>
      <c r="D120" s="486">
        <v>3</v>
      </c>
      <c r="E120" s="445" t="s">
        <v>200</v>
      </c>
      <c r="F120" s="495">
        <v>3</v>
      </c>
      <c r="G120" s="461" t="s">
        <v>78</v>
      </c>
      <c r="H120" s="35">
        <v>47</v>
      </c>
      <c r="I120" s="24"/>
      <c r="J120" s="109"/>
      <c r="K120" s="77" t="b">
        <v>0</v>
      </c>
      <c r="L120" s="149"/>
    </row>
    <row r="121" spans="1:12" s="445" customFormat="1" ht="14.25" customHeight="1">
      <c r="A121" s="91"/>
      <c r="B121" s="480"/>
      <c r="C121" s="583"/>
      <c r="D121" s="486">
        <v>4</v>
      </c>
      <c r="E121" s="445" t="s">
        <v>543</v>
      </c>
      <c r="F121" s="471"/>
      <c r="G121" s="461" t="s">
        <v>80</v>
      </c>
      <c r="H121" s="35">
        <v>48</v>
      </c>
      <c r="I121" s="25"/>
      <c r="J121" s="109"/>
      <c r="K121" s="77" t="b">
        <v>0</v>
      </c>
      <c r="L121" s="149"/>
    </row>
    <row r="122" spans="1:12" s="445" customFormat="1" ht="19.5" customHeight="1">
      <c r="A122" s="91"/>
      <c r="B122" s="480" t="s">
        <v>534</v>
      </c>
      <c r="C122" s="583" t="s">
        <v>544</v>
      </c>
      <c r="D122" s="486">
        <v>1</v>
      </c>
      <c r="E122" s="445" t="s">
        <v>126</v>
      </c>
      <c r="F122" s="495"/>
      <c r="G122" s="584" t="s">
        <v>401</v>
      </c>
      <c r="H122" s="35">
        <v>49</v>
      </c>
      <c r="I122" s="25"/>
      <c r="J122" s="109"/>
      <c r="K122" s="77" t="b">
        <v>0</v>
      </c>
      <c r="L122" s="149"/>
    </row>
    <row r="123" spans="1:12" s="445" customFormat="1" ht="27" customHeight="1">
      <c r="A123" s="123"/>
      <c r="C123" s="583"/>
      <c r="D123" s="486">
        <v>2</v>
      </c>
      <c r="E123" s="445" t="s">
        <v>199</v>
      </c>
      <c r="F123" s="495"/>
      <c r="G123" s="584"/>
      <c r="H123" s="35"/>
      <c r="I123" s="24"/>
      <c r="J123" s="109"/>
      <c r="K123" s="77"/>
      <c r="L123" s="149"/>
    </row>
    <row r="124" spans="1:12" s="445" customFormat="1" ht="16.5" customHeight="1">
      <c r="A124" s="100"/>
      <c r="B124" s="488"/>
      <c r="C124" s="591"/>
      <c r="D124" s="497">
        <v>3</v>
      </c>
      <c r="E124" s="474" t="s">
        <v>200</v>
      </c>
      <c r="F124" s="335"/>
      <c r="G124" s="619"/>
      <c r="H124" s="51"/>
      <c r="I124" s="26"/>
      <c r="J124" s="110"/>
      <c r="K124" s="77"/>
      <c r="L124" s="149"/>
    </row>
    <row r="125" spans="1:12" s="445" customFormat="1" ht="24" customHeight="1">
      <c r="A125" s="122">
        <v>14</v>
      </c>
      <c r="B125" s="479" t="s">
        <v>359</v>
      </c>
      <c r="C125" s="608" t="s">
        <v>545</v>
      </c>
      <c r="D125" s="491">
        <v>1</v>
      </c>
      <c r="E125" s="468" t="s">
        <v>201</v>
      </c>
      <c r="F125" s="496"/>
      <c r="G125" s="242"/>
      <c r="H125" s="69">
        <v>50</v>
      </c>
      <c r="I125" s="50"/>
      <c r="J125" s="107"/>
      <c r="K125" s="77" t="b">
        <v>0</v>
      </c>
      <c r="L125" s="149"/>
    </row>
    <row r="126" spans="1:12" s="445" customFormat="1" ht="25.5" customHeight="1">
      <c r="A126" s="100"/>
      <c r="B126" s="488"/>
      <c r="C126" s="609"/>
      <c r="D126" s="497">
        <v>2</v>
      </c>
      <c r="E126" s="474" t="s">
        <v>187</v>
      </c>
      <c r="F126" s="335"/>
      <c r="G126" s="243"/>
      <c r="H126" s="70">
        <v>51</v>
      </c>
      <c r="I126" s="27"/>
      <c r="J126" s="110"/>
      <c r="K126" s="77" t="b">
        <v>0</v>
      </c>
      <c r="L126" s="149"/>
    </row>
    <row r="127" spans="1:12" s="445" customFormat="1" ht="21" customHeight="1">
      <c r="A127" s="456">
        <v>15</v>
      </c>
      <c r="B127" s="479" t="s">
        <v>39</v>
      </c>
      <c r="C127" s="590" t="s">
        <v>546</v>
      </c>
      <c r="D127" s="491">
        <v>1</v>
      </c>
      <c r="E127" s="589" t="s">
        <v>203</v>
      </c>
      <c r="F127" s="494">
        <v>1</v>
      </c>
      <c r="G127" s="600" t="s">
        <v>204</v>
      </c>
      <c r="H127" s="468"/>
      <c r="I127" s="382" t="s">
        <v>549</v>
      </c>
      <c r="J127" s="357"/>
      <c r="K127" s="352"/>
      <c r="L127" s="458"/>
    </row>
    <row r="128" spans="1:12" s="445" customFormat="1" ht="21" customHeight="1">
      <c r="A128" s="353"/>
      <c r="B128" s="480"/>
      <c r="C128" s="583"/>
      <c r="D128" s="486"/>
      <c r="E128" s="561"/>
      <c r="F128" s="471"/>
      <c r="G128" s="584"/>
      <c r="H128" s="382">
        <v>52</v>
      </c>
      <c r="J128" s="446"/>
      <c r="K128" s="352" t="b">
        <v>0</v>
      </c>
      <c r="L128" s="458"/>
    </row>
    <row r="129" spans="1:12" s="445" customFormat="1" ht="21" customHeight="1">
      <c r="A129" s="353"/>
      <c r="B129" s="480"/>
      <c r="C129" s="459"/>
      <c r="D129" s="486">
        <v>2</v>
      </c>
      <c r="E129" s="445" t="s">
        <v>187</v>
      </c>
      <c r="F129" s="471"/>
      <c r="G129" s="460"/>
      <c r="H129" s="382"/>
      <c r="I129" s="354" t="s">
        <v>548</v>
      </c>
      <c r="J129" s="108" t="s">
        <v>488</v>
      </c>
      <c r="K129" s="352"/>
      <c r="L129" s="458"/>
    </row>
    <row r="130" spans="1:12" s="445" customFormat="1" ht="21" customHeight="1">
      <c r="A130" s="353"/>
      <c r="B130" s="480"/>
      <c r="C130" s="459"/>
      <c r="D130" s="486">
        <v>3</v>
      </c>
      <c r="E130" s="561" t="s">
        <v>547</v>
      </c>
      <c r="F130" s="471"/>
      <c r="G130" s="460"/>
      <c r="H130" s="382"/>
      <c r="I130" s="165" t="s">
        <v>767</v>
      </c>
      <c r="J130" s="108" t="s">
        <v>488</v>
      </c>
      <c r="K130" s="352"/>
      <c r="L130" s="458"/>
    </row>
    <row r="131" spans="1:12" s="445" customFormat="1" ht="21" customHeight="1">
      <c r="A131" s="353"/>
      <c r="B131" s="480"/>
      <c r="C131" s="459"/>
      <c r="D131" s="486"/>
      <c r="E131" s="561"/>
      <c r="F131" s="471"/>
      <c r="G131" s="460"/>
      <c r="H131" s="382"/>
      <c r="I131" s="165" t="s">
        <v>766</v>
      </c>
      <c r="J131" s="357"/>
      <c r="K131" s="352"/>
      <c r="L131" s="458"/>
    </row>
    <row r="132" spans="1:12" s="445" customFormat="1" ht="45" customHeight="1">
      <c r="A132" s="100"/>
      <c r="B132" s="488"/>
      <c r="C132" s="487"/>
      <c r="D132" s="497"/>
      <c r="E132" s="474"/>
      <c r="F132" s="335"/>
      <c r="G132" s="473"/>
      <c r="H132" s="35"/>
      <c r="I132" s="445" t="s">
        <v>550</v>
      </c>
      <c r="J132" s="108" t="s">
        <v>488</v>
      </c>
      <c r="K132" s="77"/>
      <c r="L132" s="149"/>
    </row>
    <row r="133" spans="1:12" s="445" customFormat="1" ht="30" customHeight="1">
      <c r="A133" s="122">
        <v>16</v>
      </c>
      <c r="B133" s="479" t="s">
        <v>361</v>
      </c>
      <c r="C133" s="472" t="s">
        <v>551</v>
      </c>
      <c r="D133" s="491">
        <v>1</v>
      </c>
      <c r="E133" s="468" t="s">
        <v>205</v>
      </c>
      <c r="F133" s="496">
        <v>1</v>
      </c>
      <c r="G133" s="237" t="s">
        <v>82</v>
      </c>
      <c r="H133" s="53">
        <v>53</v>
      </c>
      <c r="I133" s="468"/>
      <c r="J133" s="107"/>
      <c r="K133" s="77" t="b">
        <v>0</v>
      </c>
      <c r="L133" s="149"/>
    </row>
    <row r="134" spans="1:12" s="445" customFormat="1" ht="30" customHeight="1">
      <c r="A134" s="161"/>
      <c r="B134" s="488"/>
      <c r="C134" s="487"/>
      <c r="D134" s="497">
        <v>2</v>
      </c>
      <c r="E134" s="474" t="s">
        <v>547</v>
      </c>
      <c r="F134" s="335"/>
      <c r="G134" s="473"/>
      <c r="H134" s="51">
        <v>54</v>
      </c>
      <c r="I134" s="474"/>
      <c r="J134" s="110"/>
      <c r="K134" s="77" t="b">
        <v>0</v>
      </c>
      <c r="L134" s="149"/>
    </row>
    <row r="135" spans="1:12" s="445" customFormat="1" ht="15" customHeight="1">
      <c r="A135" s="122">
        <v>17</v>
      </c>
      <c r="B135" s="587" t="s">
        <v>58</v>
      </c>
      <c r="C135" s="268" t="s">
        <v>454</v>
      </c>
      <c r="D135" s="491">
        <v>1</v>
      </c>
      <c r="E135" s="468" t="s">
        <v>206</v>
      </c>
      <c r="F135" s="496">
        <v>1</v>
      </c>
      <c r="G135" s="237" t="s">
        <v>82</v>
      </c>
      <c r="H135" s="53">
        <v>55</v>
      </c>
      <c r="I135" s="468"/>
      <c r="J135" s="107"/>
      <c r="K135" s="77" t="b">
        <v>0</v>
      </c>
      <c r="L135" s="149"/>
    </row>
    <row r="136" spans="1:12" s="445" customFormat="1" ht="27" customHeight="1">
      <c r="A136" s="91"/>
      <c r="B136" s="586"/>
      <c r="C136" s="459" t="s">
        <v>552</v>
      </c>
      <c r="D136" s="486">
        <v>2</v>
      </c>
      <c r="E136" s="445" t="s">
        <v>553</v>
      </c>
      <c r="F136" s="495"/>
      <c r="G136" s="238"/>
      <c r="H136" s="22">
        <v>56</v>
      </c>
      <c r="J136" s="139"/>
      <c r="K136" s="77" t="b">
        <v>0</v>
      </c>
      <c r="L136" s="149"/>
    </row>
    <row r="137" spans="1:12" s="445" customFormat="1" ht="22.5" customHeight="1">
      <c r="A137" s="91"/>
      <c r="B137" s="480"/>
      <c r="C137" s="492"/>
      <c r="D137" s="486">
        <v>3</v>
      </c>
      <c r="E137" s="445" t="s">
        <v>187</v>
      </c>
      <c r="F137" s="495"/>
      <c r="G137" s="477"/>
      <c r="H137" s="62">
        <v>57</v>
      </c>
      <c r="J137" s="109"/>
      <c r="K137" s="77" t="b">
        <v>0</v>
      </c>
      <c r="L137" s="149"/>
    </row>
    <row r="138" spans="1:12" s="445" customFormat="1" ht="32.25" customHeight="1">
      <c r="A138" s="91"/>
      <c r="B138" s="480"/>
      <c r="C138" s="492"/>
      <c r="D138" s="486">
        <v>4</v>
      </c>
      <c r="E138" s="445" t="s">
        <v>554</v>
      </c>
      <c r="F138" s="495"/>
      <c r="G138" s="477"/>
      <c r="H138" s="62"/>
      <c r="I138" s="35" t="s">
        <v>555</v>
      </c>
      <c r="J138" s="108" t="s">
        <v>488</v>
      </c>
      <c r="K138" s="77"/>
      <c r="L138" s="149"/>
    </row>
    <row r="139" spans="1:13" s="445" customFormat="1" ht="16.5" customHeight="1">
      <c r="A139" s="98">
        <v>18</v>
      </c>
      <c r="B139" s="587" t="s">
        <v>558</v>
      </c>
      <c r="C139" s="590" t="s">
        <v>556</v>
      </c>
      <c r="D139" s="491">
        <v>1</v>
      </c>
      <c r="E139" s="589" t="s">
        <v>208</v>
      </c>
      <c r="F139" s="496">
        <v>1</v>
      </c>
      <c r="G139" s="236" t="s">
        <v>557</v>
      </c>
      <c r="H139" s="66"/>
      <c r="I139" s="53" t="s">
        <v>362</v>
      </c>
      <c r="J139" s="126">
        <f>J25</f>
        <v>0</v>
      </c>
      <c r="K139" s="77"/>
      <c r="M139" s="148"/>
    </row>
    <row r="140" spans="1:13" s="445" customFormat="1" ht="16.5" customHeight="1">
      <c r="A140" s="91"/>
      <c r="B140" s="586"/>
      <c r="C140" s="583"/>
      <c r="D140" s="486"/>
      <c r="E140" s="561"/>
      <c r="F140" s="495"/>
      <c r="G140" s="477"/>
      <c r="H140" s="62"/>
      <c r="I140" s="35" t="s">
        <v>43</v>
      </c>
      <c r="J140" s="145"/>
      <c r="K140" s="77"/>
      <c r="M140" s="148"/>
    </row>
    <row r="141" spans="1:13" s="445" customFormat="1" ht="16.5" customHeight="1">
      <c r="A141" s="91"/>
      <c r="B141" s="586"/>
      <c r="C141" s="583"/>
      <c r="D141" s="486"/>
      <c r="E141" s="561"/>
      <c r="F141" s="495"/>
      <c r="G141" s="477"/>
      <c r="H141" s="62"/>
      <c r="I141" s="35" t="s">
        <v>493</v>
      </c>
      <c r="J141" s="139"/>
      <c r="K141" s="77"/>
      <c r="M141" s="148"/>
    </row>
    <row r="142" spans="1:12" s="445" customFormat="1" ht="16.5" customHeight="1">
      <c r="A142" s="91"/>
      <c r="B142" s="586"/>
      <c r="C142" s="583"/>
      <c r="D142" s="486">
        <v>2</v>
      </c>
      <c r="E142" s="561" t="s">
        <v>209</v>
      </c>
      <c r="F142" s="495"/>
      <c r="G142" s="477"/>
      <c r="H142" s="62"/>
      <c r="I142" s="35" t="s">
        <v>363</v>
      </c>
      <c r="J142" s="146" t="e">
        <f>ROUNDDOWN(J141/J139,3)</f>
        <v>#DIV/0!</v>
      </c>
      <c r="K142" s="77"/>
      <c r="L142" s="149" t="e">
        <f>IF(J142&gt;=3,"OK","非適合")</f>
        <v>#DIV/0!</v>
      </c>
    </row>
    <row r="143" spans="1:12" s="445" customFormat="1" ht="16.5" customHeight="1">
      <c r="A143" s="91"/>
      <c r="B143" s="586"/>
      <c r="C143" s="583"/>
      <c r="D143" s="486"/>
      <c r="E143" s="561"/>
      <c r="F143" s="495"/>
      <c r="G143" s="477"/>
      <c r="H143" s="62"/>
      <c r="I143" s="35" t="s">
        <v>784</v>
      </c>
      <c r="J143" s="143"/>
      <c r="K143" s="77"/>
      <c r="L143" s="149"/>
    </row>
    <row r="144" spans="1:12" s="445" customFormat="1" ht="25.5" customHeight="1">
      <c r="A144" s="100"/>
      <c r="B144" s="592"/>
      <c r="C144" s="591"/>
      <c r="D144" s="497"/>
      <c r="E144" s="588"/>
      <c r="F144" s="335"/>
      <c r="G144" s="478"/>
      <c r="H144" s="63"/>
      <c r="I144" s="51" t="s">
        <v>41</v>
      </c>
      <c r="J144" s="108" t="s">
        <v>488</v>
      </c>
      <c r="K144" s="77"/>
      <c r="L144" s="149"/>
    </row>
    <row r="145" spans="1:12" s="445" customFormat="1" ht="34.5" customHeight="1">
      <c r="A145" s="98">
        <v>19</v>
      </c>
      <c r="B145" s="479" t="s">
        <v>84</v>
      </c>
      <c r="C145" s="268"/>
      <c r="D145" s="491">
        <v>1</v>
      </c>
      <c r="E145" s="468" t="s">
        <v>210</v>
      </c>
      <c r="F145" s="496">
        <v>1</v>
      </c>
      <c r="G145" s="237" t="s">
        <v>211</v>
      </c>
      <c r="H145" s="53"/>
      <c r="I145" s="468"/>
      <c r="J145" s="127"/>
      <c r="K145" s="77"/>
      <c r="L145" s="149"/>
    </row>
    <row r="146" spans="1:12" s="445" customFormat="1" ht="18" customHeight="1">
      <c r="A146" s="98">
        <v>20</v>
      </c>
      <c r="B146" s="587" t="s">
        <v>59</v>
      </c>
      <c r="C146" s="590" t="s">
        <v>559</v>
      </c>
      <c r="D146" s="594">
        <v>1</v>
      </c>
      <c r="E146" s="589" t="s">
        <v>560</v>
      </c>
      <c r="F146" s="496"/>
      <c r="G146" s="236"/>
      <c r="H146" s="66">
        <v>58</v>
      </c>
      <c r="I146" s="468"/>
      <c r="J146" s="107"/>
      <c r="K146" s="77" t="b">
        <v>0</v>
      </c>
      <c r="L146" s="149"/>
    </row>
    <row r="147" spans="1:12" s="445" customFormat="1" ht="18" customHeight="1">
      <c r="A147" s="91"/>
      <c r="B147" s="586"/>
      <c r="C147" s="583"/>
      <c r="D147" s="585"/>
      <c r="E147" s="561"/>
      <c r="F147" s="495"/>
      <c r="G147" s="477"/>
      <c r="H147" s="62">
        <v>59</v>
      </c>
      <c r="J147" s="109"/>
      <c r="K147" s="77" t="b">
        <v>0</v>
      </c>
      <c r="L147" s="149"/>
    </row>
    <row r="148" spans="1:12" s="445" customFormat="1" ht="32.25" customHeight="1">
      <c r="A148" s="91"/>
      <c r="B148" s="592"/>
      <c r="C148" s="591"/>
      <c r="D148" s="497"/>
      <c r="E148" s="588"/>
      <c r="F148" s="495"/>
      <c r="G148" s="477"/>
      <c r="H148" s="35">
        <v>60</v>
      </c>
      <c r="J148" s="109"/>
      <c r="K148" s="77" t="b">
        <v>0</v>
      </c>
      <c r="L148" s="149"/>
    </row>
    <row r="149" spans="1:12" s="445" customFormat="1" ht="24" customHeight="1">
      <c r="A149" s="98">
        <v>21</v>
      </c>
      <c r="B149" s="587" t="s">
        <v>366</v>
      </c>
      <c r="C149" s="590" t="s">
        <v>561</v>
      </c>
      <c r="D149" s="491">
        <v>1</v>
      </c>
      <c r="E149" s="589" t="s">
        <v>273</v>
      </c>
      <c r="F149" s="496"/>
      <c r="G149" s="237"/>
      <c r="H149" s="68">
        <v>61</v>
      </c>
      <c r="I149" s="468"/>
      <c r="J149" s="107"/>
      <c r="K149" s="77" t="b">
        <v>0</v>
      </c>
      <c r="L149" s="149"/>
    </row>
    <row r="150" spans="1:12" s="445" customFormat="1" ht="20.25" customHeight="1">
      <c r="A150" s="91"/>
      <c r="B150" s="586"/>
      <c r="C150" s="583"/>
      <c r="D150" s="486"/>
      <c r="E150" s="561"/>
      <c r="F150" s="495"/>
      <c r="G150" s="461"/>
      <c r="H150" s="22"/>
      <c r="I150" s="35" t="s">
        <v>769</v>
      </c>
      <c r="J150" s="108" t="s">
        <v>770</v>
      </c>
      <c r="K150" s="77"/>
      <c r="L150" s="149"/>
    </row>
    <row r="151" spans="1:12" s="445" customFormat="1" ht="18" customHeight="1">
      <c r="A151" s="100"/>
      <c r="B151" s="592"/>
      <c r="C151" s="591"/>
      <c r="D151" s="497">
        <v>2</v>
      </c>
      <c r="E151" s="474" t="s">
        <v>214</v>
      </c>
      <c r="F151" s="335"/>
      <c r="G151" s="252"/>
      <c r="H151" s="51">
        <v>62</v>
      </c>
      <c r="I151" s="474"/>
      <c r="J151" s="110"/>
      <c r="K151" s="77" t="b">
        <v>0</v>
      </c>
      <c r="L151" s="149"/>
    </row>
    <row r="152" spans="1:12" s="445" customFormat="1" ht="42" customHeight="1">
      <c r="A152" s="96">
        <v>22</v>
      </c>
      <c r="B152" s="54" t="s">
        <v>60</v>
      </c>
      <c r="C152" s="215" t="s">
        <v>562</v>
      </c>
      <c r="D152" s="89">
        <v>1</v>
      </c>
      <c r="E152" s="56" t="s">
        <v>274</v>
      </c>
      <c r="F152" s="339">
        <v>1</v>
      </c>
      <c r="G152" s="244" t="s">
        <v>91</v>
      </c>
      <c r="I152" s="35" t="s">
        <v>771</v>
      </c>
      <c r="J152" s="108" t="s">
        <v>772</v>
      </c>
      <c r="K152" s="77"/>
      <c r="L152" s="149"/>
    </row>
    <row r="153" spans="1:12" s="445" customFormat="1" ht="18.75" customHeight="1">
      <c r="A153" s="98">
        <v>23</v>
      </c>
      <c r="B153" s="479" t="s">
        <v>61</v>
      </c>
      <c r="C153" s="590" t="s">
        <v>563</v>
      </c>
      <c r="D153" s="491">
        <v>1</v>
      </c>
      <c r="E153" s="464" t="s">
        <v>252</v>
      </c>
      <c r="F153" s="496">
        <v>1</v>
      </c>
      <c r="G153" s="600" t="s">
        <v>567</v>
      </c>
      <c r="H153" s="53"/>
      <c r="I153" s="53" t="s">
        <v>514</v>
      </c>
      <c r="J153" s="147"/>
      <c r="K153" s="77"/>
      <c r="L153" s="149" t="str">
        <f>IF(J153&gt;=1.5,"OK","非適合")</f>
        <v>非適合</v>
      </c>
    </row>
    <row r="154" spans="1:12" s="445" customFormat="1" ht="15.75" customHeight="1">
      <c r="A154" s="91"/>
      <c r="B154" s="480"/>
      <c r="C154" s="583"/>
      <c r="D154" s="463">
        <v>2</v>
      </c>
      <c r="E154" s="465" t="s">
        <v>564</v>
      </c>
      <c r="F154" s="495"/>
      <c r="G154" s="584"/>
      <c r="H154" s="35"/>
      <c r="I154" s="35" t="s">
        <v>515</v>
      </c>
      <c r="J154" s="147"/>
      <c r="K154" s="77"/>
      <c r="L154" s="149" t="str">
        <f>IF(J154&gt;=1.8,"OK","非適合")</f>
        <v>非適合</v>
      </c>
    </row>
    <row r="155" spans="1:12" s="445" customFormat="1" ht="15.75" customHeight="1">
      <c r="A155" s="91"/>
      <c r="B155" s="480"/>
      <c r="C155" s="583"/>
      <c r="D155" s="463">
        <v>3</v>
      </c>
      <c r="E155" s="465" t="s">
        <v>565</v>
      </c>
      <c r="F155" s="495"/>
      <c r="G155" s="584"/>
      <c r="H155" s="35"/>
      <c r="I155" s="22" t="s">
        <v>494</v>
      </c>
      <c r="J155" s="108"/>
      <c r="K155" s="77"/>
      <c r="L155" s="149"/>
    </row>
    <row r="156" spans="1:12" s="445" customFormat="1" ht="15.75" customHeight="1">
      <c r="A156" s="91"/>
      <c r="B156" s="480"/>
      <c r="C156" s="583"/>
      <c r="D156" s="463">
        <v>4</v>
      </c>
      <c r="E156" s="465" t="s">
        <v>566</v>
      </c>
      <c r="F156" s="495"/>
      <c r="G156" s="584"/>
      <c r="H156" s="35">
        <v>63</v>
      </c>
      <c r="I156" s="486"/>
      <c r="J156" s="109"/>
      <c r="K156" s="77" t="b">
        <v>0</v>
      </c>
      <c r="L156" s="149"/>
    </row>
    <row r="157" spans="1:12" s="445" customFormat="1" ht="15.75" customHeight="1">
      <c r="A157" s="91"/>
      <c r="B157" s="480"/>
      <c r="C157" s="583"/>
      <c r="D157" s="463"/>
      <c r="E157" s="465"/>
      <c r="F157" s="495"/>
      <c r="G157" s="584"/>
      <c r="H157" s="73">
        <v>64</v>
      </c>
      <c r="I157" s="497"/>
      <c r="J157" s="109"/>
      <c r="K157" s="77" t="b">
        <v>0</v>
      </c>
      <c r="L157" s="149"/>
    </row>
    <row r="158" spans="1:12" s="445" customFormat="1" ht="22.5" customHeight="1">
      <c r="A158" s="98">
        <v>24</v>
      </c>
      <c r="B158" s="587" t="s">
        <v>367</v>
      </c>
      <c r="C158" s="268" t="s">
        <v>8</v>
      </c>
      <c r="D158" s="491">
        <v>1</v>
      </c>
      <c r="E158" s="468" t="s">
        <v>85</v>
      </c>
      <c r="F158" s="496">
        <v>1</v>
      </c>
      <c r="G158" s="237" t="s">
        <v>129</v>
      </c>
      <c r="H158" s="53">
        <v>65</v>
      </c>
      <c r="I158" s="468"/>
      <c r="J158" s="107"/>
      <c r="K158" s="77" t="b">
        <v>0</v>
      </c>
      <c r="L158" s="149"/>
    </row>
    <row r="159" spans="1:12" s="445" customFormat="1" ht="18" customHeight="1">
      <c r="A159" s="91"/>
      <c r="B159" s="586"/>
      <c r="C159" s="583" t="s">
        <v>130</v>
      </c>
      <c r="D159" s="561">
        <v>2</v>
      </c>
      <c r="E159" s="561" t="s">
        <v>131</v>
      </c>
      <c r="F159" s="638">
        <v>2</v>
      </c>
      <c r="G159" s="584" t="s">
        <v>132</v>
      </c>
      <c r="H159" s="35">
        <v>66</v>
      </c>
      <c r="J159" s="109"/>
      <c r="K159" s="77" t="b">
        <v>0</v>
      </c>
      <c r="L159" s="149"/>
    </row>
    <row r="160" spans="1:12" s="445" customFormat="1" ht="18" customHeight="1">
      <c r="A160" s="91"/>
      <c r="B160" s="586"/>
      <c r="C160" s="583"/>
      <c r="D160" s="561"/>
      <c r="E160" s="561"/>
      <c r="F160" s="638"/>
      <c r="G160" s="584"/>
      <c r="H160" s="35">
        <v>67</v>
      </c>
      <c r="J160" s="109"/>
      <c r="K160" s="77" t="b">
        <v>0</v>
      </c>
      <c r="L160" s="149"/>
    </row>
    <row r="161" spans="1:12" s="445" customFormat="1" ht="18" customHeight="1">
      <c r="A161" s="100"/>
      <c r="B161" s="592"/>
      <c r="C161" s="493"/>
      <c r="D161" s="497">
        <v>3</v>
      </c>
      <c r="E161" s="26" t="s">
        <v>133</v>
      </c>
      <c r="F161" s="335"/>
      <c r="G161" s="478"/>
      <c r="H161" s="63">
        <v>68</v>
      </c>
      <c r="I161" s="474"/>
      <c r="J161" s="110"/>
      <c r="K161" s="77" t="b">
        <v>0</v>
      </c>
      <c r="L161" s="149"/>
    </row>
    <row r="162" spans="1:12" s="445" customFormat="1" ht="18" customHeight="1">
      <c r="A162" s="98">
        <v>25</v>
      </c>
      <c r="B162" s="587" t="s">
        <v>62</v>
      </c>
      <c r="C162" s="590" t="s">
        <v>415</v>
      </c>
      <c r="D162" s="491">
        <v>1</v>
      </c>
      <c r="E162" s="468" t="s">
        <v>26</v>
      </c>
      <c r="F162" s="496"/>
      <c r="G162" s="236"/>
      <c r="H162" s="66">
        <v>69</v>
      </c>
      <c r="I162" s="468"/>
      <c r="J162" s="107"/>
      <c r="K162" s="77" t="b">
        <v>0</v>
      </c>
      <c r="L162" s="149"/>
    </row>
    <row r="163" spans="1:12" s="445" customFormat="1" ht="18" customHeight="1">
      <c r="A163" s="100"/>
      <c r="B163" s="592"/>
      <c r="C163" s="591"/>
      <c r="D163" s="498"/>
      <c r="E163" s="489"/>
      <c r="F163" s="335"/>
      <c r="G163" s="478"/>
      <c r="H163" s="63"/>
      <c r="I163" s="51" t="s">
        <v>368</v>
      </c>
      <c r="J163" s="108" t="s">
        <v>488</v>
      </c>
      <c r="K163" s="77" t="b">
        <v>0</v>
      </c>
      <c r="L163" s="149"/>
    </row>
    <row r="164" spans="1:11" ht="24" customHeight="1">
      <c r="A164" s="98">
        <v>26</v>
      </c>
      <c r="B164" s="587" t="s">
        <v>369</v>
      </c>
      <c r="C164" s="270" t="s">
        <v>370</v>
      </c>
      <c r="D164" s="491">
        <v>1</v>
      </c>
      <c r="E164" s="57" t="s">
        <v>134</v>
      </c>
      <c r="F164" s="496"/>
      <c r="G164" s="236"/>
      <c r="H164" s="66">
        <v>70</v>
      </c>
      <c r="I164" s="468"/>
      <c r="J164" s="107"/>
      <c r="K164" s="77" t="b">
        <v>0</v>
      </c>
    </row>
    <row r="165" spans="1:11" ht="37.5" customHeight="1">
      <c r="A165" s="100"/>
      <c r="B165" s="592"/>
      <c r="C165" s="271" t="s">
        <v>136</v>
      </c>
      <c r="D165" s="497">
        <v>2</v>
      </c>
      <c r="E165" s="474" t="s">
        <v>135</v>
      </c>
      <c r="F165" s="335"/>
      <c r="G165" s="478"/>
      <c r="H165" s="63">
        <v>71</v>
      </c>
      <c r="I165" s="474"/>
      <c r="J165" s="110"/>
      <c r="K165" s="77" t="b">
        <v>0</v>
      </c>
    </row>
    <row r="166" spans="1:12" s="445" customFormat="1" ht="36.75" customHeight="1">
      <c r="A166" s="96">
        <v>27</v>
      </c>
      <c r="B166" s="54" t="s">
        <v>372</v>
      </c>
      <c r="C166" s="215" t="s">
        <v>137</v>
      </c>
      <c r="D166" s="89">
        <v>1</v>
      </c>
      <c r="E166" s="55" t="s">
        <v>138</v>
      </c>
      <c r="F166" s="339"/>
      <c r="G166" s="250"/>
      <c r="H166" s="72">
        <v>72</v>
      </c>
      <c r="I166" s="55"/>
      <c r="J166" s="113"/>
      <c r="K166" s="77" t="b">
        <v>0</v>
      </c>
      <c r="L166" s="149"/>
    </row>
    <row r="167" spans="1:12" s="445" customFormat="1" ht="17.25" customHeight="1" thickBot="1">
      <c r="A167" s="362" t="s">
        <v>74</v>
      </c>
      <c r="B167" s="490"/>
      <c r="C167" s="276"/>
      <c r="D167" s="210"/>
      <c r="E167" s="383"/>
      <c r="F167" s="349"/>
      <c r="G167" s="251"/>
      <c r="H167" s="116"/>
      <c r="I167" s="297"/>
      <c r="J167" s="298"/>
      <c r="K167" s="77"/>
      <c r="L167" s="149"/>
    </row>
    <row r="168" spans="1:12" s="445" customFormat="1" ht="17.25" customHeight="1">
      <c r="A168" s="91">
        <v>1</v>
      </c>
      <c r="B168" s="43" t="s">
        <v>64</v>
      </c>
      <c r="C168" s="583" t="s">
        <v>285</v>
      </c>
      <c r="E168" s="486" t="s">
        <v>69</v>
      </c>
      <c r="F168" s="341"/>
      <c r="G168" s="342" t="s">
        <v>69</v>
      </c>
      <c r="H168" s="65"/>
      <c r="I168" s="376"/>
      <c r="J168" s="109"/>
      <c r="K168" s="77"/>
      <c r="L168" s="149"/>
    </row>
    <row r="169" spans="1:12" s="445" customFormat="1" ht="22.5" customHeight="1">
      <c r="A169" s="91"/>
      <c r="B169" s="480"/>
      <c r="C169" s="583"/>
      <c r="D169" s="463">
        <v>1</v>
      </c>
      <c r="E169" s="526" t="s">
        <v>568</v>
      </c>
      <c r="F169" s="343"/>
      <c r="G169" s="628" t="s">
        <v>573</v>
      </c>
      <c r="I169" s="22" t="s">
        <v>574</v>
      </c>
      <c r="J169" s="143"/>
      <c r="K169" s="77"/>
      <c r="L169" s="149"/>
    </row>
    <row r="170" spans="1:12" s="445" customFormat="1" ht="22.5" customHeight="1">
      <c r="A170" s="91"/>
      <c r="B170" s="480"/>
      <c r="C170" s="583"/>
      <c r="D170" s="463"/>
      <c r="E170" s="526"/>
      <c r="F170" s="343"/>
      <c r="G170" s="628"/>
      <c r="I170" s="35" t="s">
        <v>749</v>
      </c>
      <c r="J170" s="203">
        <f>J23</f>
        <v>0</v>
      </c>
      <c r="L170" s="149"/>
    </row>
    <row r="171" spans="1:12" s="445" customFormat="1" ht="37.5" customHeight="1">
      <c r="A171" s="91"/>
      <c r="B171" s="480"/>
      <c r="C171" s="583"/>
      <c r="D171" s="463"/>
      <c r="E171" s="526"/>
      <c r="F171" s="343"/>
      <c r="G171" s="484"/>
      <c r="I171" s="165" t="s">
        <v>443</v>
      </c>
      <c r="J171" s="126">
        <f>J169+J170</f>
        <v>0</v>
      </c>
      <c r="L171" s="149"/>
    </row>
    <row r="172" spans="1:12" s="445" customFormat="1" ht="37.5" customHeight="1">
      <c r="A172" s="91"/>
      <c r="B172" s="480"/>
      <c r="C172" s="583"/>
      <c r="D172" s="463"/>
      <c r="E172" s="445" t="s">
        <v>569</v>
      </c>
      <c r="F172" s="343"/>
      <c r="G172" s="483"/>
      <c r="H172" s="64"/>
      <c r="I172" s="22" t="s">
        <v>575</v>
      </c>
      <c r="J172" s="143"/>
      <c r="K172" s="77"/>
      <c r="L172" s="149"/>
    </row>
    <row r="173" spans="1:12" s="445" customFormat="1" ht="31.5" customHeight="1">
      <c r="A173" s="91"/>
      <c r="B173" s="480"/>
      <c r="C173" s="583"/>
      <c r="D173" s="463"/>
      <c r="E173" s="465" t="s">
        <v>570</v>
      </c>
      <c r="F173" s="471"/>
      <c r="G173" s="482"/>
      <c r="H173" s="64"/>
      <c r="I173" s="35" t="s">
        <v>750</v>
      </c>
      <c r="J173" s="203">
        <f>J25</f>
        <v>0</v>
      </c>
      <c r="K173" s="77"/>
      <c r="L173" s="149"/>
    </row>
    <row r="174" spans="1:12" s="445" customFormat="1" ht="63.75" customHeight="1">
      <c r="A174" s="91"/>
      <c r="B174" s="480"/>
      <c r="C174" s="583"/>
      <c r="D174" s="463"/>
      <c r="E174" s="445" t="s">
        <v>571</v>
      </c>
      <c r="F174" s="615"/>
      <c r="G174" s="616"/>
      <c r="H174" s="65"/>
      <c r="I174" s="166" t="s">
        <v>576</v>
      </c>
      <c r="J174" s="126">
        <f>J172+J173</f>
        <v>0</v>
      </c>
      <c r="K174" s="77"/>
      <c r="L174" s="149"/>
    </row>
    <row r="175" spans="1:12" s="445" customFormat="1" ht="17.25" customHeight="1">
      <c r="A175" s="91"/>
      <c r="B175" s="480"/>
      <c r="C175" s="583"/>
      <c r="D175" s="463"/>
      <c r="E175" s="465" t="s">
        <v>70</v>
      </c>
      <c r="F175" s="602"/>
      <c r="G175" s="603"/>
      <c r="H175" s="64"/>
      <c r="J175" s="109" t="s">
        <v>373</v>
      </c>
      <c r="K175" s="77"/>
      <c r="L175" s="149"/>
    </row>
    <row r="176" spans="1:12" s="445" customFormat="1" ht="84" customHeight="1">
      <c r="A176" s="91"/>
      <c r="B176" s="480"/>
      <c r="C176" s="583"/>
      <c r="D176" s="445">
        <v>1</v>
      </c>
      <c r="E176" s="445" t="s">
        <v>572</v>
      </c>
      <c r="F176" s="627"/>
      <c r="G176" s="628"/>
      <c r="H176" s="64" t="s">
        <v>596</v>
      </c>
      <c r="J176" s="151"/>
      <c r="K176" s="77" t="b">
        <v>0</v>
      </c>
      <c r="L176" s="149"/>
    </row>
    <row r="177" spans="1:12" s="445" customFormat="1" ht="15" customHeight="1">
      <c r="A177" s="98">
        <v>2</v>
      </c>
      <c r="B177" s="587" t="s">
        <v>407</v>
      </c>
      <c r="C177" s="590" t="s">
        <v>577</v>
      </c>
      <c r="D177" s="443">
        <v>1</v>
      </c>
      <c r="E177" s="457" t="s">
        <v>69</v>
      </c>
      <c r="F177" s="345"/>
      <c r="G177" s="469"/>
      <c r="H177" s="377"/>
      <c r="I177" s="468"/>
      <c r="J177" s="358"/>
      <c r="K177" s="77"/>
      <c r="L177" s="149"/>
    </row>
    <row r="178" spans="1:12" s="445" customFormat="1" ht="18" customHeight="1">
      <c r="A178" s="91"/>
      <c r="B178" s="586"/>
      <c r="C178" s="583"/>
      <c r="D178" s="429">
        <v>-1</v>
      </c>
      <c r="E178" s="431" t="s">
        <v>256</v>
      </c>
      <c r="F178" s="265">
        <v>1</v>
      </c>
      <c r="G178" s="584" t="s">
        <v>580</v>
      </c>
      <c r="H178" s="375"/>
      <c r="I178" s="445" t="s">
        <v>597</v>
      </c>
      <c r="J178" s="109" t="s">
        <v>373</v>
      </c>
      <c r="K178" s="77"/>
      <c r="L178" s="149"/>
    </row>
    <row r="179" spans="1:12" s="445" customFormat="1" ht="31.5" customHeight="1">
      <c r="A179" s="91"/>
      <c r="B179" s="480" t="s">
        <v>578</v>
      </c>
      <c r="C179" s="583"/>
      <c r="D179" s="429">
        <v>-2</v>
      </c>
      <c r="E179" s="431" t="s">
        <v>471</v>
      </c>
      <c r="F179" s="265"/>
      <c r="G179" s="584"/>
      <c r="H179" s="65" t="s">
        <v>428</v>
      </c>
      <c r="I179" s="376"/>
      <c r="J179" s="151"/>
      <c r="K179" s="77" t="b">
        <v>0</v>
      </c>
      <c r="L179" s="149"/>
    </row>
    <row r="180" spans="1:12" s="445" customFormat="1" ht="34.5" customHeight="1">
      <c r="A180" s="91"/>
      <c r="B180" s="480"/>
      <c r="C180" s="583"/>
      <c r="D180" s="429">
        <v>-3</v>
      </c>
      <c r="E180" s="526" t="s">
        <v>472</v>
      </c>
      <c r="F180" s="265"/>
      <c r="G180" s="584"/>
      <c r="H180" s="65" t="s">
        <v>429</v>
      </c>
      <c r="I180" s="376"/>
      <c r="J180" s="151"/>
      <c r="K180" s="77" t="b">
        <v>0</v>
      </c>
      <c r="L180" s="149"/>
    </row>
    <row r="181" spans="1:12" s="445" customFormat="1" ht="39.75" customHeight="1">
      <c r="A181" s="91"/>
      <c r="B181" s="480"/>
      <c r="C181" s="583"/>
      <c r="D181" s="429"/>
      <c r="E181" s="526"/>
      <c r="F181" s="265"/>
      <c r="G181" s="584"/>
      <c r="H181" s="65"/>
      <c r="I181" s="166" t="s">
        <v>598</v>
      </c>
      <c r="J181" s="359">
        <f>J179+J180</f>
        <v>0</v>
      </c>
      <c r="K181" s="77"/>
      <c r="L181" s="149"/>
    </row>
    <row r="182" spans="1:12" s="445" customFormat="1" ht="21" customHeight="1">
      <c r="A182" s="91"/>
      <c r="B182" s="480"/>
      <c r="C182" s="583"/>
      <c r="D182" s="445">
        <v>2</v>
      </c>
      <c r="E182" s="486" t="s">
        <v>90</v>
      </c>
      <c r="F182" s="265"/>
      <c r="G182" s="584"/>
      <c r="H182" s="65" t="s">
        <v>599</v>
      </c>
      <c r="J182" s="109"/>
      <c r="K182" s="77" t="b">
        <v>0</v>
      </c>
      <c r="L182" s="149"/>
    </row>
    <row r="183" spans="1:12" s="445" customFormat="1" ht="39.75" customHeight="1">
      <c r="A183" s="91"/>
      <c r="B183" s="480"/>
      <c r="C183" s="583"/>
      <c r="D183" s="463"/>
      <c r="E183" s="465" t="s">
        <v>579</v>
      </c>
      <c r="F183" s="265"/>
      <c r="G183" s="584"/>
      <c r="I183" s="35" t="s">
        <v>600</v>
      </c>
      <c r="J183" s="167"/>
      <c r="K183" s="77"/>
      <c r="L183" s="149"/>
    </row>
    <row r="184" spans="1:12" s="445" customFormat="1" ht="15" customHeight="1">
      <c r="A184" s="91"/>
      <c r="B184" s="480"/>
      <c r="C184" s="583"/>
      <c r="D184" s="445">
        <v>3</v>
      </c>
      <c r="E184" s="486" t="s">
        <v>70</v>
      </c>
      <c r="F184" s="265"/>
      <c r="G184" s="584"/>
      <c r="H184" s="375"/>
      <c r="I184" s="445" t="s">
        <v>601</v>
      </c>
      <c r="J184" s="109" t="s">
        <v>373</v>
      </c>
      <c r="K184" s="77"/>
      <c r="L184" s="149"/>
    </row>
    <row r="185" spans="1:12" s="445" customFormat="1" ht="26.25" customHeight="1">
      <c r="A185" s="91"/>
      <c r="B185" s="480"/>
      <c r="C185" s="583"/>
      <c r="D185" s="463">
        <v>-1</v>
      </c>
      <c r="E185" s="445" t="s">
        <v>27</v>
      </c>
      <c r="F185" s="265"/>
      <c r="G185" s="584"/>
      <c r="H185" s="65" t="s">
        <v>602</v>
      </c>
      <c r="I185" s="376"/>
      <c r="J185" s="151"/>
      <c r="K185" s="77" t="b">
        <v>0</v>
      </c>
      <c r="L185" s="149"/>
    </row>
    <row r="186" spans="1:12" s="445" customFormat="1" ht="27.75" customHeight="1">
      <c r="A186" s="91"/>
      <c r="B186" s="480"/>
      <c r="C186" s="583"/>
      <c r="D186" s="463">
        <v>-2</v>
      </c>
      <c r="E186" s="445" t="s">
        <v>28</v>
      </c>
      <c r="F186" s="265"/>
      <c r="G186" s="584"/>
      <c r="H186" s="65" t="s">
        <v>603</v>
      </c>
      <c r="I186" s="376"/>
      <c r="J186" s="151"/>
      <c r="K186" s="77" t="b">
        <v>0</v>
      </c>
      <c r="L186" s="149"/>
    </row>
    <row r="187" spans="1:12" s="445" customFormat="1" ht="15" customHeight="1">
      <c r="A187" s="100"/>
      <c r="B187" s="488"/>
      <c r="C187" s="591"/>
      <c r="D187" s="474"/>
      <c r="E187" s="489" t="s">
        <v>102</v>
      </c>
      <c r="F187" s="266"/>
      <c r="G187" s="619"/>
      <c r="H187" s="350"/>
      <c r="I187" s="351" t="s">
        <v>598</v>
      </c>
      <c r="J187" s="359">
        <f>J185+J186</f>
        <v>0</v>
      </c>
      <c r="K187" s="77"/>
      <c r="L187" s="149"/>
    </row>
    <row r="188" spans="1:12" s="445" customFormat="1" ht="24.75" customHeight="1">
      <c r="A188" s="91"/>
      <c r="B188" s="586" t="s">
        <v>581</v>
      </c>
      <c r="C188" s="583" t="s">
        <v>582</v>
      </c>
      <c r="D188" s="45">
        <v>1</v>
      </c>
      <c r="E188" s="137" t="s">
        <v>69</v>
      </c>
      <c r="F188" s="346">
        <v>1</v>
      </c>
      <c r="G188" s="460" t="s">
        <v>424</v>
      </c>
      <c r="H188" s="375"/>
      <c r="I188" s="45" t="s">
        <v>597</v>
      </c>
      <c r="J188" s="109" t="s">
        <v>373</v>
      </c>
      <c r="K188" s="77"/>
      <c r="L188" s="149"/>
    </row>
    <row r="189" spans="1:12" s="445" customFormat="1" ht="24.75" customHeight="1">
      <c r="A189" s="91"/>
      <c r="B189" s="586"/>
      <c r="C189" s="583"/>
      <c r="D189" s="463">
        <v>-1</v>
      </c>
      <c r="E189" s="465" t="s">
        <v>146</v>
      </c>
      <c r="F189" s="265"/>
      <c r="G189" s="584" t="s">
        <v>423</v>
      </c>
      <c r="H189" s="65" t="s">
        <v>604</v>
      </c>
      <c r="I189" s="376"/>
      <c r="J189" s="151"/>
      <c r="K189" s="77" t="b">
        <v>0</v>
      </c>
      <c r="L189" s="149"/>
    </row>
    <row r="190" spans="1:12" s="445" customFormat="1" ht="24.75" customHeight="1">
      <c r="A190" s="91"/>
      <c r="B190" s="480"/>
      <c r="C190" s="583"/>
      <c r="D190" s="463">
        <v>-2</v>
      </c>
      <c r="E190" s="465" t="s">
        <v>147</v>
      </c>
      <c r="F190" s="265"/>
      <c r="G190" s="584"/>
      <c r="H190" s="65" t="s">
        <v>605</v>
      </c>
      <c r="I190" s="376"/>
      <c r="J190" s="151"/>
      <c r="K190" s="77" t="b">
        <v>0</v>
      </c>
      <c r="L190" s="149"/>
    </row>
    <row r="191" spans="1:12" s="445" customFormat="1" ht="24.75" customHeight="1">
      <c r="A191" s="91"/>
      <c r="B191" s="480"/>
      <c r="C191" s="583"/>
      <c r="D191" s="45">
        <v>2</v>
      </c>
      <c r="E191" s="137" t="s">
        <v>90</v>
      </c>
      <c r="F191" s="265"/>
      <c r="G191" s="584"/>
      <c r="H191" s="65"/>
      <c r="I191" s="166" t="s">
        <v>598</v>
      </c>
      <c r="J191" s="359">
        <f>J189+J190</f>
        <v>0</v>
      </c>
      <c r="K191" s="77"/>
      <c r="L191" s="149"/>
    </row>
    <row r="192" spans="1:12" s="445" customFormat="1" ht="24.75" customHeight="1">
      <c r="A192" s="91"/>
      <c r="B192" s="480"/>
      <c r="C192" s="583"/>
      <c r="D192" s="463"/>
      <c r="E192" s="465" t="s">
        <v>148</v>
      </c>
      <c r="F192" s="265"/>
      <c r="G192" s="584"/>
      <c r="H192" s="65" t="s">
        <v>606</v>
      </c>
      <c r="J192" s="109"/>
      <c r="K192" s="77" t="b">
        <v>0</v>
      </c>
      <c r="L192" s="149"/>
    </row>
    <row r="193" spans="1:12" s="445" customFormat="1" ht="24.75" customHeight="1">
      <c r="A193" s="91"/>
      <c r="B193" s="480"/>
      <c r="C193" s="583"/>
      <c r="D193" s="45">
        <v>3</v>
      </c>
      <c r="E193" s="137" t="s">
        <v>70</v>
      </c>
      <c r="F193" s="265"/>
      <c r="G193" s="584"/>
      <c r="I193" s="35" t="s">
        <v>600</v>
      </c>
      <c r="J193" s="167"/>
      <c r="K193" s="77"/>
      <c r="L193" s="149"/>
    </row>
    <row r="194" spans="1:12" s="445" customFormat="1" ht="24.75" customHeight="1">
      <c r="A194" s="91"/>
      <c r="B194" s="480"/>
      <c r="C194" s="583"/>
      <c r="D194" s="463">
        <v>-1</v>
      </c>
      <c r="E194" s="445" t="s">
        <v>27</v>
      </c>
      <c r="F194" s="265"/>
      <c r="G194" s="584"/>
      <c r="H194" s="375"/>
      <c r="I194" s="45" t="s">
        <v>601</v>
      </c>
      <c r="J194" s="109" t="s">
        <v>373</v>
      </c>
      <c r="K194" s="77"/>
      <c r="L194" s="149"/>
    </row>
    <row r="195" spans="1:12" s="445" customFormat="1" ht="24.75" customHeight="1">
      <c r="A195" s="91"/>
      <c r="B195" s="480"/>
      <c r="C195" s="583"/>
      <c r="D195" s="463">
        <v>-2</v>
      </c>
      <c r="E195" s="445" t="s">
        <v>28</v>
      </c>
      <c r="F195" s="265"/>
      <c r="G195" s="584"/>
      <c r="H195" s="65" t="s">
        <v>607</v>
      </c>
      <c r="I195" s="376"/>
      <c r="J195" s="151"/>
      <c r="K195" s="77" t="b">
        <v>0</v>
      </c>
      <c r="L195" s="149"/>
    </row>
    <row r="196" spans="1:12" s="445" customFormat="1" ht="24.75" customHeight="1">
      <c r="A196" s="91"/>
      <c r="B196" s="480"/>
      <c r="C196" s="583"/>
      <c r="E196" s="465" t="s">
        <v>102</v>
      </c>
      <c r="F196" s="265"/>
      <c r="G196" s="584"/>
      <c r="H196" s="65" t="s">
        <v>608</v>
      </c>
      <c r="I196" s="376"/>
      <c r="J196" s="151"/>
      <c r="K196" s="77" t="b">
        <v>0</v>
      </c>
      <c r="L196" s="149"/>
    </row>
    <row r="197" spans="1:12" s="445" customFormat="1" ht="24.75" customHeight="1">
      <c r="A197" s="91"/>
      <c r="B197" s="480"/>
      <c r="C197" s="459"/>
      <c r="E197" s="465"/>
      <c r="F197" s="265"/>
      <c r="G197" s="460"/>
      <c r="H197" s="65"/>
      <c r="I197" s="166" t="s">
        <v>598</v>
      </c>
      <c r="J197" s="360">
        <f>J195+J196</f>
        <v>0</v>
      </c>
      <c r="K197" s="77"/>
      <c r="L197" s="149"/>
    </row>
    <row r="198" spans="1:12" s="45" customFormat="1" ht="19.5" customHeight="1">
      <c r="A198" s="98">
        <v>3</v>
      </c>
      <c r="B198" s="587" t="s">
        <v>65</v>
      </c>
      <c r="C198" s="590" t="s">
        <v>12</v>
      </c>
      <c r="D198" s="624">
        <v>1</v>
      </c>
      <c r="E198" s="626" t="s">
        <v>583</v>
      </c>
      <c r="F198" s="496">
        <v>1</v>
      </c>
      <c r="G198" s="600" t="s">
        <v>585</v>
      </c>
      <c r="H198" s="168" t="s">
        <v>609</v>
      </c>
      <c r="I198" s="169"/>
      <c r="J198" s="361"/>
      <c r="K198" s="77" t="b">
        <v>0</v>
      </c>
      <c r="L198" s="149"/>
    </row>
    <row r="199" spans="1:12" s="45" customFormat="1" ht="33" customHeight="1">
      <c r="A199" s="112"/>
      <c r="B199" s="586"/>
      <c r="C199" s="583"/>
      <c r="D199" s="625"/>
      <c r="E199" s="604"/>
      <c r="F199" s="495"/>
      <c r="G199" s="584"/>
      <c r="I199" s="35" t="s">
        <v>610</v>
      </c>
      <c r="J199" s="108" t="s">
        <v>488</v>
      </c>
      <c r="K199" s="77"/>
      <c r="L199" s="149"/>
    </row>
    <row r="200" spans="1:12" s="445" customFormat="1" ht="35.25" customHeight="1">
      <c r="A200" s="100"/>
      <c r="B200" s="488"/>
      <c r="C200" s="591"/>
      <c r="D200" s="498">
        <v>2</v>
      </c>
      <c r="E200" s="489" t="s">
        <v>584</v>
      </c>
      <c r="F200" s="335">
        <v>2</v>
      </c>
      <c r="G200" s="473" t="s">
        <v>586</v>
      </c>
      <c r="I200" s="35" t="s">
        <v>611</v>
      </c>
      <c r="J200" s="108" t="s">
        <v>488</v>
      </c>
      <c r="K200" s="77"/>
      <c r="L200" s="149"/>
    </row>
    <row r="201" spans="1:12" s="45" customFormat="1" ht="14.25" customHeight="1">
      <c r="A201" s="112">
        <v>4</v>
      </c>
      <c r="B201" s="586" t="s">
        <v>408</v>
      </c>
      <c r="C201" s="583" t="s">
        <v>587</v>
      </c>
      <c r="D201" s="45">
        <v>1</v>
      </c>
      <c r="E201" s="380" t="s">
        <v>69</v>
      </c>
      <c r="F201" s="420">
        <v>1</v>
      </c>
      <c r="G201" s="482" t="s">
        <v>69</v>
      </c>
      <c r="H201" s="64"/>
      <c r="I201" s="45" t="s">
        <v>614</v>
      </c>
      <c r="J201" s="109" t="s">
        <v>373</v>
      </c>
      <c r="K201" s="77"/>
      <c r="L201" s="149"/>
    </row>
    <row r="202" spans="1:12" s="445" customFormat="1" ht="18" customHeight="1">
      <c r="A202" s="91"/>
      <c r="B202" s="586"/>
      <c r="C202" s="583"/>
      <c r="D202" s="463">
        <v>-1</v>
      </c>
      <c r="E202" s="445" t="s">
        <v>281</v>
      </c>
      <c r="F202" s="495"/>
      <c r="G202" s="629" t="s">
        <v>589</v>
      </c>
      <c r="H202" s="65" t="s">
        <v>612</v>
      </c>
      <c r="I202" s="376"/>
      <c r="J202" s="151"/>
      <c r="K202" s="77" t="b">
        <v>0</v>
      </c>
      <c r="L202" s="149"/>
    </row>
    <row r="203" spans="1:12" s="445" customFormat="1" ht="25.5" customHeight="1">
      <c r="A203" s="91"/>
      <c r="B203" s="586"/>
      <c r="C203" s="583"/>
      <c r="D203" s="463">
        <v>-2</v>
      </c>
      <c r="E203" s="445" t="s">
        <v>588</v>
      </c>
      <c r="F203" s="495"/>
      <c r="G203" s="629"/>
      <c r="J203" s="109"/>
      <c r="K203" s="77"/>
      <c r="L203" s="149"/>
    </row>
    <row r="204" spans="1:12" s="445" customFormat="1" ht="30.75" customHeight="1">
      <c r="A204" s="91"/>
      <c r="B204" s="586"/>
      <c r="C204" s="583"/>
      <c r="D204" s="463">
        <v>-3</v>
      </c>
      <c r="E204" s="445" t="s">
        <v>216</v>
      </c>
      <c r="F204" s="495"/>
      <c r="G204" s="477"/>
      <c r="J204" s="109"/>
      <c r="K204" s="77"/>
      <c r="L204" s="149"/>
    </row>
    <row r="205" spans="1:12" s="445" customFormat="1" ht="15" customHeight="1">
      <c r="A205" s="91"/>
      <c r="B205" s="586"/>
      <c r="C205" s="583"/>
      <c r="D205" s="445">
        <v>2</v>
      </c>
      <c r="E205" s="486" t="s">
        <v>70</v>
      </c>
      <c r="F205" s="495"/>
      <c r="G205" s="477"/>
      <c r="I205" s="45" t="s">
        <v>601</v>
      </c>
      <c r="J205" s="109" t="s">
        <v>373</v>
      </c>
      <c r="K205" s="77"/>
      <c r="L205" s="149"/>
    </row>
    <row r="206" spans="1:12" s="445" customFormat="1" ht="40.5" customHeight="1">
      <c r="A206" s="91"/>
      <c r="B206" s="480"/>
      <c r="C206" s="492"/>
      <c r="D206" s="463"/>
      <c r="E206" s="445" t="s">
        <v>87</v>
      </c>
      <c r="F206" s="495"/>
      <c r="G206" s="477"/>
      <c r="H206" s="35">
        <v>14</v>
      </c>
      <c r="J206" s="151"/>
      <c r="K206" s="77" t="b">
        <v>0</v>
      </c>
      <c r="L206" s="149"/>
    </row>
    <row r="207" spans="1:12" s="445" customFormat="1" ht="22.5" customHeight="1">
      <c r="A207" s="98">
        <v>5</v>
      </c>
      <c r="B207" s="587" t="s">
        <v>409</v>
      </c>
      <c r="C207" s="590" t="s">
        <v>11</v>
      </c>
      <c r="D207" s="624">
        <v>1</v>
      </c>
      <c r="E207" s="589" t="s">
        <v>590</v>
      </c>
      <c r="F207" s="637">
        <v>1</v>
      </c>
      <c r="G207" s="630" t="s">
        <v>591</v>
      </c>
      <c r="H207" s="468"/>
      <c r="I207" s="381" t="s">
        <v>614</v>
      </c>
      <c r="J207" s="109" t="s">
        <v>373</v>
      </c>
      <c r="K207" s="77"/>
      <c r="L207" s="149"/>
    </row>
    <row r="208" spans="1:12" s="445" customFormat="1" ht="31.5" customHeight="1">
      <c r="A208" s="91"/>
      <c r="B208" s="586"/>
      <c r="C208" s="583"/>
      <c r="D208" s="625"/>
      <c r="E208" s="561"/>
      <c r="F208" s="638"/>
      <c r="G208" s="629"/>
      <c r="H208" s="65" t="s">
        <v>613</v>
      </c>
      <c r="I208" s="376"/>
      <c r="J208" s="151"/>
      <c r="K208" s="77" t="b">
        <v>0</v>
      </c>
      <c r="L208" s="149"/>
    </row>
    <row r="209" spans="1:12" s="445" customFormat="1" ht="54" customHeight="1">
      <c r="A209" s="98">
        <v>6</v>
      </c>
      <c r="B209" s="479" t="s">
        <v>66</v>
      </c>
      <c r="C209" s="472" t="s">
        <v>17</v>
      </c>
      <c r="D209" s="462">
        <v>1</v>
      </c>
      <c r="E209" s="468" t="s">
        <v>592</v>
      </c>
      <c r="F209" s="496">
        <v>1</v>
      </c>
      <c r="G209" s="236" t="s">
        <v>594</v>
      </c>
      <c r="H209" s="171"/>
      <c r="I209" s="169" t="s">
        <v>614</v>
      </c>
      <c r="J209" s="172" t="s">
        <v>373</v>
      </c>
      <c r="K209" s="77"/>
      <c r="L209" s="149"/>
    </row>
    <row r="210" spans="1:12" s="445" customFormat="1" ht="31.5" customHeight="1">
      <c r="A210" s="100"/>
      <c r="B210" s="488"/>
      <c r="C210" s="487"/>
      <c r="D210" s="498">
        <v>2</v>
      </c>
      <c r="E210" s="474" t="s">
        <v>593</v>
      </c>
      <c r="F210" s="335">
        <v>2</v>
      </c>
      <c r="G210" s="478" t="s">
        <v>589</v>
      </c>
      <c r="H210" s="51">
        <v>16</v>
      </c>
      <c r="I210" s="474"/>
      <c r="J210" s="151"/>
      <c r="K210" s="77" t="b">
        <v>0</v>
      </c>
      <c r="L210" s="149"/>
    </row>
    <row r="211" spans="1:12" s="445" customFormat="1" ht="21" customHeight="1">
      <c r="A211" s="98">
        <v>7</v>
      </c>
      <c r="B211" s="587" t="s">
        <v>2</v>
      </c>
      <c r="C211" s="590" t="s">
        <v>10</v>
      </c>
      <c r="D211" s="624">
        <v>1</v>
      </c>
      <c r="E211" s="594" t="s">
        <v>72</v>
      </c>
      <c r="F211" s="496"/>
      <c r="G211" s="630" t="s">
        <v>589</v>
      </c>
      <c r="H211" s="468"/>
      <c r="I211" s="381" t="s">
        <v>614</v>
      </c>
      <c r="J211" s="107" t="s">
        <v>373</v>
      </c>
      <c r="K211" s="77"/>
      <c r="L211" s="149"/>
    </row>
    <row r="212" spans="1:12" s="445" customFormat="1" ht="27" customHeight="1">
      <c r="A212" s="100"/>
      <c r="B212" s="592"/>
      <c r="C212" s="591"/>
      <c r="D212" s="640"/>
      <c r="E212" s="639"/>
      <c r="F212" s="335"/>
      <c r="G212" s="631"/>
      <c r="H212" s="51">
        <v>17</v>
      </c>
      <c r="I212" s="474"/>
      <c r="J212" s="151"/>
      <c r="K212" s="77" t="b">
        <v>0</v>
      </c>
      <c r="L212" s="149"/>
    </row>
    <row r="213" spans="1:12" s="445" customFormat="1" ht="14.25" customHeight="1">
      <c r="A213" s="91">
        <v>8</v>
      </c>
      <c r="B213" s="586" t="s">
        <v>98</v>
      </c>
      <c r="C213" s="583" t="s">
        <v>13</v>
      </c>
      <c r="D213" s="463">
        <v>1</v>
      </c>
      <c r="E213" s="24" t="s">
        <v>0</v>
      </c>
      <c r="F213" s="495"/>
      <c r="G213" s="477"/>
      <c r="H213" s="65"/>
      <c r="I213" s="376"/>
      <c r="J213" s="95"/>
      <c r="K213" s="77"/>
      <c r="L213" s="149"/>
    </row>
    <row r="214" spans="1:12" s="445" customFormat="1" ht="39.75" customHeight="1">
      <c r="A214" s="91"/>
      <c r="B214" s="586"/>
      <c r="C214" s="583"/>
      <c r="D214" s="463">
        <v>2</v>
      </c>
      <c r="E214" s="445" t="s">
        <v>3</v>
      </c>
      <c r="F214" s="495"/>
      <c r="G214" s="477"/>
      <c r="H214" s="65"/>
      <c r="I214" s="376"/>
      <c r="J214" s="95"/>
      <c r="K214" s="77"/>
      <c r="L214" s="149"/>
    </row>
    <row r="215" spans="1:12" s="445" customFormat="1" ht="42" customHeight="1">
      <c r="A215" s="114">
        <v>9</v>
      </c>
      <c r="B215" s="479" t="s">
        <v>75</v>
      </c>
      <c r="C215" s="590" t="s">
        <v>803</v>
      </c>
      <c r="D215" s="462">
        <v>1</v>
      </c>
      <c r="E215" s="468" t="s">
        <v>595</v>
      </c>
      <c r="F215" s="496"/>
      <c r="G215" s="236"/>
      <c r="H215" s="171"/>
      <c r="I215" s="468"/>
      <c r="J215" s="99"/>
      <c r="K215" s="77"/>
      <c r="L215" s="149"/>
    </row>
    <row r="216" spans="1:12" s="445" customFormat="1" ht="25.5" customHeight="1" thickBot="1">
      <c r="A216" s="91"/>
      <c r="B216" s="480"/>
      <c r="C216" s="583"/>
      <c r="D216" s="463">
        <v>2</v>
      </c>
      <c r="E216" s="445" t="s">
        <v>19</v>
      </c>
      <c r="F216" s="495"/>
      <c r="G216" s="477"/>
      <c r="H216" s="65"/>
      <c r="J216" s="95"/>
      <c r="K216" s="77"/>
      <c r="L216" s="149"/>
    </row>
    <row r="217" spans="1:12" s="445" customFormat="1" ht="16.5" thickBot="1">
      <c r="A217" s="470" t="s">
        <v>149</v>
      </c>
      <c r="B217" s="83"/>
      <c r="C217" s="274"/>
      <c r="D217" s="208"/>
      <c r="E217" s="85"/>
      <c r="F217" s="340"/>
      <c r="G217" s="247"/>
      <c r="H217" s="86"/>
      <c r="I217" s="87"/>
      <c r="J217" s="88"/>
      <c r="K217" s="77"/>
      <c r="L217" s="149"/>
    </row>
    <row r="218" spans="1:12" s="445" customFormat="1" ht="15" customHeight="1">
      <c r="A218" s="91">
        <v>1</v>
      </c>
      <c r="B218" s="586" t="s">
        <v>439</v>
      </c>
      <c r="C218" s="583" t="s">
        <v>14</v>
      </c>
      <c r="D218" s="486">
        <v>1</v>
      </c>
      <c r="E218" s="561" t="s">
        <v>150</v>
      </c>
      <c r="F218" s="495">
        <v>1</v>
      </c>
      <c r="G218" s="636" t="s">
        <v>151</v>
      </c>
      <c r="H218" s="35"/>
      <c r="I218" s="35" t="s">
        <v>67</v>
      </c>
      <c r="J218" s="92"/>
      <c r="K218" s="77"/>
      <c r="L218" s="149"/>
    </row>
    <row r="219" spans="1:12" s="445" customFormat="1" ht="20.25" customHeight="1">
      <c r="A219" s="91"/>
      <c r="B219" s="586"/>
      <c r="C219" s="583"/>
      <c r="D219" s="463"/>
      <c r="E219" s="561"/>
      <c r="F219" s="495"/>
      <c r="G219" s="584"/>
      <c r="H219" s="35"/>
      <c r="I219" s="35" t="s">
        <v>376</v>
      </c>
      <c r="J219" s="93"/>
      <c r="K219" s="77"/>
      <c r="L219" s="149"/>
    </row>
    <row r="220" spans="1:12" s="445" customFormat="1" ht="20.25" customHeight="1">
      <c r="A220" s="94"/>
      <c r="B220" s="586"/>
      <c r="C220" s="583"/>
      <c r="D220" s="463"/>
      <c r="E220" s="561" t="s">
        <v>152</v>
      </c>
      <c r="F220" s="495"/>
      <c r="G220" s="584"/>
      <c r="H220" s="35"/>
      <c r="I220" s="35" t="s">
        <v>377</v>
      </c>
      <c r="J220" s="93"/>
      <c r="K220" s="77"/>
      <c r="L220" s="149"/>
    </row>
    <row r="221" spans="1:12" s="445" customFormat="1" ht="20.25" customHeight="1">
      <c r="A221" s="94"/>
      <c r="B221" s="480"/>
      <c r="C221" s="583"/>
      <c r="D221" s="463"/>
      <c r="E221" s="561"/>
      <c r="F221" s="495"/>
      <c r="G221" s="461"/>
      <c r="H221" s="35"/>
      <c r="I221" s="35" t="s">
        <v>378</v>
      </c>
      <c r="J221" s="93"/>
      <c r="K221" s="77"/>
      <c r="L221" s="149"/>
    </row>
    <row r="222" spans="1:12" s="445" customFormat="1" ht="20.25" customHeight="1">
      <c r="A222" s="91"/>
      <c r="B222" s="480"/>
      <c r="C222" s="583"/>
      <c r="D222" s="486">
        <v>2</v>
      </c>
      <c r="E222" s="561" t="s">
        <v>153</v>
      </c>
      <c r="F222" s="495"/>
      <c r="G222" s="238"/>
      <c r="H222" s="22"/>
      <c r="I222" s="35" t="s">
        <v>379</v>
      </c>
      <c r="J222" s="93"/>
      <c r="K222" s="77"/>
      <c r="L222" s="149"/>
    </row>
    <row r="223" spans="1:12" s="445" customFormat="1" ht="20.25" customHeight="1">
      <c r="A223" s="91"/>
      <c r="B223" s="480"/>
      <c r="C223" s="583"/>
      <c r="D223" s="463"/>
      <c r="E223" s="561"/>
      <c r="F223" s="495"/>
      <c r="G223" s="238"/>
      <c r="H223" s="22"/>
      <c r="I223" s="35" t="s">
        <v>380</v>
      </c>
      <c r="J223" s="93"/>
      <c r="K223" s="77"/>
      <c r="L223" s="149"/>
    </row>
    <row r="224" spans="1:12" s="445" customFormat="1" ht="24" customHeight="1">
      <c r="A224" s="91"/>
      <c r="B224" s="480"/>
      <c r="C224" s="583"/>
      <c r="D224" s="463"/>
      <c r="E224" s="445" t="s">
        <v>154</v>
      </c>
      <c r="F224" s="495"/>
      <c r="G224" s="238"/>
      <c r="H224" s="22">
        <v>1</v>
      </c>
      <c r="I224" s="59"/>
      <c r="J224" s="95"/>
      <c r="K224" s="77" t="b">
        <v>0</v>
      </c>
      <c r="L224" s="149"/>
    </row>
    <row r="225" spans="1:12" s="445" customFormat="1" ht="26.25" customHeight="1">
      <c r="A225" s="96">
        <v>2</v>
      </c>
      <c r="B225" s="54" t="s">
        <v>381</v>
      </c>
      <c r="C225" s="275" t="s">
        <v>15</v>
      </c>
      <c r="D225" s="89">
        <v>1</v>
      </c>
      <c r="E225" s="55" t="s">
        <v>155</v>
      </c>
      <c r="F225" s="339">
        <v>1</v>
      </c>
      <c r="G225" s="244" t="s">
        <v>156</v>
      </c>
      <c r="H225" s="71">
        <v>2</v>
      </c>
      <c r="I225" s="90"/>
      <c r="J225" s="97"/>
      <c r="K225" s="77" t="b">
        <v>0</v>
      </c>
      <c r="L225" s="149"/>
    </row>
    <row r="226" spans="1:12" s="445" customFormat="1" ht="24" customHeight="1">
      <c r="A226" s="91">
        <v>3</v>
      </c>
      <c r="B226" s="586" t="s">
        <v>157</v>
      </c>
      <c r="C226" s="583" t="s">
        <v>418</v>
      </c>
      <c r="D226" s="585">
        <v>1</v>
      </c>
      <c r="E226" s="561" t="s">
        <v>158</v>
      </c>
      <c r="F226" s="495"/>
      <c r="G226" s="238"/>
      <c r="H226" s="22">
        <v>3</v>
      </c>
      <c r="I226" s="59"/>
      <c r="J226" s="95"/>
      <c r="K226" s="77" t="b">
        <v>0</v>
      </c>
      <c r="L226" s="149"/>
    </row>
    <row r="227" spans="1:12" s="445" customFormat="1" ht="24" customHeight="1">
      <c r="A227" s="91"/>
      <c r="B227" s="586"/>
      <c r="C227" s="583"/>
      <c r="D227" s="585"/>
      <c r="E227" s="561"/>
      <c r="F227" s="495"/>
      <c r="G227" s="238"/>
      <c r="H227" s="22">
        <v>4</v>
      </c>
      <c r="I227" s="59"/>
      <c r="J227" s="95"/>
      <c r="K227" s="77" t="b">
        <v>0</v>
      </c>
      <c r="L227" s="149"/>
    </row>
    <row r="228" spans="1:12" s="445" customFormat="1" ht="24" customHeight="1">
      <c r="A228" s="91"/>
      <c r="B228" s="586"/>
      <c r="C228" s="583"/>
      <c r="D228" s="585"/>
      <c r="E228" s="561"/>
      <c r="F228" s="495"/>
      <c r="G228" s="238"/>
      <c r="H228" s="22">
        <v>5</v>
      </c>
      <c r="I228" s="59"/>
      <c r="J228" s="95"/>
      <c r="K228" s="77" t="b">
        <v>0</v>
      </c>
      <c r="L228" s="149"/>
    </row>
    <row r="229" spans="1:12" s="445" customFormat="1" ht="18.75" customHeight="1">
      <c r="A229" s="98">
        <v>4</v>
      </c>
      <c r="B229" s="596" t="s">
        <v>384</v>
      </c>
      <c r="C229" s="590" t="s">
        <v>412</v>
      </c>
      <c r="D229" s="491">
        <v>1</v>
      </c>
      <c r="E229" s="468" t="s">
        <v>159</v>
      </c>
      <c r="F229" s="496"/>
      <c r="G229" s="239"/>
      <c r="H229" s="68">
        <v>6</v>
      </c>
      <c r="I229" s="468"/>
      <c r="J229" s="99"/>
      <c r="K229" s="77" t="b">
        <v>0</v>
      </c>
      <c r="L229" s="149"/>
    </row>
    <row r="230" spans="1:12" s="445" customFormat="1" ht="18.75" customHeight="1">
      <c r="A230" s="91"/>
      <c r="B230" s="597"/>
      <c r="C230" s="583"/>
      <c r="D230" s="463">
        <v>-1</v>
      </c>
      <c r="E230" s="445" t="s">
        <v>160</v>
      </c>
      <c r="F230" s="495"/>
      <c r="G230" s="238"/>
      <c r="H230" s="22"/>
      <c r="I230" s="35" t="s">
        <v>382</v>
      </c>
      <c r="J230" s="93"/>
      <c r="K230" s="77"/>
      <c r="L230" s="149"/>
    </row>
    <row r="231" spans="1:12" s="445" customFormat="1" ht="18.75" customHeight="1">
      <c r="A231" s="91"/>
      <c r="B231" s="597"/>
      <c r="C231" s="583"/>
      <c r="D231" s="463">
        <v>-2</v>
      </c>
      <c r="E231" s="584" t="s">
        <v>161</v>
      </c>
      <c r="F231" s="495"/>
      <c r="G231" s="238"/>
      <c r="H231" s="22"/>
      <c r="I231" s="35" t="s">
        <v>773</v>
      </c>
      <c r="J231" s="216" t="s">
        <v>774</v>
      </c>
      <c r="K231" s="77"/>
      <c r="L231" s="149"/>
    </row>
    <row r="232" spans="1:12" s="445" customFormat="1" ht="18.75" customHeight="1">
      <c r="A232" s="91"/>
      <c r="B232" s="597"/>
      <c r="C232" s="583"/>
      <c r="D232" s="463"/>
      <c r="E232" s="584"/>
      <c r="F232" s="495"/>
      <c r="G232" s="238"/>
      <c r="H232" s="22"/>
      <c r="I232" s="35" t="s">
        <v>775</v>
      </c>
      <c r="J232" s="216" t="s">
        <v>776</v>
      </c>
      <c r="K232" s="77"/>
      <c r="L232" s="149"/>
    </row>
    <row r="233" spans="1:12" s="445" customFormat="1" ht="18.75" customHeight="1">
      <c r="A233" s="91"/>
      <c r="B233" s="597"/>
      <c r="C233" s="583"/>
      <c r="D233" s="463">
        <v>-3</v>
      </c>
      <c r="E233" s="584" t="s">
        <v>162</v>
      </c>
      <c r="F233" s="495"/>
      <c r="G233" s="238"/>
      <c r="H233" s="22"/>
      <c r="I233" s="35" t="s">
        <v>794</v>
      </c>
      <c r="J233" s="216"/>
      <c r="K233" s="77"/>
      <c r="L233" s="149"/>
    </row>
    <row r="234" spans="1:12" s="445" customFormat="1" ht="18.75" customHeight="1">
      <c r="A234" s="91"/>
      <c r="B234" s="597"/>
      <c r="C234" s="583"/>
      <c r="D234" s="463"/>
      <c r="E234" s="584"/>
      <c r="F234" s="495"/>
      <c r="G234" s="238"/>
      <c r="H234" s="22">
        <v>7</v>
      </c>
      <c r="J234" s="95"/>
      <c r="K234" s="77" t="b">
        <v>0</v>
      </c>
      <c r="L234" s="149"/>
    </row>
    <row r="235" spans="1:12" s="445" customFormat="1" ht="18.75" customHeight="1">
      <c r="A235" s="100"/>
      <c r="B235" s="598"/>
      <c r="C235" s="591"/>
      <c r="D235" s="497">
        <v>2</v>
      </c>
      <c r="E235" s="474" t="s">
        <v>163</v>
      </c>
      <c r="F235" s="335"/>
      <c r="G235" s="252"/>
      <c r="H235" s="73"/>
      <c r="I235" s="51" t="s">
        <v>383</v>
      </c>
      <c r="J235" s="93"/>
      <c r="K235" s="77"/>
      <c r="L235" s="149"/>
    </row>
    <row r="236" spans="1:12" s="445" customFormat="1" ht="21" customHeight="1">
      <c r="A236" s="94">
        <v>5</v>
      </c>
      <c r="B236" s="586" t="s">
        <v>257</v>
      </c>
      <c r="C236" s="492"/>
      <c r="D236" s="463"/>
      <c r="E236" s="486"/>
      <c r="F236" s="495">
        <v>1</v>
      </c>
      <c r="G236" s="461" t="s">
        <v>68</v>
      </c>
      <c r="H236" s="35">
        <v>8</v>
      </c>
      <c r="I236" s="59"/>
      <c r="J236" s="95"/>
      <c r="K236" s="77" t="b">
        <v>0</v>
      </c>
      <c r="L236" s="149"/>
    </row>
    <row r="237" spans="1:12" s="445" customFormat="1" ht="21" customHeight="1" thickBot="1">
      <c r="A237" s="101"/>
      <c r="B237" s="593"/>
      <c r="C237" s="276"/>
      <c r="D237" s="210"/>
      <c r="E237" s="102"/>
      <c r="F237" s="349"/>
      <c r="G237" s="253"/>
      <c r="H237" s="104">
        <v>9</v>
      </c>
      <c r="I237" s="105"/>
      <c r="J237" s="106"/>
      <c r="K237" s="77" t="b">
        <v>0</v>
      </c>
      <c r="L237" s="149"/>
    </row>
  </sheetData>
  <sheetProtection/>
  <mergeCells count="125">
    <mergeCell ref="D198:D199"/>
    <mergeCell ref="B39:B41"/>
    <mergeCell ref="F175:G175"/>
    <mergeCell ref="F176:G176"/>
    <mergeCell ref="B162:B163"/>
    <mergeCell ref="C162:C163"/>
    <mergeCell ref="B164:B165"/>
    <mergeCell ref="C168:C176"/>
    <mergeCell ref="F174:G174"/>
    <mergeCell ref="E169:E171"/>
    <mergeCell ref="G169:G170"/>
    <mergeCell ref="C153:C157"/>
    <mergeCell ref="G153:G157"/>
    <mergeCell ref="B158:B161"/>
    <mergeCell ref="F159:F160"/>
    <mergeCell ref="G159:G160"/>
    <mergeCell ref="E59:E66"/>
    <mergeCell ref="C61:C62"/>
    <mergeCell ref="A2:J2"/>
    <mergeCell ref="G42:G45"/>
    <mergeCell ref="G47:G48"/>
    <mergeCell ref="E127:E128"/>
    <mergeCell ref="E130:E131"/>
    <mergeCell ref="G127:G128"/>
    <mergeCell ref="B139:B144"/>
    <mergeCell ref="E149:E150"/>
    <mergeCell ref="B149:B151"/>
    <mergeCell ref="G95:G96"/>
    <mergeCell ref="B97:B98"/>
    <mergeCell ref="C97:C103"/>
    <mergeCell ref="E97:E98"/>
    <mergeCell ref="G97:G98"/>
    <mergeCell ref="E99:E100"/>
    <mergeCell ref="G99:G100"/>
    <mergeCell ref="C139:C144"/>
    <mergeCell ref="G81:G83"/>
    <mergeCell ref="C80:C82"/>
    <mergeCell ref="C88:C90"/>
    <mergeCell ref="C84:C86"/>
    <mergeCell ref="E23:E25"/>
    <mergeCell ref="C29:C30"/>
    <mergeCell ref="G30:G31"/>
    <mergeCell ref="B236:B237"/>
    <mergeCell ref="C47:C48"/>
    <mergeCell ref="E218:E219"/>
    <mergeCell ref="E220:E221"/>
    <mergeCell ref="E222:E223"/>
    <mergeCell ref="B226:B228"/>
    <mergeCell ref="C226:C228"/>
    <mergeCell ref="D226:D228"/>
    <mergeCell ref="E226:E228"/>
    <mergeCell ref="B213:B214"/>
    <mergeCell ref="C213:C214"/>
    <mergeCell ref="C215:C216"/>
    <mergeCell ref="B218:B220"/>
    <mergeCell ref="C218:C224"/>
    <mergeCell ref="B198:B199"/>
    <mergeCell ref="C159:C160"/>
    <mergeCell ref="D159:D160"/>
    <mergeCell ref="E159:E160"/>
    <mergeCell ref="C75:C76"/>
    <mergeCell ref="B80:B82"/>
    <mergeCell ref="E81:E83"/>
    <mergeCell ref="E198:E199"/>
    <mergeCell ref="B201:B205"/>
    <mergeCell ref="B177:B178"/>
    <mergeCell ref="B229:B235"/>
    <mergeCell ref="C229:C235"/>
    <mergeCell ref="C177:C187"/>
    <mergeCell ref="G178:G187"/>
    <mergeCell ref="G198:G199"/>
    <mergeCell ref="G202:G203"/>
    <mergeCell ref="E180:E181"/>
    <mergeCell ref="C201:C205"/>
    <mergeCell ref="B188:B189"/>
    <mergeCell ref="C188:C196"/>
    <mergeCell ref="G189:G196"/>
    <mergeCell ref="G218:G220"/>
    <mergeCell ref="F207:F208"/>
    <mergeCell ref="D207:D208"/>
    <mergeCell ref="B207:B208"/>
    <mergeCell ref="C207:C208"/>
    <mergeCell ref="E207:E208"/>
    <mergeCell ref="G207:G208"/>
    <mergeCell ref="G211:G212"/>
    <mergeCell ref="E211:E212"/>
    <mergeCell ref="D211:D212"/>
    <mergeCell ref="C211:C212"/>
    <mergeCell ref="B211:B212"/>
    <mergeCell ref="C198:C200"/>
    <mergeCell ref="E16:E17"/>
    <mergeCell ref="G16:G17"/>
    <mergeCell ref="C18:C21"/>
    <mergeCell ref="E18:E21"/>
    <mergeCell ref="G18:G21"/>
    <mergeCell ref="A4:E4"/>
    <mergeCell ref="D5:D6"/>
    <mergeCell ref="E5:E6"/>
    <mergeCell ref="D7:D12"/>
    <mergeCell ref="E7:E12"/>
    <mergeCell ref="G7:G12"/>
    <mergeCell ref="E231:E232"/>
    <mergeCell ref="E233:E234"/>
    <mergeCell ref="A3:B3"/>
    <mergeCell ref="D3:E3"/>
    <mergeCell ref="F3:G3"/>
    <mergeCell ref="H3:J3"/>
    <mergeCell ref="G122:G124"/>
    <mergeCell ref="C149:C151"/>
    <mergeCell ref="C108:C111"/>
    <mergeCell ref="B108:B109"/>
    <mergeCell ref="C112:C114"/>
    <mergeCell ref="C115:C117"/>
    <mergeCell ref="C118:C121"/>
    <mergeCell ref="C122:C124"/>
    <mergeCell ref="E139:E141"/>
    <mergeCell ref="E142:E144"/>
    <mergeCell ref="B146:B148"/>
    <mergeCell ref="C146:C148"/>
    <mergeCell ref="D146:D147"/>
    <mergeCell ref="E146:E148"/>
    <mergeCell ref="C125:C126"/>
    <mergeCell ref="C127:C128"/>
    <mergeCell ref="B135:B136"/>
    <mergeCell ref="D16:D17"/>
  </mergeCells>
  <conditionalFormatting sqref="I150:J150">
    <cfRule type="duplicateValues" priority="3" dxfId="12">
      <formula>AND(COUNTIF($I$150:$J$150,I150)&gt;1,NOT(ISBLANK(I150)))</formula>
    </cfRule>
  </conditionalFormatting>
  <conditionalFormatting sqref="J152">
    <cfRule type="duplicateValues" priority="1" dxfId="12">
      <formula>AND(COUNTIF($J$152:$J$152,J152)&gt;1,NOT(ISBLANK(J152)))</formula>
    </cfRule>
  </conditionalFormatting>
  <conditionalFormatting sqref="I152">
    <cfRule type="duplicateValues" priority="2" dxfId="12">
      <formula>AND(COUNTIF($I$152:$I$152,I152)&gt;1,NOT(ISBLANK(I152)))</formula>
    </cfRule>
  </conditionalFormatting>
  <printOptions horizontalCentered="1"/>
  <pageMargins left="0.1968503937007874" right="0.1968503937007874" top="0.5511811023622047" bottom="0.1968503937007874" header="0.2755905511811024" footer="0.11811023622047245"/>
  <pageSetup fitToHeight="0" horizontalDpi="600" verticalDpi="600" orientation="landscape" paperSize="9" scale="87" r:id="rId3"/>
  <headerFooter alignWithMargins="0">
    <oddFooter>&amp;C
&amp;P</oddFooter>
  </headerFooter>
  <rowBreaks count="7" manualBreakCount="7">
    <brk id="22" max="9" man="1"/>
    <brk id="46" max="9" man="1"/>
    <brk id="76" max="9" man="1"/>
    <brk id="96" max="9" man="1"/>
    <brk id="124" max="9" man="1"/>
    <brk id="166" max="9" man="1"/>
    <brk id="210" max="9" man="1"/>
  </rowBreaks>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T50"/>
  <sheetViews>
    <sheetView view="pageBreakPreview" zoomScaleNormal="40" zoomScaleSheetLayoutView="100" zoomScalePageLayoutView="0" workbookViewId="0" topLeftCell="A1">
      <selection activeCell="A1" sqref="A1"/>
    </sheetView>
  </sheetViews>
  <sheetFormatPr defaultColWidth="2.125" defaultRowHeight="13.5"/>
  <cols>
    <col min="1" max="1" width="3.25390625" style="46" customWidth="1"/>
    <col min="2" max="2" width="8.875" style="44" customWidth="1"/>
    <col min="3" max="3" width="10.75390625" style="188" customWidth="1"/>
    <col min="4" max="4" width="27.25390625" style="173" customWidth="1"/>
    <col min="5" max="5" width="3.00390625" style="34" customWidth="1"/>
    <col min="6" max="6" width="48.75390625" style="29" customWidth="1"/>
    <col min="7" max="7" width="3.125" style="47" customWidth="1"/>
    <col min="8" max="8" width="37.25390625" style="39" customWidth="1"/>
    <col min="9" max="9" width="5.125" style="74" customWidth="1"/>
    <col min="10" max="10" width="20.625" style="445" customWidth="1"/>
    <col min="11" max="11" width="19.50390625" style="35" customWidth="1"/>
    <col min="12" max="12" width="10.875" style="78" customWidth="1"/>
    <col min="13" max="13" width="17.875" style="149" customWidth="1"/>
    <col min="14" max="14" width="13.375" style="29" customWidth="1"/>
    <col min="15" max="15" width="7.25390625" style="29" customWidth="1"/>
    <col min="16" max="16384" width="2.125" style="29" customWidth="1"/>
  </cols>
  <sheetData>
    <row r="1" spans="1:13" s="21" customFormat="1" ht="27.75" customHeight="1">
      <c r="A1" s="41" t="s">
        <v>702</v>
      </c>
      <c r="B1" s="44"/>
      <c r="C1" s="188"/>
      <c r="D1" s="173"/>
      <c r="E1" s="58"/>
      <c r="G1" s="37"/>
      <c r="I1" s="60"/>
      <c r="J1" s="380"/>
      <c r="K1" s="22"/>
      <c r="L1" s="76"/>
      <c r="M1" s="148"/>
    </row>
    <row r="2" spans="1:13" s="382" customFormat="1" ht="35.25" customHeight="1" thickBot="1">
      <c r="A2" s="620" t="s">
        <v>340</v>
      </c>
      <c r="B2" s="620"/>
      <c r="C2" s="620"/>
      <c r="D2" s="620"/>
      <c r="E2" s="620"/>
      <c r="F2" s="620"/>
      <c r="H2" s="620" t="s">
        <v>703</v>
      </c>
      <c r="I2" s="620"/>
      <c r="J2" s="620"/>
      <c r="K2" s="620"/>
      <c r="L2" s="77"/>
      <c r="M2" s="149"/>
    </row>
    <row r="3" spans="1:13" s="22" customFormat="1" ht="20.25" customHeight="1" thickBot="1">
      <c r="A3" s="546" t="s">
        <v>25</v>
      </c>
      <c r="B3" s="547"/>
      <c r="C3" s="454" t="s">
        <v>704</v>
      </c>
      <c r="D3" s="455" t="s">
        <v>29</v>
      </c>
      <c r="E3" s="548" t="s">
        <v>386</v>
      </c>
      <c r="F3" s="621"/>
      <c r="G3" s="549" t="s">
        <v>20</v>
      </c>
      <c r="H3" s="549"/>
      <c r="I3" s="551" t="s">
        <v>346</v>
      </c>
      <c r="J3" s="551"/>
      <c r="K3" s="552"/>
      <c r="L3" s="79">
        <f>COUNTIF(L$5:L$360,"FALSE")</f>
        <v>8</v>
      </c>
      <c r="M3" s="148" t="s">
        <v>440</v>
      </c>
    </row>
    <row r="4" spans="1:13" s="22" customFormat="1" ht="24" customHeight="1" thickBot="1">
      <c r="A4" s="606" t="s">
        <v>344</v>
      </c>
      <c r="B4" s="607"/>
      <c r="C4" s="641"/>
      <c r="D4" s="607"/>
      <c r="E4" s="607"/>
      <c r="F4" s="607"/>
      <c r="G4" s="419"/>
      <c r="H4" s="235"/>
      <c r="I4" s="134"/>
      <c r="J4" s="135"/>
      <c r="K4" s="118"/>
      <c r="L4" s="42" t="s">
        <v>438</v>
      </c>
      <c r="M4" s="148"/>
    </row>
    <row r="5" spans="1:13" s="445" customFormat="1" ht="27" customHeight="1">
      <c r="A5" s="114">
        <v>3</v>
      </c>
      <c r="B5" s="49" t="s">
        <v>51</v>
      </c>
      <c r="C5" s="423"/>
      <c r="D5" s="424" t="s">
        <v>705</v>
      </c>
      <c r="E5" s="377">
        <v>1</v>
      </c>
      <c r="F5" s="642" t="s">
        <v>706</v>
      </c>
      <c r="G5" s="496">
        <v>1</v>
      </c>
      <c r="H5" s="237" t="s">
        <v>707</v>
      </c>
      <c r="I5" s="53">
        <v>1</v>
      </c>
      <c r="J5" s="23"/>
      <c r="K5" s="99"/>
      <c r="L5" s="77" t="b">
        <v>0</v>
      </c>
      <c r="M5" s="149"/>
    </row>
    <row r="6" spans="1:13" s="445" customFormat="1" ht="21" customHeight="1">
      <c r="A6" s="94"/>
      <c r="B6" s="480"/>
      <c r="C6" s="188"/>
      <c r="D6" s="348"/>
      <c r="E6" s="31"/>
      <c r="F6" s="561"/>
      <c r="G6" s="336">
        <v>2</v>
      </c>
      <c r="H6" s="584" t="s">
        <v>708</v>
      </c>
      <c r="I6" s="22"/>
      <c r="J6" s="137" t="s">
        <v>347</v>
      </c>
      <c r="K6" s="95"/>
      <c r="L6" s="77"/>
      <c r="M6" s="149"/>
    </row>
    <row r="7" spans="1:13" s="445" customFormat="1" ht="18.75" customHeight="1">
      <c r="A7" s="94"/>
      <c r="B7" s="480"/>
      <c r="C7" s="188"/>
      <c r="D7" s="348"/>
      <c r="E7" s="228"/>
      <c r="F7" s="561"/>
      <c r="G7" s="495"/>
      <c r="H7" s="584"/>
      <c r="I7" s="35"/>
      <c r="J7" s="138"/>
      <c r="K7" s="93"/>
      <c r="L7" s="77"/>
      <c r="M7" s="149"/>
    </row>
    <row r="8" spans="1:13" s="445" customFormat="1" ht="18.75" customHeight="1">
      <c r="A8" s="94"/>
      <c r="B8" s="480"/>
      <c r="C8" s="188"/>
      <c r="D8" s="492"/>
      <c r="E8" s="228"/>
      <c r="F8" s="442"/>
      <c r="G8" s="495"/>
      <c r="H8" s="584"/>
      <c r="I8" s="35"/>
      <c r="J8" s="138"/>
      <c r="K8" s="93"/>
      <c r="L8" s="77"/>
      <c r="M8" s="149"/>
    </row>
    <row r="9" spans="1:20" s="445" customFormat="1" ht="18.75" customHeight="1">
      <c r="A9" s="91"/>
      <c r="B9" s="480"/>
      <c r="C9" s="188"/>
      <c r="D9" s="459"/>
      <c r="E9" s="228"/>
      <c r="F9" s="442"/>
      <c r="G9" s="336">
        <v>3</v>
      </c>
      <c r="H9" s="584" t="s">
        <v>339</v>
      </c>
      <c r="I9" s="22"/>
      <c r="J9" s="138"/>
      <c r="K9" s="93"/>
      <c r="L9" s="77"/>
      <c r="M9" s="149"/>
      <c r="N9" s="136"/>
      <c r="O9" s="136"/>
      <c r="P9" s="136"/>
      <c r="Q9" s="136"/>
      <c r="R9" s="136"/>
      <c r="S9" s="136"/>
      <c r="T9" s="136"/>
    </row>
    <row r="10" spans="1:13" s="445" customFormat="1" ht="18.75" customHeight="1">
      <c r="A10" s="91"/>
      <c r="B10" s="480"/>
      <c r="C10" s="188"/>
      <c r="D10" s="459"/>
      <c r="E10" s="228"/>
      <c r="F10" s="442"/>
      <c r="G10" s="471"/>
      <c r="H10" s="584"/>
      <c r="I10" s="35"/>
      <c r="J10" s="138"/>
      <c r="K10" s="93"/>
      <c r="L10" s="77"/>
      <c r="M10" s="149"/>
    </row>
    <row r="11" spans="1:13" s="445" customFormat="1" ht="18.75" customHeight="1">
      <c r="A11" s="91"/>
      <c r="B11" s="480"/>
      <c r="C11" s="188"/>
      <c r="D11" s="459"/>
      <c r="E11" s="228"/>
      <c r="F11" s="442"/>
      <c r="G11" s="495"/>
      <c r="H11" s="461"/>
      <c r="I11" s="35"/>
      <c r="J11" s="138"/>
      <c r="K11" s="93"/>
      <c r="L11" s="77"/>
      <c r="M11" s="149"/>
    </row>
    <row r="12" spans="1:13" s="445" customFormat="1" ht="18.75" customHeight="1">
      <c r="A12" s="91"/>
      <c r="B12" s="480"/>
      <c r="C12" s="188"/>
      <c r="D12" s="492"/>
      <c r="E12" s="375"/>
      <c r="F12" s="429"/>
      <c r="G12" s="495"/>
      <c r="H12" s="461"/>
      <c r="I12" s="35"/>
      <c r="J12" s="512"/>
      <c r="K12" s="513"/>
      <c r="L12" s="77"/>
      <c r="M12" s="149"/>
    </row>
    <row r="13" spans="1:12" s="445" customFormat="1" ht="27.75" customHeight="1">
      <c r="A13" s="98">
        <v>4</v>
      </c>
      <c r="B13" s="479" t="s">
        <v>33</v>
      </c>
      <c r="C13" s="423"/>
      <c r="D13" s="472" t="s">
        <v>710</v>
      </c>
      <c r="E13" s="233">
        <v>1</v>
      </c>
      <c r="F13" s="468" t="s">
        <v>709</v>
      </c>
      <c r="G13" s="496">
        <v>1</v>
      </c>
      <c r="H13" s="469" t="s">
        <v>265</v>
      </c>
      <c r="I13" s="53"/>
      <c r="J13" s="53" t="s">
        <v>349</v>
      </c>
      <c r="K13" s="364"/>
      <c r="L13" s="77"/>
    </row>
    <row r="14" spans="1:12" s="445" customFormat="1" ht="43.5" customHeight="1">
      <c r="A14" s="91"/>
      <c r="B14" s="480"/>
      <c r="C14" s="188"/>
      <c r="D14" s="459" t="s">
        <v>711</v>
      </c>
      <c r="E14" s="376"/>
      <c r="G14" s="495"/>
      <c r="H14" s="643" t="s">
        <v>712</v>
      </c>
      <c r="I14" s="62"/>
      <c r="J14" s="35" t="s">
        <v>425</v>
      </c>
      <c r="K14" s="192"/>
      <c r="L14" s="77"/>
    </row>
    <row r="15" spans="1:13" s="445" customFormat="1" ht="43.5" customHeight="1">
      <c r="A15" s="100"/>
      <c r="B15" s="488"/>
      <c r="C15" s="189"/>
      <c r="D15" s="493"/>
      <c r="E15" s="40"/>
      <c r="F15" s="474"/>
      <c r="G15" s="335"/>
      <c r="H15" s="644"/>
      <c r="I15" s="63"/>
      <c r="J15" s="51" t="s">
        <v>426</v>
      </c>
      <c r="K15" s="139"/>
      <c r="L15" s="77"/>
      <c r="M15" s="149"/>
    </row>
    <row r="16" spans="1:14" s="445" customFormat="1" ht="30.75" customHeight="1">
      <c r="A16" s="98">
        <v>5</v>
      </c>
      <c r="B16" s="479" t="s">
        <v>34</v>
      </c>
      <c r="C16" s="423"/>
      <c r="D16" s="590" t="s">
        <v>713</v>
      </c>
      <c r="E16" s="233">
        <v>1</v>
      </c>
      <c r="F16" s="468" t="s">
        <v>714</v>
      </c>
      <c r="G16" s="496"/>
      <c r="H16" s="236"/>
      <c r="I16" s="66">
        <v>2</v>
      </c>
      <c r="J16" s="468"/>
      <c r="K16" s="99"/>
      <c r="L16" s="77" t="b">
        <v>0</v>
      </c>
      <c r="M16" s="149"/>
      <c r="N16" s="465"/>
    </row>
    <row r="17" spans="1:13" s="445" customFormat="1" ht="18" customHeight="1">
      <c r="A17" s="91"/>
      <c r="B17" s="480"/>
      <c r="C17" s="188"/>
      <c r="D17" s="583"/>
      <c r="E17" s="376"/>
      <c r="G17" s="495"/>
      <c r="H17" s="477"/>
      <c r="I17" s="62"/>
      <c r="J17" s="35" t="s">
        <v>112</v>
      </c>
      <c r="K17" s="191"/>
      <c r="L17" s="77"/>
      <c r="M17" s="149"/>
    </row>
    <row r="18" spans="1:13" s="445" customFormat="1" ht="18" customHeight="1">
      <c r="A18" s="91"/>
      <c r="B18" s="480"/>
      <c r="C18" s="188"/>
      <c r="D18" s="459"/>
      <c r="E18" s="376"/>
      <c r="G18" s="495"/>
      <c r="H18" s="477"/>
      <c r="I18" s="62"/>
      <c r="J18" s="35" t="s">
        <v>113</v>
      </c>
      <c r="K18" s="365"/>
      <c r="L18" s="77"/>
      <c r="M18" s="149"/>
    </row>
    <row r="19" spans="1:13" s="445" customFormat="1" ht="18" customHeight="1">
      <c r="A19" s="100"/>
      <c r="B19" s="488"/>
      <c r="C19" s="189"/>
      <c r="D19" s="493"/>
      <c r="E19" s="40"/>
      <c r="F19" s="474"/>
      <c r="G19" s="335"/>
      <c r="H19" s="478"/>
      <c r="I19" s="63"/>
      <c r="J19" s="51" t="s">
        <v>801</v>
      </c>
      <c r="K19" s="366"/>
      <c r="L19" s="77"/>
      <c r="M19" s="149"/>
    </row>
    <row r="20" spans="1:13" s="445" customFormat="1" ht="30" customHeight="1">
      <c r="A20" s="122">
        <v>6</v>
      </c>
      <c r="B20" s="587" t="s">
        <v>35</v>
      </c>
      <c r="C20" s="423"/>
      <c r="D20" s="590" t="s">
        <v>715</v>
      </c>
      <c r="E20" s="233">
        <v>1</v>
      </c>
      <c r="F20" s="468" t="s">
        <v>716</v>
      </c>
      <c r="G20" s="496">
        <v>1</v>
      </c>
      <c r="H20" s="239" t="s">
        <v>191</v>
      </c>
      <c r="I20" s="68"/>
      <c r="J20" s="53" t="s">
        <v>32</v>
      </c>
      <c r="K20" s="193"/>
      <c r="L20" s="77"/>
      <c r="M20" s="149"/>
    </row>
    <row r="21" spans="1:13" s="445" customFormat="1" ht="29.25" customHeight="1">
      <c r="A21" s="91"/>
      <c r="B21" s="586"/>
      <c r="C21" s="188"/>
      <c r="D21" s="583"/>
      <c r="E21" s="376">
        <v>2</v>
      </c>
      <c r="F21" s="465" t="s">
        <v>717</v>
      </c>
      <c r="G21" s="495">
        <v>2</v>
      </c>
      <c r="H21" s="461" t="s">
        <v>292</v>
      </c>
      <c r="I21" s="35"/>
      <c r="J21" s="164" t="s">
        <v>351</v>
      </c>
      <c r="K21" s="174"/>
      <c r="L21" s="77"/>
      <c r="M21" s="149" t="str">
        <f>IF(K21&gt;=40,"40㎡以上","40㎡以下")</f>
        <v>40㎡以下</v>
      </c>
    </row>
    <row r="22" spans="1:13" s="445" customFormat="1" ht="43.5" customHeight="1">
      <c r="A22" s="91"/>
      <c r="B22" s="586"/>
      <c r="C22" s="188"/>
      <c r="D22" s="583"/>
      <c r="E22" s="231">
        <v>-1</v>
      </c>
      <c r="F22" s="465" t="s">
        <v>293</v>
      </c>
      <c r="G22" s="495"/>
      <c r="H22" s="461"/>
      <c r="J22" s="35" t="s">
        <v>352</v>
      </c>
      <c r="K22" s="141" t="e">
        <f>K21/K20</f>
        <v>#DIV/0!</v>
      </c>
      <c r="L22" s="77"/>
      <c r="M22" s="149" t="e">
        <f>IF(K22&gt;=3,"3㎡以上","3㎡以下")</f>
        <v>#DIV/0!</v>
      </c>
    </row>
    <row r="23" spans="1:13" s="445" customFormat="1" ht="27.75" customHeight="1">
      <c r="A23" s="91"/>
      <c r="B23" s="480"/>
      <c r="C23" s="188"/>
      <c r="D23" s="583"/>
      <c r="E23" s="231">
        <v>-2</v>
      </c>
      <c r="F23" s="465" t="s">
        <v>718</v>
      </c>
      <c r="G23" s="495"/>
      <c r="H23" s="461"/>
      <c r="J23" s="67"/>
      <c r="K23" s="367"/>
      <c r="L23" s="77"/>
      <c r="M23" s="149"/>
    </row>
    <row r="24" spans="1:13" s="445" customFormat="1" ht="32.25" customHeight="1">
      <c r="A24" s="100"/>
      <c r="B24" s="488"/>
      <c r="C24" s="189"/>
      <c r="D24" s="591"/>
      <c r="E24" s="232">
        <v>3</v>
      </c>
      <c r="F24" s="489" t="s">
        <v>719</v>
      </c>
      <c r="G24" s="335"/>
      <c r="H24" s="473"/>
      <c r="I24" s="51"/>
      <c r="J24" s="194"/>
      <c r="K24" s="195"/>
      <c r="M24" s="35"/>
    </row>
    <row r="25" spans="1:13" s="445" customFormat="1" ht="25.5" customHeight="1">
      <c r="A25" s="122">
        <v>7</v>
      </c>
      <c r="B25" s="436" t="s">
        <v>54</v>
      </c>
      <c r="C25" s="423"/>
      <c r="D25" s="530" t="s">
        <v>720</v>
      </c>
      <c r="E25" s="157">
        <v>1</v>
      </c>
      <c r="F25" s="430" t="s">
        <v>272</v>
      </c>
      <c r="G25" s="373">
        <v>1</v>
      </c>
      <c r="H25" s="450" t="s">
        <v>191</v>
      </c>
      <c r="I25" s="68"/>
      <c r="J25" s="52" t="s">
        <v>473</v>
      </c>
      <c r="K25" s="139"/>
      <c r="L25" s="77"/>
      <c r="M25" s="35" t="e">
        <f>IF(K25&gt;=#REF!/2,"OK","非適合")</f>
        <v>#REF!</v>
      </c>
    </row>
    <row r="26" spans="1:13" s="445" customFormat="1" ht="27" customHeight="1">
      <c r="A26" s="161"/>
      <c r="B26" s="438"/>
      <c r="C26" s="421"/>
      <c r="D26" s="534"/>
      <c r="E26" s="422">
        <v>2</v>
      </c>
      <c r="F26" s="444" t="s">
        <v>721</v>
      </c>
      <c r="G26" s="449">
        <v>2</v>
      </c>
      <c r="H26" s="310" t="s">
        <v>294</v>
      </c>
      <c r="I26" s="73"/>
      <c r="J26" s="51" t="s">
        <v>352</v>
      </c>
      <c r="K26" s="141" t="e">
        <f>K25/K20</f>
        <v>#DIV/0!</v>
      </c>
      <c r="L26" s="77"/>
      <c r="M26" s="35"/>
    </row>
    <row r="27" spans="1:13" s="445" customFormat="1" ht="25.5" customHeight="1">
      <c r="A27" s="122">
        <v>8</v>
      </c>
      <c r="B27" s="436" t="s">
        <v>55</v>
      </c>
      <c r="C27" s="423"/>
      <c r="D27" s="530" t="s">
        <v>722</v>
      </c>
      <c r="E27" s="157">
        <v>1</v>
      </c>
      <c r="F27" s="430" t="s">
        <v>723</v>
      </c>
      <c r="G27" s="373">
        <v>1</v>
      </c>
      <c r="H27" s="307" t="s">
        <v>191</v>
      </c>
      <c r="I27" s="68"/>
      <c r="J27" s="160" t="s">
        <v>473</v>
      </c>
      <c r="K27" s="139"/>
      <c r="L27" s="77"/>
      <c r="M27" s="35" t="e">
        <f>IF(K27&gt;=2*#REF!,"OK","非適合")</f>
        <v>#REF!</v>
      </c>
    </row>
    <row r="28" spans="1:13" s="445" customFormat="1" ht="25.5" customHeight="1">
      <c r="A28" s="123"/>
      <c r="B28" s="437"/>
      <c r="C28" s="190"/>
      <c r="D28" s="531"/>
      <c r="E28" s="158">
        <v>2</v>
      </c>
      <c r="F28" s="431" t="s">
        <v>717</v>
      </c>
      <c r="G28" s="372">
        <v>2</v>
      </c>
      <c r="H28" s="337" t="s">
        <v>474</v>
      </c>
      <c r="I28" s="22"/>
      <c r="J28" s="35" t="s">
        <v>352</v>
      </c>
      <c r="K28" s="141" t="e">
        <f>K27/K20</f>
        <v>#DIV/0!</v>
      </c>
      <c r="L28" s="77"/>
      <c r="M28" s="35"/>
    </row>
    <row r="29" spans="1:13" s="445" customFormat="1" ht="38.25" customHeight="1">
      <c r="A29" s="123"/>
      <c r="B29" s="437"/>
      <c r="C29" s="190"/>
      <c r="D29" s="531"/>
      <c r="E29" s="231">
        <v>-1</v>
      </c>
      <c r="F29" s="431" t="s">
        <v>724</v>
      </c>
      <c r="G29" s="372"/>
      <c r="H29" s="308"/>
      <c r="I29" s="61"/>
      <c r="K29" s="95"/>
      <c r="L29" s="77"/>
      <c r="M29" s="35"/>
    </row>
    <row r="30" spans="1:13" s="445" customFormat="1" ht="36" customHeight="1">
      <c r="A30" s="123"/>
      <c r="B30" s="437"/>
      <c r="C30" s="190"/>
      <c r="D30" s="534"/>
      <c r="E30" s="231">
        <v>-2</v>
      </c>
      <c r="F30" s="444" t="s">
        <v>725</v>
      </c>
      <c r="G30" s="372"/>
      <c r="H30" s="308"/>
      <c r="I30" s="61"/>
      <c r="J30" s="51"/>
      <c r="K30" s="367"/>
      <c r="L30" s="77"/>
      <c r="M30" s="35" t="s">
        <v>636</v>
      </c>
    </row>
    <row r="31" spans="1:13" s="445" customFormat="1" ht="27.75" customHeight="1">
      <c r="A31" s="122">
        <v>11</v>
      </c>
      <c r="B31" s="536" t="s">
        <v>114</v>
      </c>
      <c r="C31" s="423"/>
      <c r="D31" s="530" t="s">
        <v>726</v>
      </c>
      <c r="E31" s="157">
        <v>1</v>
      </c>
      <c r="F31" s="443" t="s">
        <v>245</v>
      </c>
      <c r="G31" s="496">
        <v>1</v>
      </c>
      <c r="H31" s="307" t="s">
        <v>191</v>
      </c>
      <c r="I31" s="53"/>
      <c r="J31" s="160" t="s">
        <v>473</v>
      </c>
      <c r="K31" s="139"/>
      <c r="L31" s="77"/>
      <c r="M31" s="35"/>
    </row>
    <row r="32" spans="1:13" s="445" customFormat="1" ht="27.75" customHeight="1">
      <c r="A32" s="123"/>
      <c r="B32" s="535"/>
      <c r="C32" s="190"/>
      <c r="D32" s="531"/>
      <c r="E32" s="226"/>
      <c r="F32" s="434"/>
      <c r="G32" s="495">
        <v>2</v>
      </c>
      <c r="H32" s="461" t="s">
        <v>295</v>
      </c>
      <c r="I32" s="35"/>
      <c r="J32" s="35" t="s">
        <v>352</v>
      </c>
      <c r="K32" s="141" t="e">
        <f>K31/K20</f>
        <v>#DIV/0!</v>
      </c>
      <c r="L32" s="77"/>
      <c r="M32" s="35" t="e">
        <f>IF(K32&gt;=1,"OK","非適合")</f>
        <v>#DIV/0!</v>
      </c>
    </row>
    <row r="33" spans="1:12" s="445" customFormat="1" ht="25.5" customHeight="1">
      <c r="A33" s="98">
        <v>18</v>
      </c>
      <c r="B33" s="587" t="s">
        <v>558</v>
      </c>
      <c r="C33" s="423"/>
      <c r="D33" s="590" t="s">
        <v>727</v>
      </c>
      <c r="E33" s="233">
        <v>1</v>
      </c>
      <c r="F33" s="589" t="s">
        <v>728</v>
      </c>
      <c r="G33" s="496"/>
      <c r="H33" s="236"/>
      <c r="I33" s="66"/>
      <c r="J33" s="53" t="s">
        <v>362</v>
      </c>
      <c r="K33" s="193"/>
      <c r="L33" s="77"/>
    </row>
    <row r="34" spans="1:12" s="445" customFormat="1" ht="22.5">
      <c r="A34" s="91"/>
      <c r="B34" s="586"/>
      <c r="C34" s="188"/>
      <c r="D34" s="583"/>
      <c r="E34" s="376"/>
      <c r="F34" s="561"/>
      <c r="G34" s="495"/>
      <c r="H34" s="477"/>
      <c r="I34" s="62"/>
      <c r="J34" s="35" t="s">
        <v>493</v>
      </c>
      <c r="K34" s="139"/>
      <c r="L34" s="77"/>
    </row>
    <row r="35" spans="1:13" s="445" customFormat="1" ht="21" customHeight="1">
      <c r="A35" s="91"/>
      <c r="B35" s="586"/>
      <c r="C35" s="188"/>
      <c r="D35" s="583"/>
      <c r="G35" s="495"/>
      <c r="H35" s="477"/>
      <c r="I35" s="62"/>
      <c r="J35" s="35" t="s">
        <v>363</v>
      </c>
      <c r="K35" s="146" t="e">
        <f>ROUNDDOWN(K34/K33,3)</f>
        <v>#DIV/0!</v>
      </c>
      <c r="L35" s="77"/>
      <c r="M35" s="149" t="e">
        <f>IF(K35&gt;=3,"OK","非適合")</f>
        <v>#DIV/0!</v>
      </c>
    </row>
    <row r="36" spans="1:13" s="445" customFormat="1" ht="24.75" customHeight="1">
      <c r="A36" s="98">
        <v>20</v>
      </c>
      <c r="B36" s="587" t="s">
        <v>59</v>
      </c>
      <c r="C36" s="423"/>
      <c r="D36" s="590" t="s">
        <v>729</v>
      </c>
      <c r="E36" s="233">
        <v>1</v>
      </c>
      <c r="F36" s="464" t="s">
        <v>730</v>
      </c>
      <c r="G36" s="496"/>
      <c r="H36" s="236"/>
      <c r="I36" s="66">
        <v>3</v>
      </c>
      <c r="J36" s="468"/>
      <c r="K36" s="107"/>
      <c r="L36" s="77" t="b">
        <v>0</v>
      </c>
      <c r="M36" s="149"/>
    </row>
    <row r="37" spans="1:13" s="445" customFormat="1" ht="55.5" customHeight="1">
      <c r="A37" s="91"/>
      <c r="B37" s="586"/>
      <c r="C37" s="188"/>
      <c r="D37" s="583"/>
      <c r="E37" s="231">
        <v>-1</v>
      </c>
      <c r="F37" s="465" t="s">
        <v>731</v>
      </c>
      <c r="G37" s="495"/>
      <c r="H37" s="477"/>
      <c r="I37" s="62">
        <v>4</v>
      </c>
      <c r="K37" s="109"/>
      <c r="L37" s="77" t="b">
        <v>0</v>
      </c>
      <c r="M37" s="149"/>
    </row>
    <row r="38" spans="1:13" s="445" customFormat="1" ht="41.25" customHeight="1">
      <c r="A38" s="91"/>
      <c r="B38" s="586"/>
      <c r="C38" s="188"/>
      <c r="D38" s="583"/>
      <c r="E38" s="376" t="s">
        <v>296</v>
      </c>
      <c r="F38" s="465" t="s">
        <v>732</v>
      </c>
      <c r="G38" s="495"/>
      <c r="H38" s="477"/>
      <c r="I38" s="35"/>
      <c r="K38" s="109"/>
      <c r="L38" s="77"/>
      <c r="M38" s="149"/>
    </row>
    <row r="39" spans="1:13" s="445" customFormat="1" ht="25.5" customHeight="1">
      <c r="A39" s="91"/>
      <c r="B39" s="480"/>
      <c r="C39" s="188"/>
      <c r="D39" s="459"/>
      <c r="E39" s="376" t="s">
        <v>297</v>
      </c>
      <c r="F39" s="465" t="s">
        <v>733</v>
      </c>
      <c r="G39" s="495"/>
      <c r="H39" s="477"/>
      <c r="I39" s="35"/>
      <c r="K39" s="109"/>
      <c r="L39" s="77"/>
      <c r="M39" s="149"/>
    </row>
    <row r="40" spans="1:13" s="445" customFormat="1" ht="26.25" customHeight="1">
      <c r="A40" s="91"/>
      <c r="B40" s="480"/>
      <c r="C40" s="188"/>
      <c r="D40" s="459"/>
      <c r="E40" s="376" t="s">
        <v>290</v>
      </c>
      <c r="F40" s="465" t="s">
        <v>734</v>
      </c>
      <c r="G40" s="495"/>
      <c r="H40" s="477"/>
      <c r="I40" s="35"/>
      <c r="K40" s="109"/>
      <c r="L40" s="77"/>
      <c r="M40" s="149"/>
    </row>
    <row r="41" spans="1:13" s="445" customFormat="1" ht="19.5" customHeight="1">
      <c r="A41" s="91"/>
      <c r="B41" s="480"/>
      <c r="C41" s="188"/>
      <c r="D41" s="459"/>
      <c r="E41" s="376" t="s">
        <v>291</v>
      </c>
      <c r="F41" s="445" t="s">
        <v>735</v>
      </c>
      <c r="G41" s="495"/>
      <c r="H41" s="477"/>
      <c r="I41" s="35"/>
      <c r="K41" s="109"/>
      <c r="L41" s="77"/>
      <c r="M41" s="149"/>
    </row>
    <row r="42" spans="1:13" s="445" customFormat="1" ht="32.25" customHeight="1">
      <c r="A42" s="91"/>
      <c r="B42" s="480"/>
      <c r="C42" s="188"/>
      <c r="D42" s="459"/>
      <c r="E42" s="376" t="s">
        <v>737</v>
      </c>
      <c r="F42" s="445" t="s">
        <v>736</v>
      </c>
      <c r="G42" s="495"/>
      <c r="H42" s="477"/>
      <c r="I42" s="35"/>
      <c r="K42" s="109"/>
      <c r="L42" s="77"/>
      <c r="M42" s="149"/>
    </row>
    <row r="43" spans="1:13" s="445" customFormat="1" ht="33" customHeight="1">
      <c r="A43" s="98">
        <v>21</v>
      </c>
      <c r="B43" s="587" t="s">
        <v>366</v>
      </c>
      <c r="C43" s="423"/>
      <c r="D43" s="590" t="s">
        <v>738</v>
      </c>
      <c r="E43" s="233">
        <v>1</v>
      </c>
      <c r="F43" s="468" t="s">
        <v>740</v>
      </c>
      <c r="G43" s="496"/>
      <c r="H43" s="237"/>
      <c r="I43" s="68">
        <v>5</v>
      </c>
      <c r="J43" s="468"/>
      <c r="K43" s="107"/>
      <c r="L43" s="77" t="b">
        <v>0</v>
      </c>
      <c r="M43" s="149"/>
    </row>
    <row r="44" spans="1:13" s="445" customFormat="1" ht="21.75" customHeight="1">
      <c r="A44" s="91"/>
      <c r="B44" s="586"/>
      <c r="C44" s="188"/>
      <c r="D44" s="583"/>
      <c r="E44" s="231">
        <v>-1</v>
      </c>
      <c r="F44" s="445" t="s">
        <v>741</v>
      </c>
      <c r="G44" s="495"/>
      <c r="H44" s="238"/>
      <c r="I44" s="35">
        <v>6</v>
      </c>
      <c r="K44" s="109"/>
      <c r="L44" s="77" t="b">
        <v>0</v>
      </c>
      <c r="M44" s="149"/>
    </row>
    <row r="45" spans="1:13" s="445" customFormat="1" ht="35.25" customHeight="1">
      <c r="A45" s="91"/>
      <c r="B45" s="586"/>
      <c r="C45" s="188"/>
      <c r="D45" s="583"/>
      <c r="E45" s="231">
        <v>-2</v>
      </c>
      <c r="F45" s="445" t="s">
        <v>742</v>
      </c>
      <c r="G45" s="495"/>
      <c r="H45" s="461" t="s">
        <v>298</v>
      </c>
      <c r="I45" s="35"/>
      <c r="J45" s="35" t="s">
        <v>753</v>
      </c>
      <c r="K45" s="368"/>
      <c r="L45" s="77"/>
      <c r="M45" s="149"/>
    </row>
    <row r="46" spans="1:13" s="445" customFormat="1" ht="35.25" customHeight="1">
      <c r="A46" s="91"/>
      <c r="B46" s="592"/>
      <c r="C46" s="189"/>
      <c r="D46" s="459"/>
      <c r="E46" s="231"/>
      <c r="G46" s="495"/>
      <c r="H46" s="461"/>
      <c r="I46" s="35"/>
      <c r="J46" s="35" t="s">
        <v>743</v>
      </c>
      <c r="K46" s="139"/>
      <c r="L46" s="77"/>
      <c r="M46" s="149"/>
    </row>
    <row r="47" spans="1:13" s="445" customFormat="1" ht="25.5" customHeight="1">
      <c r="A47" s="98">
        <v>23</v>
      </c>
      <c r="B47" s="479" t="s">
        <v>61</v>
      </c>
      <c r="C47" s="423"/>
      <c r="D47" s="590" t="s">
        <v>739</v>
      </c>
      <c r="E47" s="233">
        <v>1</v>
      </c>
      <c r="F47" s="464" t="s">
        <v>744</v>
      </c>
      <c r="G47" s="496">
        <v>1</v>
      </c>
      <c r="H47" s="237" t="s">
        <v>299</v>
      </c>
      <c r="I47" s="53"/>
      <c r="J47" s="53" t="s">
        <v>514</v>
      </c>
      <c r="K47" s="147"/>
      <c r="L47" s="77"/>
      <c r="M47" s="149" t="str">
        <f>IF(K47&gt;=1.5,"OK","非適合")</f>
        <v>非適合</v>
      </c>
    </row>
    <row r="48" spans="1:13" s="445" customFormat="1" ht="25.5" customHeight="1">
      <c r="A48" s="91"/>
      <c r="B48" s="480"/>
      <c r="C48" s="188"/>
      <c r="D48" s="583"/>
      <c r="E48" s="231">
        <v>2</v>
      </c>
      <c r="F48" s="465" t="s">
        <v>745</v>
      </c>
      <c r="G48" s="495">
        <v>2</v>
      </c>
      <c r="H48" s="461" t="s">
        <v>746</v>
      </c>
      <c r="I48" s="35"/>
      <c r="J48" s="35" t="s">
        <v>515</v>
      </c>
      <c r="K48" s="147"/>
      <c r="L48" s="77"/>
      <c r="M48" s="149" t="str">
        <f>IF(K48&gt;=1.8,"OK","非適合")</f>
        <v>非適合</v>
      </c>
    </row>
    <row r="49" spans="1:13" s="445" customFormat="1" ht="25.5" customHeight="1">
      <c r="A49" s="91"/>
      <c r="B49" s="480"/>
      <c r="C49" s="188"/>
      <c r="D49" s="583"/>
      <c r="E49" s="231">
        <v>3</v>
      </c>
      <c r="F49" s="465" t="s">
        <v>200</v>
      </c>
      <c r="G49" s="495">
        <v>3</v>
      </c>
      <c r="H49" s="461" t="s">
        <v>747</v>
      </c>
      <c r="I49" s="35">
        <v>7</v>
      </c>
      <c r="J49" s="486"/>
      <c r="K49" s="369"/>
      <c r="L49" s="77" t="b">
        <v>0</v>
      </c>
      <c r="M49" s="149"/>
    </row>
    <row r="50" spans="1:13" s="445" customFormat="1" ht="25.5" customHeight="1" thickBot="1">
      <c r="A50" s="115"/>
      <c r="B50" s="490"/>
      <c r="C50" s="370"/>
      <c r="D50" s="599"/>
      <c r="E50" s="103"/>
      <c r="F50" s="383"/>
      <c r="G50" s="349"/>
      <c r="H50" s="253"/>
      <c r="I50" s="371">
        <v>8</v>
      </c>
      <c r="J50" s="102"/>
      <c r="K50" s="298"/>
      <c r="L50" s="77" t="b">
        <v>0</v>
      </c>
      <c r="M50" s="149"/>
    </row>
  </sheetData>
  <sheetProtection/>
  <mergeCells count="26">
    <mergeCell ref="H6:H8"/>
    <mergeCell ref="F5:F7"/>
    <mergeCell ref="H9:H10"/>
    <mergeCell ref="H14:H15"/>
    <mergeCell ref="D43:D45"/>
    <mergeCell ref="F33:F34"/>
    <mergeCell ref="B36:B38"/>
    <mergeCell ref="D36:D38"/>
    <mergeCell ref="D47:D50"/>
    <mergeCell ref="B33:B35"/>
    <mergeCell ref="D33:D35"/>
    <mergeCell ref="B43:B46"/>
    <mergeCell ref="B31:B32"/>
    <mergeCell ref="D31:D32"/>
    <mergeCell ref="D25:D26"/>
    <mergeCell ref="D27:D30"/>
    <mergeCell ref="D16:D17"/>
    <mergeCell ref="B20:B22"/>
    <mergeCell ref="D20:D24"/>
    <mergeCell ref="A4:F4"/>
    <mergeCell ref="A2:F2"/>
    <mergeCell ref="H2:K2"/>
    <mergeCell ref="A3:B3"/>
    <mergeCell ref="E3:F3"/>
    <mergeCell ref="G3:H3"/>
    <mergeCell ref="I3:K3"/>
  </mergeCells>
  <dataValidations count="2">
    <dataValidation type="list" allowBlank="1" showInputMessage="1" showErrorMessage="1" sqref="K49">
      <formula1>'老健（転換改修)'!#REF!</formula1>
    </dataValidation>
    <dataValidation type="list" allowBlank="1" showInputMessage="1" showErrorMessage="1" sqref="K7:K10 J8:J10 J11:K12">
      <formula1>$N$5:$N$15</formula1>
    </dataValidation>
  </dataValidations>
  <printOptions horizontalCentered="1"/>
  <pageMargins left="0.1968503937007874" right="0.1968503937007874" top="0.36" bottom="0.1968503937007874" header="0.28" footer="0.11811023622047245"/>
  <pageSetup fitToHeight="0" fitToWidth="1" horizontalDpi="600" verticalDpi="600" orientation="landscape" paperSize="9" scale="79" r:id="rId2"/>
  <headerFooter alignWithMargins="0">
    <oddFooter>&amp;C
&amp;P</oddFooter>
  </headerFooter>
  <rowBreaks count="1" manualBreakCount="1">
    <brk id="26" max="10" man="1"/>
  </rowBreaks>
  <legacyDrawing r:id="rId1"/>
</worksheet>
</file>

<file path=xl/worksheets/sheet6.xml><?xml version="1.0" encoding="utf-8"?>
<worksheet xmlns="http://schemas.openxmlformats.org/spreadsheetml/2006/main" xmlns:r="http://schemas.openxmlformats.org/officeDocument/2006/relationships">
  <sheetPr>
    <pageSetUpPr fitToPage="1"/>
  </sheetPr>
  <dimension ref="A1:BW486"/>
  <sheetViews>
    <sheetView zoomScale="120" zoomScaleNormal="120" zoomScalePageLayoutView="0" workbookViewId="0" topLeftCell="A1">
      <selection activeCell="A1" sqref="A1"/>
    </sheetView>
  </sheetViews>
  <sheetFormatPr defaultColWidth="9.00390625" defaultRowHeight="13.5"/>
  <cols>
    <col min="1" max="1" width="2.375" style="3" customWidth="1"/>
    <col min="2" max="3" width="10.875" style="3" customWidth="1"/>
    <col min="4" max="14" width="9.00390625" style="3" customWidth="1"/>
    <col min="15" max="15" width="29.125" style="3" customWidth="1"/>
    <col min="16" max="16384" width="9.00390625" style="3" customWidth="1"/>
  </cols>
  <sheetData>
    <row r="1" spans="1:75" ht="12.75">
      <c r="A1" s="18" t="s">
        <v>23</v>
      </c>
      <c r="B1" s="18"/>
      <c r="C1" s="18"/>
      <c r="D1" s="1"/>
      <c r="E1" s="1"/>
      <c r="F1" s="1"/>
      <c r="G1" s="1"/>
      <c r="H1" s="1"/>
      <c r="I1" s="1"/>
      <c r="J1" s="1"/>
      <c r="K1" s="1"/>
      <c r="L1" s="4"/>
      <c r="M1" s="5"/>
      <c r="N1" s="8"/>
      <c r="O1" s="1"/>
      <c r="P1" s="1"/>
      <c r="Q1" s="1"/>
      <c r="R1" s="1"/>
      <c r="S1" s="1"/>
      <c r="T1" s="1"/>
      <c r="U1" s="1"/>
      <c r="V1" s="1"/>
      <c r="W1" s="1"/>
      <c r="X1" s="1"/>
      <c r="Y1" s="1"/>
      <c r="Z1" s="1"/>
      <c r="AA1" s="1"/>
      <c r="AB1" s="4"/>
      <c r="AC1" s="2"/>
      <c r="AD1" s="1"/>
      <c r="AE1" s="1"/>
      <c r="AF1" s="1"/>
      <c r="AG1" s="1"/>
      <c r="AH1" s="1"/>
      <c r="AI1" s="1"/>
      <c r="AJ1" s="1"/>
      <c r="AK1" s="1"/>
      <c r="AL1" s="1"/>
      <c r="AM1" s="1"/>
      <c r="AN1" s="1"/>
      <c r="AO1" s="1"/>
      <c r="AP1" s="1"/>
      <c r="AQ1" s="1"/>
      <c r="AR1" s="4"/>
      <c r="AS1" s="1"/>
      <c r="AT1" s="2"/>
      <c r="AU1" s="1"/>
      <c r="AV1" s="1"/>
      <c r="AW1" s="1"/>
      <c r="AX1" s="1"/>
      <c r="AY1" s="1"/>
      <c r="AZ1" s="1"/>
      <c r="BA1" s="645" t="s">
        <v>63</v>
      </c>
      <c r="BB1" s="646"/>
      <c r="BC1" s="646"/>
      <c r="BD1" s="646"/>
      <c r="BE1" s="646"/>
      <c r="BF1" s="646"/>
      <c r="BG1" s="646"/>
      <c r="BH1" s="647"/>
      <c r="BI1" s="1"/>
      <c r="BJ1" s="9"/>
      <c r="BK1" s="9"/>
      <c r="BL1" s="9"/>
      <c r="BM1" s="9"/>
      <c r="BN1" s="9"/>
      <c r="BO1" s="9"/>
      <c r="BP1" s="9"/>
      <c r="BQ1" s="9"/>
      <c r="BR1" s="9"/>
      <c r="BS1" s="9"/>
      <c r="BT1" s="9"/>
      <c r="BU1" s="9"/>
      <c r="BV1" s="9"/>
      <c r="BW1" s="9"/>
    </row>
    <row r="2" spans="1:75" ht="12.75">
      <c r="A2" s="1"/>
      <c r="B2" s="1"/>
      <c r="C2" s="1"/>
      <c r="D2" s="1"/>
      <c r="E2" s="1"/>
      <c r="F2" s="1"/>
      <c r="G2" s="1"/>
      <c r="H2" s="1"/>
      <c r="I2" s="1"/>
      <c r="J2" s="1"/>
      <c r="K2" s="1"/>
      <c r="L2" s="4"/>
      <c r="M2" s="5"/>
      <c r="N2" s="1"/>
      <c r="O2" s="1"/>
      <c r="P2" s="1"/>
      <c r="Q2" s="1"/>
      <c r="R2" s="1"/>
      <c r="S2" s="1"/>
      <c r="T2" s="1"/>
      <c r="U2" s="1"/>
      <c r="V2" s="1"/>
      <c r="W2" s="1"/>
      <c r="X2" s="1"/>
      <c r="Y2" s="1"/>
      <c r="Z2" s="1"/>
      <c r="AA2" s="1"/>
      <c r="AB2" s="4"/>
      <c r="AC2" s="2"/>
      <c r="AD2" s="1"/>
      <c r="AE2" s="1"/>
      <c r="AF2" s="1"/>
      <c r="AG2" s="1"/>
      <c r="AH2" s="1"/>
      <c r="AI2" s="1"/>
      <c r="AJ2" s="1"/>
      <c r="AK2" s="1"/>
      <c r="AL2" s="1"/>
      <c r="AM2" s="1"/>
      <c r="AN2" s="1"/>
      <c r="AO2" s="1"/>
      <c r="AP2" s="1"/>
      <c r="AQ2" s="1"/>
      <c r="AR2" s="4"/>
      <c r="AS2" s="1"/>
      <c r="AT2" s="2"/>
      <c r="AU2" s="1"/>
      <c r="AV2" s="1"/>
      <c r="AW2" s="1"/>
      <c r="AX2" s="1"/>
      <c r="AY2" s="1"/>
      <c r="AZ2" s="1"/>
      <c r="BA2" s="1"/>
      <c r="BB2" s="1"/>
      <c r="BC2" s="1"/>
      <c r="BD2" s="1"/>
      <c r="BE2" s="1"/>
      <c r="BF2" s="1"/>
      <c r="BG2" s="1"/>
      <c r="BH2" s="1"/>
      <c r="BI2" s="1"/>
      <c r="BJ2" s="9"/>
      <c r="BK2" s="9"/>
      <c r="BL2" s="9"/>
      <c r="BM2" s="9"/>
      <c r="BN2" s="9"/>
      <c r="BO2" s="9"/>
      <c r="BP2" s="9"/>
      <c r="BQ2" s="9"/>
      <c r="BR2" s="9"/>
      <c r="BS2" s="9"/>
      <c r="BT2" s="9"/>
      <c r="BU2" s="9"/>
      <c r="BV2" s="9"/>
      <c r="BW2" s="9"/>
    </row>
    <row r="3" spans="1:75" ht="12.75">
      <c r="A3" s="1"/>
      <c r="B3" s="17" t="s">
        <v>300</v>
      </c>
      <c r="C3" s="16"/>
      <c r="D3" s="14" t="s">
        <v>315</v>
      </c>
      <c r="E3" s="14"/>
      <c r="F3" s="15"/>
      <c r="G3" s="15"/>
      <c r="H3" s="15"/>
      <c r="I3" s="15"/>
      <c r="J3" s="15"/>
      <c r="K3" s="15"/>
      <c r="L3" s="6"/>
      <c r="M3" s="7"/>
      <c r="N3" s="8"/>
      <c r="O3" s="15"/>
      <c r="P3" s="1"/>
      <c r="Q3" s="1"/>
      <c r="R3" s="1"/>
      <c r="S3" s="1"/>
      <c r="T3" s="1"/>
      <c r="U3" s="1"/>
      <c r="V3" s="1"/>
      <c r="W3" s="1"/>
      <c r="X3" s="1"/>
      <c r="Y3" s="1"/>
      <c r="Z3" s="1"/>
      <c r="AA3" s="1"/>
      <c r="AB3" s="4"/>
      <c r="AC3" s="2"/>
      <c r="AD3" s="1"/>
      <c r="AE3" s="1"/>
      <c r="AF3" s="1"/>
      <c r="AG3" s="1"/>
      <c r="AH3" s="1"/>
      <c r="AI3" s="1"/>
      <c r="AJ3" s="1"/>
      <c r="AK3" s="1"/>
      <c r="AL3" s="1"/>
      <c r="AM3" s="1"/>
      <c r="AN3" s="1"/>
      <c r="AO3" s="1"/>
      <c r="AP3" s="1"/>
      <c r="AQ3" s="1"/>
      <c r="AR3" s="4"/>
      <c r="AS3" s="1"/>
      <c r="AT3" s="2"/>
      <c r="AU3" s="1"/>
      <c r="AV3" s="1"/>
      <c r="AW3" s="1"/>
      <c r="AX3" s="1"/>
      <c r="AY3" s="1"/>
      <c r="AZ3" s="1"/>
      <c r="BA3" s="1"/>
      <c r="BB3" s="1"/>
      <c r="BC3" s="1"/>
      <c r="BD3" s="1"/>
      <c r="BE3" s="1"/>
      <c r="BF3" s="1"/>
      <c r="BG3" s="1"/>
      <c r="BH3" s="1"/>
      <c r="BI3" s="1"/>
      <c r="BJ3" s="9"/>
      <c r="BK3" s="9"/>
      <c r="BL3" s="9"/>
      <c r="BM3" s="9"/>
      <c r="BN3" s="9"/>
      <c r="BO3" s="9"/>
      <c r="BP3" s="9"/>
      <c r="BQ3" s="9"/>
      <c r="BR3" s="9"/>
      <c r="BS3" s="9"/>
      <c r="BT3" s="9"/>
      <c r="BU3" s="9"/>
      <c r="BV3" s="9"/>
      <c r="BW3" s="9"/>
    </row>
    <row r="4" spans="1:75" ht="12.75">
      <c r="A4" s="9"/>
      <c r="B4" s="17" t="s">
        <v>301</v>
      </c>
      <c r="C4" s="16"/>
      <c r="D4" s="15" t="s">
        <v>316</v>
      </c>
      <c r="E4" s="14"/>
      <c r="F4" s="15"/>
      <c r="G4" s="15"/>
      <c r="H4" s="15"/>
      <c r="I4" s="15"/>
      <c r="J4" s="15"/>
      <c r="K4" s="15"/>
      <c r="L4" s="6"/>
      <c r="M4" s="7"/>
      <c r="N4" s="8"/>
      <c r="O4" s="15"/>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row>
    <row r="5" spans="1:75" ht="12.75">
      <c r="A5" s="9"/>
      <c r="B5" s="17" t="s">
        <v>302</v>
      </c>
      <c r="C5" s="16"/>
      <c r="D5" s="14" t="s">
        <v>317</v>
      </c>
      <c r="E5" s="14"/>
      <c r="F5" s="15"/>
      <c r="G5" s="15"/>
      <c r="H5" s="15"/>
      <c r="I5" s="15"/>
      <c r="J5" s="15"/>
      <c r="K5" s="15"/>
      <c r="L5" s="6"/>
      <c r="M5" s="7"/>
      <c r="N5" s="14"/>
      <c r="O5" s="15"/>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row>
    <row r="6" spans="1:75" ht="12.75">
      <c r="A6" s="9"/>
      <c r="B6" s="17" t="s">
        <v>303</v>
      </c>
      <c r="C6" s="16"/>
      <c r="D6" s="14" t="s">
        <v>318</v>
      </c>
      <c r="E6" s="14"/>
      <c r="F6" s="15"/>
      <c r="G6" s="15"/>
      <c r="H6" s="15"/>
      <c r="I6" s="15"/>
      <c r="J6" s="15"/>
      <c r="K6" s="15"/>
      <c r="L6" s="6"/>
      <c r="M6" s="7"/>
      <c r="N6" s="15"/>
      <c r="O6" s="15"/>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row>
    <row r="7" spans="1:75" ht="12.75">
      <c r="A7" s="9"/>
      <c r="B7" s="14" t="s">
        <v>288</v>
      </c>
      <c r="C7" s="14"/>
      <c r="D7" s="14" t="s">
        <v>319</v>
      </c>
      <c r="E7" s="14"/>
      <c r="F7" s="14"/>
      <c r="G7" s="14"/>
      <c r="H7" s="14"/>
      <c r="I7" s="14"/>
      <c r="J7" s="14"/>
      <c r="K7" s="14"/>
      <c r="L7" s="6"/>
      <c r="M7" s="7"/>
      <c r="N7" s="15"/>
      <c r="O7" s="15"/>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row>
    <row r="8" spans="1:75" ht="12.75">
      <c r="A8" s="9"/>
      <c r="B8" s="14" t="s">
        <v>289</v>
      </c>
      <c r="C8" s="14"/>
      <c r="D8" s="14" t="s">
        <v>320</v>
      </c>
      <c r="E8" s="14"/>
      <c r="F8" s="14"/>
      <c r="G8" s="14"/>
      <c r="H8" s="14"/>
      <c r="I8" s="14"/>
      <c r="J8" s="14"/>
      <c r="K8" s="14"/>
      <c r="L8" s="14"/>
      <c r="M8" s="7"/>
      <c r="N8" s="15"/>
      <c r="O8" s="15"/>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row>
    <row r="9" spans="1:75" ht="12.75">
      <c r="A9" s="9"/>
      <c r="B9" s="17" t="s">
        <v>304</v>
      </c>
      <c r="C9" s="16"/>
      <c r="D9" s="14" t="s">
        <v>321</v>
      </c>
      <c r="E9" s="14"/>
      <c r="F9" s="15"/>
      <c r="G9" s="15"/>
      <c r="H9" s="15"/>
      <c r="I9" s="15"/>
      <c r="J9" s="15"/>
      <c r="K9" s="15"/>
      <c r="L9" s="6"/>
      <c r="M9" s="7"/>
      <c r="N9" s="15"/>
      <c r="O9" s="15"/>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row>
    <row r="10" spans="1:75" ht="12.75">
      <c r="A10" s="9"/>
      <c r="B10" s="17" t="s">
        <v>305</v>
      </c>
      <c r="C10" s="16"/>
      <c r="D10" s="14" t="s">
        <v>322</v>
      </c>
      <c r="E10" s="14"/>
      <c r="F10" s="15"/>
      <c r="G10" s="15"/>
      <c r="H10" s="15"/>
      <c r="I10" s="15"/>
      <c r="J10" s="15"/>
      <c r="K10" s="15"/>
      <c r="L10" s="6"/>
      <c r="M10" s="7"/>
      <c r="N10" s="15"/>
      <c r="O10" s="15"/>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row>
    <row r="11" spans="1:75" ht="12.75">
      <c r="A11" s="9"/>
      <c r="B11" s="17" t="s">
        <v>306</v>
      </c>
      <c r="C11" s="10"/>
      <c r="D11" s="15" t="s">
        <v>323</v>
      </c>
      <c r="E11" s="15"/>
      <c r="F11" s="15"/>
      <c r="G11" s="15"/>
      <c r="H11" s="13"/>
      <c r="I11" s="15"/>
      <c r="J11" s="15"/>
      <c r="K11" s="15"/>
      <c r="L11" s="6"/>
      <c r="M11" s="7"/>
      <c r="N11" s="15"/>
      <c r="O11" s="15"/>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row>
    <row r="12" spans="1:75" ht="12.75">
      <c r="A12" s="9"/>
      <c r="B12" s="17" t="s">
        <v>307</v>
      </c>
      <c r="C12" s="10"/>
      <c r="D12" s="15" t="s">
        <v>324</v>
      </c>
      <c r="E12" s="15"/>
      <c r="F12" s="15"/>
      <c r="G12" s="15"/>
      <c r="H12" s="15"/>
      <c r="I12" s="15"/>
      <c r="J12" s="15"/>
      <c r="K12" s="15"/>
      <c r="L12" s="6"/>
      <c r="M12" s="7"/>
      <c r="N12" s="15"/>
      <c r="O12" s="15"/>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row>
    <row r="13" spans="1:75" ht="12.75">
      <c r="A13" s="9"/>
      <c r="B13" s="17" t="s">
        <v>308</v>
      </c>
      <c r="C13" s="10"/>
      <c r="D13" s="15" t="s">
        <v>325</v>
      </c>
      <c r="E13" s="15"/>
      <c r="F13" s="15"/>
      <c r="G13" s="15"/>
      <c r="H13" s="15"/>
      <c r="I13" s="15"/>
      <c r="J13" s="15"/>
      <c r="K13" s="15"/>
      <c r="L13" s="6"/>
      <c r="M13" s="7"/>
      <c r="N13" s="15"/>
      <c r="O13" s="15"/>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row>
    <row r="14" spans="1:75" ht="12.75">
      <c r="A14" s="9"/>
      <c r="B14" s="17" t="s">
        <v>309</v>
      </c>
      <c r="C14" s="10"/>
      <c r="D14" s="15" t="s">
        <v>326</v>
      </c>
      <c r="E14" s="15"/>
      <c r="F14" s="15"/>
      <c r="G14" s="15"/>
      <c r="H14" s="15"/>
      <c r="I14" s="15"/>
      <c r="J14" s="15"/>
      <c r="K14" s="15"/>
      <c r="L14" s="6"/>
      <c r="M14" s="7"/>
      <c r="N14" s="15"/>
      <c r="O14" s="15"/>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row>
    <row r="15" spans="1:75" ht="12.75">
      <c r="A15" s="9"/>
      <c r="B15" s="17"/>
      <c r="C15" s="10"/>
      <c r="D15" s="10" t="s">
        <v>327</v>
      </c>
      <c r="E15" s="10"/>
      <c r="F15" s="10"/>
      <c r="G15" s="10"/>
      <c r="H15" s="10"/>
      <c r="I15" s="10"/>
      <c r="J15" s="10"/>
      <c r="K15" s="10"/>
      <c r="L15" s="12"/>
      <c r="M15" s="11"/>
      <c r="N15" s="10"/>
      <c r="O15" s="10"/>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row>
    <row r="16" spans="1:75" ht="12.75">
      <c r="A16" s="9"/>
      <c r="B16" s="17" t="s">
        <v>310</v>
      </c>
      <c r="C16" s="10"/>
      <c r="D16" s="15" t="s">
        <v>328</v>
      </c>
      <c r="E16" s="15"/>
      <c r="F16" s="15"/>
      <c r="G16" s="15"/>
      <c r="H16" s="15"/>
      <c r="I16" s="15"/>
      <c r="J16" s="15"/>
      <c r="K16" s="15"/>
      <c r="L16" s="6"/>
      <c r="M16" s="7"/>
      <c r="N16" s="15"/>
      <c r="O16" s="15"/>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row>
    <row r="17" spans="1:75" ht="12.75">
      <c r="A17" s="9"/>
      <c r="B17" s="17"/>
      <c r="C17" s="10"/>
      <c r="D17" s="15" t="s">
        <v>24</v>
      </c>
      <c r="E17" s="15"/>
      <c r="F17" s="15"/>
      <c r="G17" s="15"/>
      <c r="H17" s="15"/>
      <c r="I17" s="15"/>
      <c r="J17" s="15"/>
      <c r="K17" s="15"/>
      <c r="L17" s="6"/>
      <c r="M17" s="7"/>
      <c r="N17" s="15"/>
      <c r="O17" s="15"/>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row>
    <row r="18" spans="1:75" ht="12.75">
      <c r="A18" s="9"/>
      <c r="B18" s="17" t="s">
        <v>311</v>
      </c>
      <c r="C18" s="10"/>
      <c r="D18" s="15" t="s">
        <v>329</v>
      </c>
      <c r="E18" s="15"/>
      <c r="F18" s="15"/>
      <c r="G18" s="15"/>
      <c r="H18" s="15"/>
      <c r="I18" s="15"/>
      <c r="J18" s="15"/>
      <c r="K18" s="15"/>
      <c r="L18" s="6"/>
      <c r="M18" s="7"/>
      <c r="N18" s="15"/>
      <c r="O18" s="15"/>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row>
    <row r="19" spans="1:75" ht="12.75">
      <c r="A19" s="9"/>
      <c r="B19" s="17" t="s">
        <v>312</v>
      </c>
      <c r="C19" s="10"/>
      <c r="D19" s="15" t="s">
        <v>330</v>
      </c>
      <c r="E19" s="15"/>
      <c r="F19" s="15"/>
      <c r="G19" s="15"/>
      <c r="H19" s="15"/>
      <c r="I19" s="15"/>
      <c r="J19" s="15"/>
      <c r="K19" s="15"/>
      <c r="L19" s="6"/>
      <c r="M19" s="7"/>
      <c r="N19" s="15"/>
      <c r="O19" s="15"/>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row>
    <row r="20" spans="1:75" ht="12.75">
      <c r="A20" s="9"/>
      <c r="B20" s="17" t="s">
        <v>313</v>
      </c>
      <c r="C20" s="10"/>
      <c r="D20" s="15" t="s">
        <v>331</v>
      </c>
      <c r="E20" s="15"/>
      <c r="F20" s="15"/>
      <c r="G20" s="15"/>
      <c r="H20" s="15"/>
      <c r="I20" s="15"/>
      <c r="J20" s="15"/>
      <c r="K20" s="15"/>
      <c r="L20" s="6"/>
      <c r="M20" s="7"/>
      <c r="N20" s="15"/>
      <c r="O20" s="15"/>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row>
    <row r="21" spans="1:75" ht="12.75">
      <c r="A21" s="9"/>
      <c r="B21" s="17" t="s">
        <v>314</v>
      </c>
      <c r="C21" s="17"/>
      <c r="D21" s="15" t="s">
        <v>332</v>
      </c>
      <c r="E21" s="15"/>
      <c r="F21" s="15"/>
      <c r="G21" s="15"/>
      <c r="H21" s="15"/>
      <c r="I21" s="15"/>
      <c r="J21" s="15"/>
      <c r="K21" s="15"/>
      <c r="L21" s="15"/>
      <c r="M21" s="15"/>
      <c r="N21" s="15"/>
      <c r="O21" s="6"/>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row>
    <row r="22" spans="1:75" ht="12.75">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row>
    <row r="23" spans="1:75" s="20" customFormat="1" ht="12.75">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row>
    <row r="24" spans="1:75" ht="12.75">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row>
    <row r="25" spans="1:75" ht="12.75">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row>
    <row r="26" spans="1:75" ht="12.75">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row>
    <row r="27" spans="1:75" ht="12.75">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row>
    <row r="28" spans="1:75" ht="12.75">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row>
    <row r="29" spans="1:75" ht="12.75">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row>
    <row r="30" spans="1:75" ht="12.75">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row>
    <row r="31" spans="1:75" ht="12.75">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row>
    <row r="32" spans="1:75" ht="12.75">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row>
    <row r="33" spans="1:75" ht="12.75">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row>
    <row r="34" spans="1:75" ht="12.75">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row>
    <row r="35" spans="1:75" ht="12.75">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row>
    <row r="36" spans="1:75" ht="12.75">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row>
    <row r="37" spans="1:75" ht="12.75">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row>
    <row r="38" spans="1:75" ht="12.75">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row>
    <row r="39" spans="1:75" ht="12.75">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row>
    <row r="40" spans="1:75" ht="12.75">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row>
    <row r="41" spans="1:75" ht="12.75">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row>
    <row r="42" spans="1:75" ht="12.75">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row>
    <row r="43" spans="1:75" ht="12.75">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row>
    <row r="44" spans="1:75" ht="12.75">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row>
    <row r="45" spans="1:75" ht="12.7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row>
    <row r="46" spans="1:75" ht="12.75">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row>
    <row r="47" spans="1:75" ht="12.75">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row>
    <row r="48" spans="1:75" ht="12.75">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row>
    <row r="49" spans="1:75" ht="12.75">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row>
    <row r="50" spans="1:75" ht="12.75">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row>
    <row r="51" spans="1:75" ht="12.75">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row>
    <row r="52" spans="1:75" ht="12.75">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row>
    <row r="53" spans="1:75" ht="12.75">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row>
    <row r="54" spans="1:75" ht="12.7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row>
    <row r="55" spans="1:75" ht="12.7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row>
    <row r="56" spans="1:75" ht="12.75">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row>
    <row r="57" spans="1:75" ht="12.75">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row>
    <row r="58" spans="1:75" ht="12.7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row>
    <row r="59" spans="1:75" ht="12.75">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row>
    <row r="60" spans="1:75" ht="12.75">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row>
    <row r="61" spans="1:75" ht="12.7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row>
    <row r="62" spans="1:75" ht="12.75">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row>
    <row r="63" spans="1:75" ht="12.75">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row>
    <row r="64" spans="1:75" ht="12.7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row>
    <row r="65" spans="1:75" ht="12.7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row>
    <row r="66" spans="1:75" ht="12.7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row>
    <row r="67" spans="1:75" ht="12.7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row>
    <row r="68" spans="1:75" ht="12.7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row>
    <row r="69" spans="1:75" ht="12.7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row>
    <row r="70" spans="1:75" ht="12.7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row>
    <row r="71" spans="1:75" ht="12.7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row>
    <row r="72" spans="1:75" ht="12.7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row>
    <row r="73" spans="1:75" ht="12.7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row>
    <row r="74" spans="1:75" ht="12.7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row>
    <row r="75" spans="1:75" ht="12.7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row>
    <row r="76" spans="1:75" ht="12.7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row>
    <row r="77" spans="1:75" ht="12.7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row>
    <row r="78" spans="1:75" ht="12.7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row>
    <row r="79" spans="1:75" ht="12.7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row>
    <row r="80" spans="1:75" ht="12.7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row>
    <row r="81" spans="1:75" ht="12.75">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row>
    <row r="82" spans="1:75" ht="12.75">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row>
    <row r="83" spans="1:75" ht="12.75">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row>
    <row r="84" spans="1:75" ht="12.75">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row>
    <row r="85" spans="1:75" ht="12.7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row>
    <row r="86" spans="1:75" ht="12.75">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row>
    <row r="87" spans="1:75" ht="12.75">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row>
    <row r="88" spans="1:75" ht="12.75">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row>
    <row r="89" spans="1:75" ht="12.75">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row>
    <row r="90" spans="1:75" ht="12.7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row>
    <row r="91" spans="1:75" ht="12.7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row>
    <row r="92" spans="1:75" ht="12.75">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row>
    <row r="93" spans="1:75" ht="12.75">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row>
    <row r="94" spans="1:75" ht="12.75">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row>
    <row r="95" spans="1:75" ht="12.7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row>
    <row r="96" spans="1:75" ht="12.75">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row>
    <row r="97" spans="1:75" ht="12.75">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row>
    <row r="98" spans="1:75" ht="12.75">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row>
    <row r="99" spans="1:75" ht="12.75">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row>
    <row r="100" spans="1:75" ht="12.7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row>
    <row r="101" spans="1:75" ht="12.75">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row>
    <row r="102" spans="1:75" ht="12.75">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row>
    <row r="103" spans="1:75" ht="12.75">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row>
    <row r="104" spans="1:75" ht="12.75">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row>
    <row r="105" spans="1:75" ht="12.7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row>
    <row r="106" spans="1:75" ht="12.75">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row>
    <row r="107" spans="1:75" ht="12.75">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row>
    <row r="108" spans="1:75" ht="12.75">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row>
    <row r="109" spans="1:75" ht="12.7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row>
    <row r="110" spans="1:75" ht="12.75">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row>
    <row r="111" spans="1:75" ht="12.75">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row>
    <row r="112" spans="1:75" ht="12.75">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row>
    <row r="113" spans="1:75" ht="12.75">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row>
    <row r="114" spans="1:75" ht="12.75">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row>
    <row r="115" spans="1:75" ht="12.7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row>
    <row r="116" spans="1:75" ht="12.7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row>
    <row r="117" spans="1:75" ht="12.75">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row>
    <row r="118" spans="1:75" ht="12.7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row>
    <row r="119" spans="1:75" ht="12.7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row>
    <row r="120" spans="1:75" ht="12.7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row>
    <row r="121" spans="1:75" ht="12.7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row>
    <row r="122" spans="1:75" ht="12.7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row>
    <row r="123" spans="1:75" ht="12.7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row>
    <row r="124" spans="1:75" ht="12.7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row>
    <row r="125" spans="1:75" ht="12.7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row>
    <row r="126" spans="1:75" ht="12.7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row>
    <row r="127" spans="1:75" ht="12.75">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row>
    <row r="128" spans="1:75" ht="12.75">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row>
    <row r="129" spans="1:75" ht="12.75">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row>
    <row r="130" spans="1:75" ht="12.75">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row>
    <row r="131" spans="1:75" ht="12.75">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row>
    <row r="132" spans="1:75" ht="12.75">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row>
    <row r="133" spans="1:75" ht="12.75">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row>
    <row r="134" spans="1:75" ht="12.75">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c r="BP134" s="9"/>
      <c r="BQ134" s="9"/>
      <c r="BR134" s="9"/>
      <c r="BS134" s="9"/>
      <c r="BT134" s="9"/>
      <c r="BU134" s="9"/>
      <c r="BV134" s="9"/>
      <c r="BW134" s="9"/>
    </row>
    <row r="135" spans="1:75" ht="12.7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c r="BH135" s="9"/>
      <c r="BI135" s="9"/>
      <c r="BJ135" s="9"/>
      <c r="BK135" s="9"/>
      <c r="BL135" s="9"/>
      <c r="BM135" s="9"/>
      <c r="BN135" s="9"/>
      <c r="BO135" s="9"/>
      <c r="BP135" s="9"/>
      <c r="BQ135" s="9"/>
      <c r="BR135" s="9"/>
      <c r="BS135" s="9"/>
      <c r="BT135" s="9"/>
      <c r="BU135" s="9"/>
      <c r="BV135" s="9"/>
      <c r="BW135" s="9"/>
    </row>
    <row r="136" spans="1:75" ht="12.75">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9"/>
      <c r="BG136" s="9"/>
      <c r="BH136" s="9"/>
      <c r="BI136" s="9"/>
      <c r="BJ136" s="9"/>
      <c r="BK136" s="9"/>
      <c r="BL136" s="9"/>
      <c r="BM136" s="9"/>
      <c r="BN136" s="9"/>
      <c r="BO136" s="9"/>
      <c r="BP136" s="9"/>
      <c r="BQ136" s="9"/>
      <c r="BR136" s="9"/>
      <c r="BS136" s="9"/>
      <c r="BT136" s="9"/>
      <c r="BU136" s="9"/>
      <c r="BV136" s="9"/>
      <c r="BW136" s="9"/>
    </row>
    <row r="137" spans="1:75" ht="12.75">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c r="BF137" s="9"/>
      <c r="BG137" s="9"/>
      <c r="BH137" s="9"/>
      <c r="BI137" s="9"/>
      <c r="BJ137" s="9"/>
      <c r="BK137" s="9"/>
      <c r="BL137" s="9"/>
      <c r="BM137" s="9"/>
      <c r="BN137" s="9"/>
      <c r="BO137" s="9"/>
      <c r="BP137" s="9"/>
      <c r="BQ137" s="9"/>
      <c r="BR137" s="9"/>
      <c r="BS137" s="9"/>
      <c r="BT137" s="9"/>
      <c r="BU137" s="9"/>
      <c r="BV137" s="9"/>
      <c r="BW137" s="9"/>
    </row>
    <row r="138" spans="1:75" ht="12.75">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c r="BH138" s="9"/>
      <c r="BI138" s="9"/>
      <c r="BJ138" s="9"/>
      <c r="BK138" s="9"/>
      <c r="BL138" s="9"/>
      <c r="BM138" s="9"/>
      <c r="BN138" s="9"/>
      <c r="BO138" s="9"/>
      <c r="BP138" s="9"/>
      <c r="BQ138" s="9"/>
      <c r="BR138" s="9"/>
      <c r="BS138" s="9"/>
      <c r="BT138" s="9"/>
      <c r="BU138" s="9"/>
      <c r="BV138" s="9"/>
      <c r="BW138" s="9"/>
    </row>
    <row r="139" spans="1:75" ht="12.75">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9"/>
      <c r="BH139" s="9"/>
      <c r="BI139" s="9"/>
      <c r="BJ139" s="9"/>
      <c r="BK139" s="9"/>
      <c r="BL139" s="9"/>
      <c r="BM139" s="9"/>
      <c r="BN139" s="9"/>
      <c r="BO139" s="9"/>
      <c r="BP139" s="9"/>
      <c r="BQ139" s="9"/>
      <c r="BR139" s="9"/>
      <c r="BS139" s="9"/>
      <c r="BT139" s="9"/>
      <c r="BU139" s="9"/>
      <c r="BV139" s="9"/>
      <c r="BW139" s="9"/>
    </row>
    <row r="140" spans="1:75" ht="12.75">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9"/>
      <c r="BH140" s="9"/>
      <c r="BI140" s="9"/>
      <c r="BJ140" s="9"/>
      <c r="BK140" s="9"/>
      <c r="BL140" s="9"/>
      <c r="BM140" s="9"/>
      <c r="BN140" s="9"/>
      <c r="BO140" s="9"/>
      <c r="BP140" s="9"/>
      <c r="BQ140" s="9"/>
      <c r="BR140" s="9"/>
      <c r="BS140" s="9"/>
      <c r="BT140" s="9"/>
      <c r="BU140" s="9"/>
      <c r="BV140" s="9"/>
      <c r="BW140" s="9"/>
    </row>
    <row r="141" spans="1:75" ht="12.75">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9"/>
      <c r="BH141" s="9"/>
      <c r="BI141" s="9"/>
      <c r="BJ141" s="9"/>
      <c r="BK141" s="9"/>
      <c r="BL141" s="9"/>
      <c r="BM141" s="9"/>
      <c r="BN141" s="9"/>
      <c r="BO141" s="9"/>
      <c r="BP141" s="9"/>
      <c r="BQ141" s="9"/>
      <c r="BR141" s="9"/>
      <c r="BS141" s="9"/>
      <c r="BT141" s="9"/>
      <c r="BU141" s="9"/>
      <c r="BV141" s="9"/>
      <c r="BW141" s="9"/>
    </row>
    <row r="142" spans="1:75" ht="12.75">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9"/>
      <c r="BG142" s="9"/>
      <c r="BH142" s="9"/>
      <c r="BI142" s="9"/>
      <c r="BJ142" s="9"/>
      <c r="BK142" s="9"/>
      <c r="BL142" s="9"/>
      <c r="BM142" s="9"/>
      <c r="BN142" s="9"/>
      <c r="BO142" s="9"/>
      <c r="BP142" s="9"/>
      <c r="BQ142" s="9"/>
      <c r="BR142" s="9"/>
      <c r="BS142" s="9"/>
      <c r="BT142" s="9"/>
      <c r="BU142" s="9"/>
      <c r="BV142" s="9"/>
      <c r="BW142" s="9"/>
    </row>
    <row r="143" spans="1:75" ht="12.75">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c r="BF143" s="9"/>
      <c r="BG143" s="9"/>
      <c r="BH143" s="9"/>
      <c r="BI143" s="9"/>
      <c r="BJ143" s="9"/>
      <c r="BK143" s="9"/>
      <c r="BL143" s="9"/>
      <c r="BM143" s="9"/>
      <c r="BN143" s="9"/>
      <c r="BO143" s="9"/>
      <c r="BP143" s="9"/>
      <c r="BQ143" s="9"/>
      <c r="BR143" s="9"/>
      <c r="BS143" s="9"/>
      <c r="BT143" s="9"/>
      <c r="BU143" s="9"/>
      <c r="BV143" s="9"/>
      <c r="BW143" s="9"/>
    </row>
    <row r="144" spans="1:75" ht="12.75">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c r="BF144" s="9"/>
      <c r="BG144" s="9"/>
      <c r="BH144" s="9"/>
      <c r="BI144" s="9"/>
      <c r="BJ144" s="9"/>
      <c r="BK144" s="9"/>
      <c r="BL144" s="9"/>
      <c r="BM144" s="9"/>
      <c r="BN144" s="9"/>
      <c r="BO144" s="9"/>
      <c r="BP144" s="9"/>
      <c r="BQ144" s="9"/>
      <c r="BR144" s="9"/>
      <c r="BS144" s="9"/>
      <c r="BT144" s="9"/>
      <c r="BU144" s="9"/>
      <c r="BV144" s="9"/>
      <c r="BW144" s="9"/>
    </row>
    <row r="145" spans="1:75" ht="12.75">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c r="BF145" s="9"/>
      <c r="BG145" s="9"/>
      <c r="BH145" s="9"/>
      <c r="BI145" s="9"/>
      <c r="BJ145" s="9"/>
      <c r="BK145" s="9"/>
      <c r="BL145" s="9"/>
      <c r="BM145" s="9"/>
      <c r="BN145" s="9"/>
      <c r="BO145" s="9"/>
      <c r="BP145" s="9"/>
      <c r="BQ145" s="9"/>
      <c r="BR145" s="9"/>
      <c r="BS145" s="9"/>
      <c r="BT145" s="9"/>
      <c r="BU145" s="9"/>
      <c r="BV145" s="9"/>
      <c r="BW145" s="9"/>
    </row>
    <row r="146" spans="1:75" ht="12.75">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c r="BF146" s="9"/>
      <c r="BG146" s="9"/>
      <c r="BH146" s="9"/>
      <c r="BI146" s="9"/>
      <c r="BJ146" s="9"/>
      <c r="BK146" s="9"/>
      <c r="BL146" s="9"/>
      <c r="BM146" s="9"/>
      <c r="BN146" s="9"/>
      <c r="BO146" s="9"/>
      <c r="BP146" s="9"/>
      <c r="BQ146" s="9"/>
      <c r="BR146" s="9"/>
      <c r="BS146" s="9"/>
      <c r="BT146" s="9"/>
      <c r="BU146" s="9"/>
      <c r="BV146" s="9"/>
      <c r="BW146" s="9"/>
    </row>
    <row r="147" spans="1:75" ht="12.75">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c r="BF147" s="9"/>
      <c r="BG147" s="9"/>
      <c r="BH147" s="9"/>
      <c r="BI147" s="9"/>
      <c r="BJ147" s="9"/>
      <c r="BK147" s="9"/>
      <c r="BL147" s="9"/>
      <c r="BM147" s="9"/>
      <c r="BN147" s="9"/>
      <c r="BO147" s="9"/>
      <c r="BP147" s="9"/>
      <c r="BQ147" s="9"/>
      <c r="BR147" s="9"/>
      <c r="BS147" s="9"/>
      <c r="BT147" s="9"/>
      <c r="BU147" s="9"/>
      <c r="BV147" s="9"/>
      <c r="BW147" s="9"/>
    </row>
    <row r="148" spans="1:75" ht="12.75">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c r="BF148" s="9"/>
      <c r="BG148" s="9"/>
      <c r="BH148" s="9"/>
      <c r="BI148" s="9"/>
      <c r="BJ148" s="9"/>
      <c r="BK148" s="9"/>
      <c r="BL148" s="9"/>
      <c r="BM148" s="9"/>
      <c r="BN148" s="9"/>
      <c r="BO148" s="9"/>
      <c r="BP148" s="9"/>
      <c r="BQ148" s="9"/>
      <c r="BR148" s="9"/>
      <c r="BS148" s="9"/>
      <c r="BT148" s="9"/>
      <c r="BU148" s="9"/>
      <c r="BV148" s="9"/>
      <c r="BW148" s="9"/>
    </row>
    <row r="149" spans="1:75" ht="12.75">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c r="BF149" s="9"/>
      <c r="BG149" s="9"/>
      <c r="BH149" s="9"/>
      <c r="BI149" s="9"/>
      <c r="BJ149" s="9"/>
      <c r="BK149" s="9"/>
      <c r="BL149" s="9"/>
      <c r="BM149" s="9"/>
      <c r="BN149" s="9"/>
      <c r="BO149" s="9"/>
      <c r="BP149" s="9"/>
      <c r="BQ149" s="9"/>
      <c r="BR149" s="9"/>
      <c r="BS149" s="9"/>
      <c r="BT149" s="9"/>
      <c r="BU149" s="9"/>
      <c r="BV149" s="9"/>
      <c r="BW149" s="9"/>
    </row>
    <row r="150" spans="1:75" ht="12.75">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c r="BF150" s="9"/>
      <c r="BG150" s="9"/>
      <c r="BH150" s="9"/>
      <c r="BI150" s="9"/>
      <c r="BJ150" s="9"/>
      <c r="BK150" s="9"/>
      <c r="BL150" s="9"/>
      <c r="BM150" s="9"/>
      <c r="BN150" s="9"/>
      <c r="BO150" s="9"/>
      <c r="BP150" s="9"/>
      <c r="BQ150" s="9"/>
      <c r="BR150" s="9"/>
      <c r="BS150" s="9"/>
      <c r="BT150" s="9"/>
      <c r="BU150" s="9"/>
      <c r="BV150" s="9"/>
      <c r="BW150" s="9"/>
    </row>
    <row r="151" spans="1:75" ht="12.75">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c r="BF151" s="9"/>
      <c r="BG151" s="9"/>
      <c r="BH151" s="9"/>
      <c r="BI151" s="9"/>
      <c r="BJ151" s="9"/>
      <c r="BK151" s="9"/>
      <c r="BL151" s="9"/>
      <c r="BM151" s="9"/>
      <c r="BN151" s="9"/>
      <c r="BO151" s="9"/>
      <c r="BP151" s="9"/>
      <c r="BQ151" s="9"/>
      <c r="BR151" s="9"/>
      <c r="BS151" s="9"/>
      <c r="BT151" s="9"/>
      <c r="BU151" s="9"/>
      <c r="BV151" s="9"/>
      <c r="BW151" s="9"/>
    </row>
    <row r="152" spans="1:75" ht="12.75">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9"/>
      <c r="BS152" s="9"/>
      <c r="BT152" s="9"/>
      <c r="BU152" s="9"/>
      <c r="BV152" s="9"/>
      <c r="BW152" s="9"/>
    </row>
    <row r="153" spans="1:75" ht="12.75">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c r="BF153" s="9"/>
      <c r="BG153" s="9"/>
      <c r="BH153" s="9"/>
      <c r="BI153" s="9"/>
      <c r="BJ153" s="9"/>
      <c r="BK153" s="9"/>
      <c r="BL153" s="9"/>
      <c r="BM153" s="9"/>
      <c r="BN153" s="9"/>
      <c r="BO153" s="9"/>
      <c r="BP153" s="9"/>
      <c r="BQ153" s="9"/>
      <c r="BR153" s="9"/>
      <c r="BS153" s="9"/>
      <c r="BT153" s="9"/>
      <c r="BU153" s="9"/>
      <c r="BV153" s="9"/>
      <c r="BW153" s="9"/>
    </row>
    <row r="154" spans="1:75" ht="12.75">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c r="BD154" s="9"/>
      <c r="BE154" s="9"/>
      <c r="BF154" s="9"/>
      <c r="BG154" s="9"/>
      <c r="BH154" s="9"/>
      <c r="BI154" s="9"/>
      <c r="BJ154" s="9"/>
      <c r="BK154" s="9"/>
      <c r="BL154" s="9"/>
      <c r="BM154" s="9"/>
      <c r="BN154" s="9"/>
      <c r="BO154" s="9"/>
      <c r="BP154" s="9"/>
      <c r="BQ154" s="9"/>
      <c r="BR154" s="9"/>
      <c r="BS154" s="9"/>
      <c r="BT154" s="9"/>
      <c r="BU154" s="9"/>
      <c r="BV154" s="9"/>
      <c r="BW154" s="9"/>
    </row>
    <row r="155" spans="1:75" ht="12.75">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C155" s="9"/>
      <c r="BD155" s="9"/>
      <c r="BE155" s="9"/>
      <c r="BF155" s="9"/>
      <c r="BG155" s="9"/>
      <c r="BH155" s="9"/>
      <c r="BI155" s="9"/>
      <c r="BJ155" s="9"/>
      <c r="BK155" s="9"/>
      <c r="BL155" s="9"/>
      <c r="BM155" s="9"/>
      <c r="BN155" s="9"/>
      <c r="BO155" s="9"/>
      <c r="BP155" s="9"/>
      <c r="BQ155" s="9"/>
      <c r="BR155" s="9"/>
      <c r="BS155" s="9"/>
      <c r="BT155" s="9"/>
      <c r="BU155" s="9"/>
      <c r="BV155" s="9"/>
      <c r="BW155" s="9"/>
    </row>
    <row r="156" spans="1:75" ht="12.75">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c r="BF156" s="9"/>
      <c r="BG156" s="9"/>
      <c r="BH156" s="9"/>
      <c r="BI156" s="9"/>
      <c r="BJ156" s="9"/>
      <c r="BK156" s="9"/>
      <c r="BL156" s="9"/>
      <c r="BM156" s="9"/>
      <c r="BN156" s="9"/>
      <c r="BO156" s="9"/>
      <c r="BP156" s="9"/>
      <c r="BQ156" s="9"/>
      <c r="BR156" s="9"/>
      <c r="BS156" s="9"/>
      <c r="BT156" s="9"/>
      <c r="BU156" s="9"/>
      <c r="BV156" s="9"/>
      <c r="BW156" s="9"/>
    </row>
    <row r="157" spans="1:75" ht="12.75">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9"/>
      <c r="BH157" s="9"/>
      <c r="BI157" s="9"/>
      <c r="BJ157" s="9"/>
      <c r="BK157" s="9"/>
      <c r="BL157" s="9"/>
      <c r="BM157" s="9"/>
      <c r="BN157" s="9"/>
      <c r="BO157" s="9"/>
      <c r="BP157" s="9"/>
      <c r="BQ157" s="9"/>
      <c r="BR157" s="9"/>
      <c r="BS157" s="9"/>
      <c r="BT157" s="9"/>
      <c r="BU157" s="9"/>
      <c r="BV157" s="9"/>
      <c r="BW157" s="9"/>
    </row>
    <row r="158" spans="1:75" ht="12.75">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c r="BF158" s="9"/>
      <c r="BG158" s="9"/>
      <c r="BH158" s="9"/>
      <c r="BI158" s="9"/>
      <c r="BJ158" s="9"/>
      <c r="BK158" s="9"/>
      <c r="BL158" s="9"/>
      <c r="BM158" s="9"/>
      <c r="BN158" s="9"/>
      <c r="BO158" s="9"/>
      <c r="BP158" s="9"/>
      <c r="BQ158" s="9"/>
      <c r="BR158" s="9"/>
      <c r="BS158" s="9"/>
      <c r="BT158" s="9"/>
      <c r="BU158" s="9"/>
      <c r="BV158" s="9"/>
      <c r="BW158" s="9"/>
    </row>
    <row r="159" spans="1:75" ht="12.75">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c r="BS159" s="9"/>
      <c r="BT159" s="9"/>
      <c r="BU159" s="9"/>
      <c r="BV159" s="9"/>
      <c r="BW159" s="9"/>
    </row>
    <row r="160" spans="1:75" ht="12.75">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c r="BJ160" s="9"/>
      <c r="BK160" s="9"/>
      <c r="BL160" s="9"/>
      <c r="BM160" s="9"/>
      <c r="BN160" s="9"/>
      <c r="BO160" s="9"/>
      <c r="BP160" s="9"/>
      <c r="BQ160" s="9"/>
      <c r="BR160" s="9"/>
      <c r="BS160" s="9"/>
      <c r="BT160" s="9"/>
      <c r="BU160" s="9"/>
      <c r="BV160" s="9"/>
      <c r="BW160" s="9"/>
    </row>
    <row r="161" spans="1:75" ht="12.75">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C161" s="9"/>
      <c r="BD161" s="9"/>
      <c r="BE161" s="9"/>
      <c r="BF161" s="9"/>
      <c r="BG161" s="9"/>
      <c r="BH161" s="9"/>
      <c r="BI161" s="9"/>
      <c r="BJ161" s="9"/>
      <c r="BK161" s="9"/>
      <c r="BL161" s="9"/>
      <c r="BM161" s="9"/>
      <c r="BN161" s="9"/>
      <c r="BO161" s="9"/>
      <c r="BP161" s="9"/>
      <c r="BQ161" s="9"/>
      <c r="BR161" s="9"/>
      <c r="BS161" s="9"/>
      <c r="BT161" s="9"/>
      <c r="BU161" s="9"/>
      <c r="BV161" s="9"/>
      <c r="BW161" s="9"/>
    </row>
    <row r="162" spans="1:75" ht="12.75">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9"/>
      <c r="BC162" s="9"/>
      <c r="BD162" s="9"/>
      <c r="BE162" s="9"/>
      <c r="BF162" s="9"/>
      <c r="BG162" s="9"/>
      <c r="BH162" s="9"/>
      <c r="BI162" s="9"/>
      <c r="BJ162" s="9"/>
      <c r="BK162" s="9"/>
      <c r="BL162" s="9"/>
      <c r="BM162" s="9"/>
      <c r="BN162" s="9"/>
      <c r="BO162" s="9"/>
      <c r="BP162" s="9"/>
      <c r="BQ162" s="9"/>
      <c r="BR162" s="9"/>
      <c r="BS162" s="9"/>
      <c r="BT162" s="9"/>
      <c r="BU162" s="9"/>
      <c r="BV162" s="9"/>
      <c r="BW162" s="9"/>
    </row>
    <row r="163" spans="1:75" ht="12.75">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c r="BF163" s="9"/>
      <c r="BG163" s="9"/>
      <c r="BH163" s="9"/>
      <c r="BI163" s="9"/>
      <c r="BJ163" s="9"/>
      <c r="BK163" s="9"/>
      <c r="BL163" s="9"/>
      <c r="BM163" s="9"/>
      <c r="BN163" s="9"/>
      <c r="BO163" s="9"/>
      <c r="BP163" s="9"/>
      <c r="BQ163" s="9"/>
      <c r="BR163" s="9"/>
      <c r="BS163" s="9"/>
      <c r="BT163" s="9"/>
      <c r="BU163" s="9"/>
      <c r="BV163" s="9"/>
      <c r="BW163" s="9"/>
    </row>
    <row r="164" spans="1:75" ht="12.75">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c r="BC164" s="9"/>
      <c r="BD164" s="9"/>
      <c r="BE164" s="9"/>
      <c r="BF164" s="9"/>
      <c r="BG164" s="9"/>
      <c r="BH164" s="9"/>
      <c r="BI164" s="9"/>
      <c r="BJ164" s="9"/>
      <c r="BK164" s="9"/>
      <c r="BL164" s="9"/>
      <c r="BM164" s="9"/>
      <c r="BN164" s="9"/>
      <c r="BO164" s="9"/>
      <c r="BP164" s="9"/>
      <c r="BQ164" s="9"/>
      <c r="BR164" s="9"/>
      <c r="BS164" s="9"/>
      <c r="BT164" s="9"/>
      <c r="BU164" s="9"/>
      <c r="BV164" s="9"/>
      <c r="BW164" s="9"/>
    </row>
    <row r="165" spans="1:75" ht="12.75">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c r="BD165" s="9"/>
      <c r="BE165" s="9"/>
      <c r="BF165" s="9"/>
      <c r="BG165" s="9"/>
      <c r="BH165" s="9"/>
      <c r="BI165" s="9"/>
      <c r="BJ165" s="9"/>
      <c r="BK165" s="9"/>
      <c r="BL165" s="9"/>
      <c r="BM165" s="9"/>
      <c r="BN165" s="9"/>
      <c r="BO165" s="9"/>
      <c r="BP165" s="9"/>
      <c r="BQ165" s="9"/>
      <c r="BR165" s="9"/>
      <c r="BS165" s="9"/>
      <c r="BT165" s="9"/>
      <c r="BU165" s="9"/>
      <c r="BV165" s="9"/>
      <c r="BW165" s="9"/>
    </row>
    <row r="166" spans="1:75" ht="12.75">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c r="BF166" s="9"/>
      <c r="BG166" s="9"/>
      <c r="BH166" s="9"/>
      <c r="BI166" s="9"/>
      <c r="BJ166" s="9"/>
      <c r="BK166" s="9"/>
      <c r="BL166" s="9"/>
      <c r="BM166" s="9"/>
      <c r="BN166" s="9"/>
      <c r="BO166" s="9"/>
      <c r="BP166" s="9"/>
      <c r="BQ166" s="9"/>
      <c r="BR166" s="9"/>
      <c r="BS166" s="9"/>
      <c r="BT166" s="9"/>
      <c r="BU166" s="9"/>
      <c r="BV166" s="9"/>
      <c r="BW166" s="9"/>
    </row>
    <row r="167" spans="1:75" ht="12.7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row>
    <row r="168" spans="1:75" ht="12.75">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c r="BC168" s="9"/>
      <c r="BD168" s="9"/>
      <c r="BE168" s="9"/>
      <c r="BF168" s="9"/>
      <c r="BG168" s="9"/>
      <c r="BH168" s="9"/>
      <c r="BI168" s="9"/>
      <c r="BJ168" s="9"/>
      <c r="BK168" s="9"/>
      <c r="BL168" s="9"/>
      <c r="BM168" s="9"/>
      <c r="BN168" s="9"/>
      <c r="BO168" s="9"/>
      <c r="BP168" s="9"/>
      <c r="BQ168" s="9"/>
      <c r="BR168" s="9"/>
      <c r="BS168" s="9"/>
      <c r="BT168" s="9"/>
      <c r="BU168" s="9"/>
      <c r="BV168" s="9"/>
      <c r="BW168" s="9"/>
    </row>
    <row r="169" spans="1:75" ht="12.75">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row>
    <row r="170" spans="1:75" ht="12.75">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c r="BB170" s="9"/>
      <c r="BC170" s="9"/>
      <c r="BD170" s="9"/>
      <c r="BE170" s="9"/>
      <c r="BF170" s="9"/>
      <c r="BG170" s="9"/>
      <c r="BH170" s="9"/>
      <c r="BI170" s="9"/>
      <c r="BJ170" s="9"/>
      <c r="BK170" s="9"/>
      <c r="BL170" s="9"/>
      <c r="BM170" s="9"/>
      <c r="BN170" s="9"/>
      <c r="BO170" s="9"/>
      <c r="BP170" s="9"/>
      <c r="BQ170" s="9"/>
      <c r="BR170" s="9"/>
      <c r="BS170" s="9"/>
      <c r="BT170" s="9"/>
      <c r="BU170" s="9"/>
      <c r="BV170" s="9"/>
      <c r="BW170" s="9"/>
    </row>
    <row r="171" spans="1:75" ht="12.75">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c r="BB171" s="9"/>
      <c r="BC171" s="9"/>
      <c r="BD171" s="9"/>
      <c r="BE171" s="9"/>
      <c r="BF171" s="9"/>
      <c r="BG171" s="9"/>
      <c r="BH171" s="9"/>
      <c r="BI171" s="9"/>
      <c r="BJ171" s="9"/>
      <c r="BK171" s="9"/>
      <c r="BL171" s="9"/>
      <c r="BM171" s="9"/>
      <c r="BN171" s="9"/>
      <c r="BO171" s="9"/>
      <c r="BP171" s="9"/>
      <c r="BQ171" s="9"/>
      <c r="BR171" s="9"/>
      <c r="BS171" s="9"/>
      <c r="BT171" s="9"/>
      <c r="BU171" s="9"/>
      <c r="BV171" s="9"/>
      <c r="BW171" s="9"/>
    </row>
    <row r="172" spans="1:75" ht="12.75">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c r="BB172" s="9"/>
      <c r="BC172" s="9"/>
      <c r="BD172" s="9"/>
      <c r="BE172" s="9"/>
      <c r="BF172" s="9"/>
      <c r="BG172" s="9"/>
      <c r="BH172" s="9"/>
      <c r="BI172" s="9"/>
      <c r="BJ172" s="9"/>
      <c r="BK172" s="9"/>
      <c r="BL172" s="9"/>
      <c r="BM172" s="9"/>
      <c r="BN172" s="9"/>
      <c r="BO172" s="9"/>
      <c r="BP172" s="9"/>
      <c r="BQ172" s="9"/>
      <c r="BR172" s="9"/>
      <c r="BS172" s="9"/>
      <c r="BT172" s="9"/>
      <c r="BU172" s="9"/>
      <c r="BV172" s="9"/>
      <c r="BW172" s="9"/>
    </row>
    <row r="173" spans="1:75" ht="12.75">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c r="BB173" s="9"/>
      <c r="BC173" s="9"/>
      <c r="BD173" s="9"/>
      <c r="BE173" s="9"/>
      <c r="BF173" s="9"/>
      <c r="BG173" s="9"/>
      <c r="BH173" s="9"/>
      <c r="BI173" s="9"/>
      <c r="BJ173" s="9"/>
      <c r="BK173" s="9"/>
      <c r="BL173" s="9"/>
      <c r="BM173" s="9"/>
      <c r="BN173" s="9"/>
      <c r="BO173" s="9"/>
      <c r="BP173" s="9"/>
      <c r="BQ173" s="9"/>
      <c r="BR173" s="9"/>
      <c r="BS173" s="9"/>
      <c r="BT173" s="9"/>
      <c r="BU173" s="9"/>
      <c r="BV173" s="9"/>
      <c r="BW173" s="9"/>
    </row>
    <row r="174" spans="1:75" ht="12.75">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c r="BA174" s="9"/>
      <c r="BB174" s="9"/>
      <c r="BC174" s="9"/>
      <c r="BD174" s="9"/>
      <c r="BE174" s="9"/>
      <c r="BF174" s="9"/>
      <c r="BG174" s="9"/>
      <c r="BH174" s="9"/>
      <c r="BI174" s="9"/>
      <c r="BJ174" s="9"/>
      <c r="BK174" s="9"/>
      <c r="BL174" s="9"/>
      <c r="BM174" s="9"/>
      <c r="BN174" s="9"/>
      <c r="BO174" s="9"/>
      <c r="BP174" s="9"/>
      <c r="BQ174" s="9"/>
      <c r="BR174" s="9"/>
      <c r="BS174" s="9"/>
      <c r="BT174" s="9"/>
      <c r="BU174" s="9"/>
      <c r="BV174" s="9"/>
      <c r="BW174" s="9"/>
    </row>
    <row r="175" spans="1:75" ht="12.75">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c r="BB175" s="9"/>
      <c r="BC175" s="9"/>
      <c r="BD175" s="9"/>
      <c r="BE175" s="9"/>
      <c r="BF175" s="9"/>
      <c r="BG175" s="9"/>
      <c r="BH175" s="9"/>
      <c r="BI175" s="9"/>
      <c r="BJ175" s="9"/>
      <c r="BK175" s="9"/>
      <c r="BL175" s="9"/>
      <c r="BM175" s="9"/>
      <c r="BN175" s="9"/>
      <c r="BO175" s="9"/>
      <c r="BP175" s="9"/>
      <c r="BQ175" s="9"/>
      <c r="BR175" s="9"/>
      <c r="BS175" s="9"/>
      <c r="BT175" s="9"/>
      <c r="BU175" s="9"/>
      <c r="BV175" s="9"/>
      <c r="BW175" s="9"/>
    </row>
    <row r="176" spans="1:75" ht="12.75">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9"/>
      <c r="BS176" s="9"/>
      <c r="BT176" s="9"/>
      <c r="BU176" s="9"/>
      <c r="BV176" s="9"/>
      <c r="BW176" s="9"/>
    </row>
    <row r="177" spans="1:75" ht="12.75">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c r="BA177" s="9"/>
      <c r="BB177" s="9"/>
      <c r="BC177" s="9"/>
      <c r="BD177" s="9"/>
      <c r="BE177" s="9"/>
      <c r="BF177" s="9"/>
      <c r="BG177" s="9"/>
      <c r="BH177" s="9"/>
      <c r="BI177" s="9"/>
      <c r="BJ177" s="9"/>
      <c r="BK177" s="9"/>
      <c r="BL177" s="9"/>
      <c r="BM177" s="9"/>
      <c r="BN177" s="9"/>
      <c r="BO177" s="9"/>
      <c r="BP177" s="9"/>
      <c r="BQ177" s="9"/>
      <c r="BR177" s="9"/>
      <c r="BS177" s="9"/>
      <c r="BT177" s="9"/>
      <c r="BU177" s="9"/>
      <c r="BV177" s="9"/>
      <c r="BW177" s="9"/>
    </row>
    <row r="178" spans="1:75" ht="12.75">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c r="BA178" s="9"/>
      <c r="BB178" s="9"/>
      <c r="BC178" s="9"/>
      <c r="BD178" s="9"/>
      <c r="BE178" s="9"/>
      <c r="BF178" s="9"/>
      <c r="BG178" s="9"/>
      <c r="BH178" s="9"/>
      <c r="BI178" s="9"/>
      <c r="BJ178" s="9"/>
      <c r="BK178" s="9"/>
      <c r="BL178" s="9"/>
      <c r="BM178" s="9"/>
      <c r="BN178" s="9"/>
      <c r="BO178" s="9"/>
      <c r="BP178" s="9"/>
      <c r="BQ178" s="9"/>
      <c r="BR178" s="9"/>
      <c r="BS178" s="9"/>
      <c r="BT178" s="9"/>
      <c r="BU178" s="9"/>
      <c r="BV178" s="9"/>
      <c r="BW178" s="9"/>
    </row>
    <row r="179" spans="1:75" ht="12.75">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c r="BA179" s="9"/>
      <c r="BB179" s="9"/>
      <c r="BC179" s="9"/>
      <c r="BD179" s="9"/>
      <c r="BE179" s="9"/>
      <c r="BF179" s="9"/>
      <c r="BG179" s="9"/>
      <c r="BH179" s="9"/>
      <c r="BI179" s="9"/>
      <c r="BJ179" s="9"/>
      <c r="BK179" s="9"/>
      <c r="BL179" s="9"/>
      <c r="BM179" s="9"/>
      <c r="BN179" s="9"/>
      <c r="BO179" s="9"/>
      <c r="BP179" s="9"/>
      <c r="BQ179" s="9"/>
      <c r="BR179" s="9"/>
      <c r="BS179" s="9"/>
      <c r="BT179" s="9"/>
      <c r="BU179" s="9"/>
      <c r="BV179" s="9"/>
      <c r="BW179" s="9"/>
    </row>
    <row r="180" spans="1:75" ht="12.75">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c r="BB180" s="9"/>
      <c r="BC180" s="9"/>
      <c r="BD180" s="9"/>
      <c r="BE180" s="9"/>
      <c r="BF180" s="9"/>
      <c r="BG180" s="9"/>
      <c r="BH180" s="9"/>
      <c r="BI180" s="9"/>
      <c r="BJ180" s="9"/>
      <c r="BK180" s="9"/>
      <c r="BL180" s="9"/>
      <c r="BM180" s="9"/>
      <c r="BN180" s="9"/>
      <c r="BO180" s="9"/>
      <c r="BP180" s="9"/>
      <c r="BQ180" s="9"/>
      <c r="BR180" s="9"/>
      <c r="BS180" s="9"/>
      <c r="BT180" s="9"/>
      <c r="BU180" s="9"/>
      <c r="BV180" s="9"/>
      <c r="BW180" s="9"/>
    </row>
    <row r="181" spans="1:75" ht="12.75">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c r="AY181" s="9"/>
      <c r="AZ181" s="9"/>
      <c r="BA181" s="9"/>
      <c r="BB181" s="9"/>
      <c r="BC181" s="9"/>
      <c r="BD181" s="9"/>
      <c r="BE181" s="9"/>
      <c r="BF181" s="9"/>
      <c r="BG181" s="9"/>
      <c r="BH181" s="9"/>
      <c r="BI181" s="9"/>
      <c r="BJ181" s="9"/>
      <c r="BK181" s="9"/>
      <c r="BL181" s="9"/>
      <c r="BM181" s="9"/>
      <c r="BN181" s="9"/>
      <c r="BO181" s="9"/>
      <c r="BP181" s="9"/>
      <c r="BQ181" s="9"/>
      <c r="BR181" s="9"/>
      <c r="BS181" s="9"/>
      <c r="BT181" s="9"/>
      <c r="BU181" s="9"/>
      <c r="BV181" s="9"/>
      <c r="BW181" s="9"/>
    </row>
    <row r="182" spans="1:75" ht="12.75">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9"/>
      <c r="BB182" s="9"/>
      <c r="BC182" s="9"/>
      <c r="BD182" s="9"/>
      <c r="BE182" s="9"/>
      <c r="BF182" s="9"/>
      <c r="BG182" s="9"/>
      <c r="BH182" s="9"/>
      <c r="BI182" s="9"/>
      <c r="BJ182" s="9"/>
      <c r="BK182" s="9"/>
      <c r="BL182" s="9"/>
      <c r="BM182" s="9"/>
      <c r="BN182" s="9"/>
      <c r="BO182" s="9"/>
      <c r="BP182" s="9"/>
      <c r="BQ182" s="9"/>
      <c r="BR182" s="9"/>
      <c r="BS182" s="9"/>
      <c r="BT182" s="9"/>
      <c r="BU182" s="9"/>
      <c r="BV182" s="9"/>
      <c r="BW182" s="9"/>
    </row>
    <row r="183" spans="1:75" ht="12.75">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c r="AY183" s="9"/>
      <c r="AZ183" s="9"/>
      <c r="BA183" s="9"/>
      <c r="BB183" s="9"/>
      <c r="BC183" s="9"/>
      <c r="BD183" s="9"/>
      <c r="BE183" s="9"/>
      <c r="BF183" s="9"/>
      <c r="BG183" s="9"/>
      <c r="BH183" s="9"/>
      <c r="BI183" s="9"/>
      <c r="BJ183" s="9"/>
      <c r="BK183" s="9"/>
      <c r="BL183" s="9"/>
      <c r="BM183" s="9"/>
      <c r="BN183" s="9"/>
      <c r="BO183" s="9"/>
      <c r="BP183" s="9"/>
      <c r="BQ183" s="9"/>
      <c r="BR183" s="9"/>
      <c r="BS183" s="9"/>
      <c r="BT183" s="9"/>
      <c r="BU183" s="9"/>
      <c r="BV183" s="9"/>
      <c r="BW183" s="9"/>
    </row>
    <row r="184" spans="1:75" ht="12.75">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c r="AY184" s="9"/>
      <c r="AZ184" s="9"/>
      <c r="BA184" s="9"/>
      <c r="BB184" s="9"/>
      <c r="BC184" s="9"/>
      <c r="BD184" s="9"/>
      <c r="BE184" s="9"/>
      <c r="BF184" s="9"/>
      <c r="BG184" s="9"/>
      <c r="BH184" s="9"/>
      <c r="BI184" s="9"/>
      <c r="BJ184" s="9"/>
      <c r="BK184" s="9"/>
      <c r="BL184" s="9"/>
      <c r="BM184" s="9"/>
      <c r="BN184" s="9"/>
      <c r="BO184" s="9"/>
      <c r="BP184" s="9"/>
      <c r="BQ184" s="9"/>
      <c r="BR184" s="9"/>
      <c r="BS184" s="9"/>
      <c r="BT184" s="9"/>
      <c r="BU184" s="9"/>
      <c r="BV184" s="9"/>
      <c r="BW184" s="9"/>
    </row>
    <row r="185" spans="1:75" ht="12.75">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c r="AY185" s="9"/>
      <c r="AZ185" s="9"/>
      <c r="BA185" s="9"/>
      <c r="BB185" s="9"/>
      <c r="BC185" s="9"/>
      <c r="BD185" s="9"/>
      <c r="BE185" s="9"/>
      <c r="BF185" s="9"/>
      <c r="BG185" s="9"/>
      <c r="BH185" s="9"/>
      <c r="BI185" s="9"/>
      <c r="BJ185" s="9"/>
      <c r="BK185" s="9"/>
      <c r="BL185" s="9"/>
      <c r="BM185" s="9"/>
      <c r="BN185" s="9"/>
      <c r="BO185" s="9"/>
      <c r="BP185" s="9"/>
      <c r="BQ185" s="9"/>
      <c r="BR185" s="9"/>
      <c r="BS185" s="9"/>
      <c r="BT185" s="9"/>
      <c r="BU185" s="9"/>
      <c r="BV185" s="9"/>
      <c r="BW185" s="9"/>
    </row>
    <row r="186" spans="1:75" ht="12.75">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c r="AY186" s="9"/>
      <c r="AZ186" s="9"/>
      <c r="BA186" s="9"/>
      <c r="BB186" s="9"/>
      <c r="BC186" s="9"/>
      <c r="BD186" s="9"/>
      <c r="BE186" s="9"/>
      <c r="BF186" s="9"/>
      <c r="BG186" s="9"/>
      <c r="BH186" s="9"/>
      <c r="BI186" s="9"/>
      <c r="BJ186" s="9"/>
      <c r="BK186" s="9"/>
      <c r="BL186" s="9"/>
      <c r="BM186" s="9"/>
      <c r="BN186" s="9"/>
      <c r="BO186" s="9"/>
      <c r="BP186" s="9"/>
      <c r="BQ186" s="9"/>
      <c r="BR186" s="9"/>
      <c r="BS186" s="9"/>
      <c r="BT186" s="9"/>
      <c r="BU186" s="9"/>
      <c r="BV186" s="9"/>
      <c r="BW186" s="9"/>
    </row>
    <row r="187" spans="1:75" ht="12.75">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c r="AY187" s="9"/>
      <c r="AZ187" s="9"/>
      <c r="BA187" s="9"/>
      <c r="BB187" s="9"/>
      <c r="BC187" s="9"/>
      <c r="BD187" s="9"/>
      <c r="BE187" s="9"/>
      <c r="BF187" s="9"/>
      <c r="BG187" s="9"/>
      <c r="BH187" s="9"/>
      <c r="BI187" s="9"/>
      <c r="BJ187" s="9"/>
      <c r="BK187" s="9"/>
      <c r="BL187" s="9"/>
      <c r="BM187" s="9"/>
      <c r="BN187" s="9"/>
      <c r="BO187" s="9"/>
      <c r="BP187" s="9"/>
      <c r="BQ187" s="9"/>
      <c r="BR187" s="9"/>
      <c r="BS187" s="9"/>
      <c r="BT187" s="9"/>
      <c r="BU187" s="9"/>
      <c r="BV187" s="9"/>
      <c r="BW187" s="9"/>
    </row>
    <row r="188" spans="1:75" ht="12.75">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c r="AY188" s="9"/>
      <c r="AZ188" s="9"/>
      <c r="BA188" s="9"/>
      <c r="BB188" s="9"/>
      <c r="BC188" s="9"/>
      <c r="BD188" s="9"/>
      <c r="BE188" s="9"/>
      <c r="BF188" s="9"/>
      <c r="BG188" s="9"/>
      <c r="BH188" s="9"/>
      <c r="BI188" s="9"/>
      <c r="BJ188" s="9"/>
      <c r="BK188" s="9"/>
      <c r="BL188" s="9"/>
      <c r="BM188" s="9"/>
      <c r="BN188" s="9"/>
      <c r="BO188" s="9"/>
      <c r="BP188" s="9"/>
      <c r="BQ188" s="9"/>
      <c r="BR188" s="9"/>
      <c r="BS188" s="9"/>
      <c r="BT188" s="9"/>
      <c r="BU188" s="9"/>
      <c r="BV188" s="9"/>
      <c r="BW188" s="9"/>
    </row>
    <row r="189" spans="1:75" ht="12.75">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c r="BA189" s="9"/>
      <c r="BB189" s="9"/>
      <c r="BC189" s="9"/>
      <c r="BD189" s="9"/>
      <c r="BE189" s="9"/>
      <c r="BF189" s="9"/>
      <c r="BG189" s="9"/>
      <c r="BH189" s="9"/>
      <c r="BI189" s="9"/>
      <c r="BJ189" s="9"/>
      <c r="BK189" s="9"/>
      <c r="BL189" s="9"/>
      <c r="BM189" s="9"/>
      <c r="BN189" s="9"/>
      <c r="BO189" s="9"/>
      <c r="BP189" s="9"/>
      <c r="BQ189" s="9"/>
      <c r="BR189" s="9"/>
      <c r="BS189" s="9"/>
      <c r="BT189" s="9"/>
      <c r="BU189" s="9"/>
      <c r="BV189" s="9"/>
      <c r="BW189" s="9"/>
    </row>
    <row r="190" spans="1:75" ht="12.75">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
      <c r="BB190" s="9"/>
      <c r="BC190" s="9"/>
      <c r="BD190" s="9"/>
      <c r="BE190" s="9"/>
      <c r="BF190" s="9"/>
      <c r="BG190" s="9"/>
      <c r="BH190" s="9"/>
      <c r="BI190" s="9"/>
      <c r="BJ190" s="9"/>
      <c r="BK190" s="9"/>
      <c r="BL190" s="9"/>
      <c r="BM190" s="9"/>
      <c r="BN190" s="9"/>
      <c r="BO190" s="9"/>
      <c r="BP190" s="9"/>
      <c r="BQ190" s="9"/>
      <c r="BR190" s="9"/>
      <c r="BS190" s="9"/>
      <c r="BT190" s="9"/>
      <c r="BU190" s="9"/>
      <c r="BV190" s="9"/>
      <c r="BW190" s="9"/>
    </row>
    <row r="191" spans="1:75" ht="12.75">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c r="AY191" s="9"/>
      <c r="AZ191" s="9"/>
      <c r="BA191" s="9"/>
      <c r="BB191" s="9"/>
      <c r="BC191" s="9"/>
      <c r="BD191" s="9"/>
      <c r="BE191" s="9"/>
      <c r="BF191" s="9"/>
      <c r="BG191" s="9"/>
      <c r="BH191" s="9"/>
      <c r="BI191" s="9"/>
      <c r="BJ191" s="9"/>
      <c r="BK191" s="9"/>
      <c r="BL191" s="9"/>
      <c r="BM191" s="9"/>
      <c r="BN191" s="9"/>
      <c r="BO191" s="9"/>
      <c r="BP191" s="9"/>
      <c r="BQ191" s="9"/>
      <c r="BR191" s="9"/>
      <c r="BS191" s="9"/>
      <c r="BT191" s="9"/>
      <c r="BU191" s="9"/>
      <c r="BV191" s="9"/>
      <c r="BW191" s="9"/>
    </row>
    <row r="192" spans="1:75" ht="12.75">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c r="AY192" s="9"/>
      <c r="AZ192" s="9"/>
      <c r="BA192" s="9"/>
      <c r="BB192" s="9"/>
      <c r="BC192" s="9"/>
      <c r="BD192" s="9"/>
      <c r="BE192" s="9"/>
      <c r="BF192" s="9"/>
      <c r="BG192" s="9"/>
      <c r="BH192" s="9"/>
      <c r="BI192" s="9"/>
      <c r="BJ192" s="9"/>
      <c r="BK192" s="9"/>
      <c r="BL192" s="9"/>
      <c r="BM192" s="9"/>
      <c r="BN192" s="9"/>
      <c r="BO192" s="9"/>
      <c r="BP192" s="9"/>
      <c r="BQ192" s="9"/>
      <c r="BR192" s="9"/>
      <c r="BS192" s="9"/>
      <c r="BT192" s="9"/>
      <c r="BU192" s="9"/>
      <c r="BV192" s="9"/>
      <c r="BW192" s="9"/>
    </row>
    <row r="193" spans="1:75" ht="12.75">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9"/>
      <c r="BT193" s="9"/>
      <c r="BU193" s="9"/>
      <c r="BV193" s="9"/>
      <c r="BW193" s="9"/>
    </row>
    <row r="194" spans="1:75" ht="12.75">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c r="AY194" s="9"/>
      <c r="AZ194" s="9"/>
      <c r="BA194" s="9"/>
      <c r="BB194" s="9"/>
      <c r="BC194" s="9"/>
      <c r="BD194" s="9"/>
      <c r="BE194" s="9"/>
      <c r="BF194" s="9"/>
      <c r="BG194" s="9"/>
      <c r="BH194" s="9"/>
      <c r="BI194" s="9"/>
      <c r="BJ194" s="9"/>
      <c r="BK194" s="9"/>
      <c r="BL194" s="9"/>
      <c r="BM194" s="9"/>
      <c r="BN194" s="9"/>
      <c r="BO194" s="9"/>
      <c r="BP194" s="9"/>
      <c r="BQ194" s="9"/>
      <c r="BR194" s="9"/>
      <c r="BS194" s="9"/>
      <c r="BT194" s="9"/>
      <c r="BU194" s="9"/>
      <c r="BV194" s="9"/>
      <c r="BW194" s="9"/>
    </row>
    <row r="195" spans="1:75" ht="12.75">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c r="AY195" s="9"/>
      <c r="AZ195" s="9"/>
      <c r="BA195" s="9"/>
      <c r="BB195" s="9"/>
      <c r="BC195" s="9"/>
      <c r="BD195" s="9"/>
      <c r="BE195" s="9"/>
      <c r="BF195" s="9"/>
      <c r="BG195" s="9"/>
      <c r="BH195" s="9"/>
      <c r="BI195" s="9"/>
      <c r="BJ195" s="9"/>
      <c r="BK195" s="9"/>
      <c r="BL195" s="9"/>
      <c r="BM195" s="9"/>
      <c r="BN195" s="9"/>
      <c r="BO195" s="9"/>
      <c r="BP195" s="9"/>
      <c r="BQ195" s="9"/>
      <c r="BR195" s="9"/>
      <c r="BS195" s="9"/>
      <c r="BT195" s="9"/>
      <c r="BU195" s="9"/>
      <c r="BV195" s="9"/>
      <c r="BW195" s="9"/>
    </row>
    <row r="196" spans="1:75" ht="12.75">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c r="AY196" s="9"/>
      <c r="AZ196" s="9"/>
      <c r="BA196" s="9"/>
      <c r="BB196" s="9"/>
      <c r="BC196" s="9"/>
      <c r="BD196" s="9"/>
      <c r="BE196" s="9"/>
      <c r="BF196" s="9"/>
      <c r="BG196" s="9"/>
      <c r="BH196" s="9"/>
      <c r="BI196" s="9"/>
      <c r="BJ196" s="9"/>
      <c r="BK196" s="9"/>
      <c r="BL196" s="9"/>
      <c r="BM196" s="9"/>
      <c r="BN196" s="9"/>
      <c r="BO196" s="9"/>
      <c r="BP196" s="9"/>
      <c r="BQ196" s="9"/>
      <c r="BR196" s="9"/>
      <c r="BS196" s="9"/>
      <c r="BT196" s="9"/>
      <c r="BU196" s="9"/>
      <c r="BV196" s="9"/>
      <c r="BW196" s="9"/>
    </row>
    <row r="197" spans="1:75" ht="12.75">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c r="BA197" s="9"/>
      <c r="BB197" s="9"/>
      <c r="BC197" s="9"/>
      <c r="BD197" s="9"/>
      <c r="BE197" s="9"/>
      <c r="BF197" s="9"/>
      <c r="BG197" s="9"/>
      <c r="BH197" s="9"/>
      <c r="BI197" s="9"/>
      <c r="BJ197" s="9"/>
      <c r="BK197" s="9"/>
      <c r="BL197" s="9"/>
      <c r="BM197" s="9"/>
      <c r="BN197" s="9"/>
      <c r="BO197" s="9"/>
      <c r="BP197" s="9"/>
      <c r="BQ197" s="9"/>
      <c r="BR197" s="9"/>
      <c r="BS197" s="9"/>
      <c r="BT197" s="9"/>
      <c r="BU197" s="9"/>
      <c r="BV197" s="9"/>
      <c r="BW197" s="9"/>
    </row>
    <row r="198" spans="1:75" ht="12.75">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c r="AY198" s="9"/>
      <c r="AZ198" s="9"/>
      <c r="BA198" s="9"/>
      <c r="BB198" s="9"/>
      <c r="BC198" s="9"/>
      <c r="BD198" s="9"/>
      <c r="BE198" s="9"/>
      <c r="BF198" s="9"/>
      <c r="BG198" s="9"/>
      <c r="BH198" s="9"/>
      <c r="BI198" s="9"/>
      <c r="BJ198" s="9"/>
      <c r="BK198" s="9"/>
      <c r="BL198" s="9"/>
      <c r="BM198" s="9"/>
      <c r="BN198" s="9"/>
      <c r="BO198" s="9"/>
      <c r="BP198" s="9"/>
      <c r="BQ198" s="9"/>
      <c r="BR198" s="9"/>
      <c r="BS198" s="9"/>
      <c r="BT198" s="9"/>
      <c r="BU198" s="9"/>
      <c r="BV198" s="9"/>
      <c r="BW198" s="9"/>
    </row>
    <row r="199" spans="1:75" ht="12.75">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c r="AY199" s="9"/>
      <c r="AZ199" s="9"/>
      <c r="BA199" s="9"/>
      <c r="BB199" s="9"/>
      <c r="BC199" s="9"/>
      <c r="BD199" s="9"/>
      <c r="BE199" s="9"/>
      <c r="BF199" s="9"/>
      <c r="BG199" s="9"/>
      <c r="BH199" s="9"/>
      <c r="BI199" s="9"/>
      <c r="BJ199" s="9"/>
      <c r="BK199" s="9"/>
      <c r="BL199" s="9"/>
      <c r="BM199" s="9"/>
      <c r="BN199" s="9"/>
      <c r="BO199" s="9"/>
      <c r="BP199" s="9"/>
      <c r="BQ199" s="9"/>
      <c r="BR199" s="9"/>
      <c r="BS199" s="9"/>
      <c r="BT199" s="9"/>
      <c r="BU199" s="9"/>
      <c r="BV199" s="9"/>
      <c r="BW199" s="9"/>
    </row>
    <row r="200" spans="1:75" ht="12.75">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9"/>
      <c r="BS200" s="9"/>
      <c r="BT200" s="9"/>
      <c r="BU200" s="9"/>
      <c r="BV200" s="9"/>
      <c r="BW200" s="9"/>
    </row>
    <row r="201" spans="1:75" ht="12.75">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c r="AX201" s="9"/>
      <c r="AY201" s="9"/>
      <c r="AZ201" s="9"/>
      <c r="BA201" s="9"/>
      <c r="BB201" s="9"/>
      <c r="BC201" s="9"/>
      <c r="BD201" s="9"/>
      <c r="BE201" s="9"/>
      <c r="BF201" s="9"/>
      <c r="BG201" s="9"/>
      <c r="BH201" s="9"/>
      <c r="BI201" s="9"/>
      <c r="BJ201" s="9"/>
      <c r="BK201" s="9"/>
      <c r="BL201" s="9"/>
      <c r="BM201" s="9"/>
      <c r="BN201" s="9"/>
      <c r="BO201" s="9"/>
      <c r="BP201" s="9"/>
      <c r="BQ201" s="9"/>
      <c r="BR201" s="9"/>
      <c r="BS201" s="9"/>
      <c r="BT201" s="9"/>
      <c r="BU201" s="9"/>
      <c r="BV201" s="9"/>
      <c r="BW201" s="9"/>
    </row>
    <row r="202" spans="1:75" ht="12.75">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c r="BN202" s="9"/>
      <c r="BO202" s="9"/>
      <c r="BP202" s="9"/>
      <c r="BQ202" s="9"/>
      <c r="BR202" s="9"/>
      <c r="BS202" s="9"/>
      <c r="BT202" s="9"/>
      <c r="BU202" s="9"/>
      <c r="BV202" s="9"/>
      <c r="BW202" s="9"/>
    </row>
    <row r="203" spans="1:75" ht="12.75">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c r="BS203" s="9"/>
      <c r="BT203" s="9"/>
      <c r="BU203" s="9"/>
      <c r="BV203" s="9"/>
      <c r="BW203" s="9"/>
    </row>
    <row r="204" spans="1:75" ht="12.75">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c r="AY204" s="9"/>
      <c r="AZ204" s="9"/>
      <c r="BA204" s="9"/>
      <c r="BB204" s="9"/>
      <c r="BC204" s="9"/>
      <c r="BD204" s="9"/>
      <c r="BE204" s="9"/>
      <c r="BF204" s="9"/>
      <c r="BG204" s="9"/>
      <c r="BH204" s="9"/>
      <c r="BI204" s="9"/>
      <c r="BJ204" s="9"/>
      <c r="BK204" s="9"/>
      <c r="BL204" s="9"/>
      <c r="BM204" s="9"/>
      <c r="BN204" s="9"/>
      <c r="BO204" s="9"/>
      <c r="BP204" s="9"/>
      <c r="BQ204" s="9"/>
      <c r="BR204" s="9"/>
      <c r="BS204" s="9"/>
      <c r="BT204" s="9"/>
      <c r="BU204" s="9"/>
      <c r="BV204" s="9"/>
      <c r="BW204" s="9"/>
    </row>
    <row r="205" spans="1:75" ht="12.75">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row>
    <row r="206" spans="1:75" ht="12.75">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c r="AY206" s="9"/>
      <c r="AZ206" s="9"/>
      <c r="BA206" s="9"/>
      <c r="BB206" s="9"/>
      <c r="BC206" s="9"/>
      <c r="BD206" s="9"/>
      <c r="BE206" s="9"/>
      <c r="BF206" s="9"/>
      <c r="BG206" s="9"/>
      <c r="BH206" s="9"/>
      <c r="BI206" s="9"/>
      <c r="BJ206" s="9"/>
      <c r="BK206" s="9"/>
      <c r="BL206" s="9"/>
      <c r="BM206" s="9"/>
      <c r="BN206" s="9"/>
      <c r="BO206" s="9"/>
      <c r="BP206" s="9"/>
      <c r="BQ206" s="9"/>
      <c r="BR206" s="9"/>
      <c r="BS206" s="9"/>
      <c r="BT206" s="9"/>
      <c r="BU206" s="9"/>
      <c r="BV206" s="9"/>
      <c r="BW206" s="9"/>
    </row>
    <row r="207" spans="1:75" ht="12.75">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c r="AX207" s="9"/>
      <c r="AY207" s="9"/>
      <c r="AZ207" s="9"/>
      <c r="BA207" s="9"/>
      <c r="BB207" s="9"/>
      <c r="BC207" s="9"/>
      <c r="BD207" s="9"/>
      <c r="BE207" s="9"/>
      <c r="BF207" s="9"/>
      <c r="BG207" s="9"/>
      <c r="BH207" s="9"/>
      <c r="BI207" s="9"/>
      <c r="BJ207" s="9"/>
      <c r="BK207" s="9"/>
      <c r="BL207" s="9"/>
      <c r="BM207" s="9"/>
      <c r="BN207" s="9"/>
      <c r="BO207" s="9"/>
      <c r="BP207" s="9"/>
      <c r="BQ207" s="9"/>
      <c r="BR207" s="9"/>
      <c r="BS207" s="9"/>
      <c r="BT207" s="9"/>
      <c r="BU207" s="9"/>
      <c r="BV207" s="9"/>
      <c r="BW207" s="9"/>
    </row>
    <row r="208" spans="1:75" ht="12.75">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c r="AX208" s="9"/>
      <c r="AY208" s="9"/>
      <c r="AZ208" s="9"/>
      <c r="BA208" s="9"/>
      <c r="BB208" s="9"/>
      <c r="BC208" s="9"/>
      <c r="BD208" s="9"/>
      <c r="BE208" s="9"/>
      <c r="BF208" s="9"/>
      <c r="BG208" s="9"/>
      <c r="BH208" s="9"/>
      <c r="BI208" s="9"/>
      <c r="BJ208" s="9"/>
      <c r="BK208" s="9"/>
      <c r="BL208" s="9"/>
      <c r="BM208" s="9"/>
      <c r="BN208" s="9"/>
      <c r="BO208" s="9"/>
      <c r="BP208" s="9"/>
      <c r="BQ208" s="9"/>
      <c r="BR208" s="9"/>
      <c r="BS208" s="9"/>
      <c r="BT208" s="9"/>
      <c r="BU208" s="9"/>
      <c r="BV208" s="9"/>
      <c r="BW208" s="9"/>
    </row>
    <row r="209" spans="1:75" ht="12.75">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c r="AX209" s="9"/>
      <c r="AY209" s="9"/>
      <c r="AZ209" s="9"/>
      <c r="BA209" s="9"/>
      <c r="BB209" s="9"/>
      <c r="BC209" s="9"/>
      <c r="BD209" s="9"/>
      <c r="BE209" s="9"/>
      <c r="BF209" s="9"/>
      <c r="BG209" s="9"/>
      <c r="BH209" s="9"/>
      <c r="BI209" s="9"/>
      <c r="BJ209" s="9"/>
      <c r="BK209" s="9"/>
      <c r="BL209" s="9"/>
      <c r="BM209" s="9"/>
      <c r="BN209" s="9"/>
      <c r="BO209" s="9"/>
      <c r="BP209" s="9"/>
      <c r="BQ209" s="9"/>
      <c r="BR209" s="9"/>
      <c r="BS209" s="9"/>
      <c r="BT209" s="9"/>
      <c r="BU209" s="9"/>
      <c r="BV209" s="9"/>
      <c r="BW209" s="9"/>
    </row>
    <row r="210" spans="1:75" ht="12.75">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c r="AX210" s="9"/>
      <c r="AY210" s="9"/>
      <c r="AZ210" s="9"/>
      <c r="BA210" s="9"/>
      <c r="BB210" s="9"/>
      <c r="BC210" s="9"/>
      <c r="BD210" s="9"/>
      <c r="BE210" s="9"/>
      <c r="BF210" s="9"/>
      <c r="BG210" s="9"/>
      <c r="BH210" s="9"/>
      <c r="BI210" s="9"/>
      <c r="BJ210" s="9"/>
      <c r="BK210" s="9"/>
      <c r="BL210" s="9"/>
      <c r="BM210" s="9"/>
      <c r="BN210" s="9"/>
      <c r="BO210" s="9"/>
      <c r="BP210" s="9"/>
      <c r="BQ210" s="9"/>
      <c r="BR210" s="9"/>
      <c r="BS210" s="9"/>
      <c r="BT210" s="9"/>
      <c r="BU210" s="9"/>
      <c r="BV210" s="9"/>
      <c r="BW210" s="9"/>
    </row>
    <row r="211" spans="1:75" ht="12.75">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c r="AX211" s="9"/>
      <c r="AY211" s="9"/>
      <c r="AZ211" s="9"/>
      <c r="BA211" s="9"/>
      <c r="BB211" s="9"/>
      <c r="BC211" s="9"/>
      <c r="BD211" s="9"/>
      <c r="BE211" s="9"/>
      <c r="BF211" s="9"/>
      <c r="BG211" s="9"/>
      <c r="BH211" s="9"/>
      <c r="BI211" s="9"/>
      <c r="BJ211" s="9"/>
      <c r="BK211" s="9"/>
      <c r="BL211" s="9"/>
      <c r="BM211" s="9"/>
      <c r="BN211" s="9"/>
      <c r="BO211" s="9"/>
      <c r="BP211" s="9"/>
      <c r="BQ211" s="9"/>
      <c r="BR211" s="9"/>
      <c r="BS211" s="9"/>
      <c r="BT211" s="9"/>
      <c r="BU211" s="9"/>
      <c r="BV211" s="9"/>
      <c r="BW211" s="9"/>
    </row>
    <row r="212" spans="1:75" ht="12.75">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c r="AX212" s="9"/>
      <c r="AY212" s="9"/>
      <c r="AZ212" s="9"/>
      <c r="BA212" s="9"/>
      <c r="BB212" s="9"/>
      <c r="BC212" s="9"/>
      <c r="BD212" s="9"/>
      <c r="BE212" s="9"/>
      <c r="BF212" s="9"/>
      <c r="BG212" s="9"/>
      <c r="BH212" s="9"/>
      <c r="BI212" s="9"/>
      <c r="BJ212" s="9"/>
      <c r="BK212" s="9"/>
      <c r="BL212" s="9"/>
      <c r="BM212" s="9"/>
      <c r="BN212" s="9"/>
      <c r="BO212" s="9"/>
      <c r="BP212" s="9"/>
      <c r="BQ212" s="9"/>
      <c r="BR212" s="9"/>
      <c r="BS212" s="9"/>
      <c r="BT212" s="9"/>
      <c r="BU212" s="9"/>
      <c r="BV212" s="9"/>
      <c r="BW212" s="9"/>
    </row>
    <row r="213" spans="1:75" ht="12.75">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c r="AX213" s="9"/>
      <c r="AY213" s="9"/>
      <c r="AZ213" s="9"/>
      <c r="BA213" s="9"/>
      <c r="BB213" s="9"/>
      <c r="BC213" s="9"/>
      <c r="BD213" s="9"/>
      <c r="BE213" s="9"/>
      <c r="BF213" s="9"/>
      <c r="BG213" s="9"/>
      <c r="BH213" s="9"/>
      <c r="BI213" s="9"/>
      <c r="BJ213" s="9"/>
      <c r="BK213" s="9"/>
      <c r="BL213" s="9"/>
      <c r="BM213" s="9"/>
      <c r="BN213" s="9"/>
      <c r="BO213" s="9"/>
      <c r="BP213" s="9"/>
      <c r="BQ213" s="9"/>
      <c r="BR213" s="9"/>
      <c r="BS213" s="9"/>
      <c r="BT213" s="9"/>
      <c r="BU213" s="9"/>
      <c r="BV213" s="9"/>
      <c r="BW213" s="9"/>
    </row>
    <row r="214" spans="1:75" ht="12.75">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c r="AX214" s="9"/>
      <c r="AY214" s="9"/>
      <c r="AZ214" s="9"/>
      <c r="BA214" s="9"/>
      <c r="BB214" s="9"/>
      <c r="BC214" s="9"/>
      <c r="BD214" s="9"/>
      <c r="BE214" s="9"/>
      <c r="BF214" s="9"/>
      <c r="BG214" s="9"/>
      <c r="BH214" s="9"/>
      <c r="BI214" s="9"/>
      <c r="BJ214" s="9"/>
      <c r="BK214" s="9"/>
      <c r="BL214" s="9"/>
      <c r="BM214" s="9"/>
      <c r="BN214" s="9"/>
      <c r="BO214" s="9"/>
      <c r="BP214" s="9"/>
      <c r="BQ214" s="9"/>
      <c r="BR214" s="9"/>
      <c r="BS214" s="9"/>
      <c r="BT214" s="9"/>
      <c r="BU214" s="9"/>
      <c r="BV214" s="9"/>
      <c r="BW214" s="9"/>
    </row>
    <row r="215" spans="1:75" ht="12.75">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c r="AX215" s="9"/>
      <c r="AY215" s="9"/>
      <c r="AZ215" s="9"/>
      <c r="BA215" s="9"/>
      <c r="BB215" s="9"/>
      <c r="BC215" s="9"/>
      <c r="BD215" s="9"/>
      <c r="BE215" s="9"/>
      <c r="BF215" s="9"/>
      <c r="BG215" s="9"/>
      <c r="BH215" s="9"/>
      <c r="BI215" s="9"/>
      <c r="BJ215" s="9"/>
      <c r="BK215" s="9"/>
      <c r="BL215" s="9"/>
      <c r="BM215" s="9"/>
      <c r="BN215" s="9"/>
      <c r="BO215" s="9"/>
      <c r="BP215" s="9"/>
      <c r="BQ215" s="9"/>
      <c r="BR215" s="9"/>
      <c r="BS215" s="9"/>
      <c r="BT215" s="9"/>
      <c r="BU215" s="9"/>
      <c r="BV215" s="9"/>
      <c r="BW215" s="9"/>
    </row>
    <row r="216" spans="1:75" ht="12.75">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c r="AX216" s="9"/>
      <c r="AY216" s="9"/>
      <c r="AZ216" s="9"/>
      <c r="BA216" s="9"/>
      <c r="BB216" s="9"/>
      <c r="BC216" s="9"/>
      <c r="BD216" s="9"/>
      <c r="BE216" s="9"/>
      <c r="BF216" s="9"/>
      <c r="BG216" s="9"/>
      <c r="BH216" s="9"/>
      <c r="BI216" s="9"/>
      <c r="BJ216" s="9"/>
      <c r="BK216" s="9"/>
      <c r="BL216" s="9"/>
      <c r="BM216" s="9"/>
      <c r="BN216" s="9"/>
      <c r="BO216" s="9"/>
      <c r="BP216" s="9"/>
      <c r="BQ216" s="9"/>
      <c r="BR216" s="9"/>
      <c r="BS216" s="9"/>
      <c r="BT216" s="9"/>
      <c r="BU216" s="9"/>
      <c r="BV216" s="9"/>
      <c r="BW216" s="9"/>
    </row>
    <row r="217" spans="1:75" ht="12.75">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9"/>
      <c r="BT217" s="9"/>
      <c r="BU217" s="9"/>
      <c r="BV217" s="9"/>
      <c r="BW217" s="9"/>
    </row>
    <row r="218" spans="1:75" ht="12.75">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c r="AX218" s="9"/>
      <c r="AY218" s="9"/>
      <c r="AZ218" s="9"/>
      <c r="BA218" s="9"/>
      <c r="BB218" s="9"/>
      <c r="BC218" s="9"/>
      <c r="BD218" s="9"/>
      <c r="BE218" s="9"/>
      <c r="BF218" s="9"/>
      <c r="BG218" s="9"/>
      <c r="BH218" s="9"/>
      <c r="BI218" s="9"/>
      <c r="BJ218" s="9"/>
      <c r="BK218" s="9"/>
      <c r="BL218" s="9"/>
      <c r="BM218" s="9"/>
      <c r="BN218" s="9"/>
      <c r="BO218" s="9"/>
      <c r="BP218" s="9"/>
      <c r="BQ218" s="9"/>
      <c r="BR218" s="9"/>
      <c r="BS218" s="9"/>
      <c r="BT218" s="9"/>
      <c r="BU218" s="9"/>
      <c r="BV218" s="9"/>
      <c r="BW218" s="9"/>
    </row>
    <row r="219" spans="1:75" ht="12.75">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c r="AX219" s="9"/>
      <c r="AY219" s="9"/>
      <c r="AZ219" s="9"/>
      <c r="BA219" s="9"/>
      <c r="BB219" s="9"/>
      <c r="BC219" s="9"/>
      <c r="BD219" s="9"/>
      <c r="BE219" s="9"/>
      <c r="BF219" s="9"/>
      <c r="BG219" s="9"/>
      <c r="BH219" s="9"/>
      <c r="BI219" s="9"/>
      <c r="BJ219" s="9"/>
      <c r="BK219" s="9"/>
      <c r="BL219" s="9"/>
      <c r="BM219" s="9"/>
      <c r="BN219" s="9"/>
      <c r="BO219" s="9"/>
      <c r="BP219" s="9"/>
      <c r="BQ219" s="9"/>
      <c r="BR219" s="9"/>
      <c r="BS219" s="9"/>
      <c r="BT219" s="9"/>
      <c r="BU219" s="9"/>
      <c r="BV219" s="9"/>
      <c r="BW219" s="9"/>
    </row>
    <row r="220" spans="1:75" ht="12.75">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c r="AX220" s="9"/>
      <c r="AY220" s="9"/>
      <c r="AZ220" s="9"/>
      <c r="BA220" s="9"/>
      <c r="BB220" s="9"/>
      <c r="BC220" s="9"/>
      <c r="BD220" s="9"/>
      <c r="BE220" s="9"/>
      <c r="BF220" s="9"/>
      <c r="BG220" s="9"/>
      <c r="BH220" s="9"/>
      <c r="BI220" s="9"/>
      <c r="BJ220" s="9"/>
      <c r="BK220" s="9"/>
      <c r="BL220" s="9"/>
      <c r="BM220" s="9"/>
      <c r="BN220" s="9"/>
      <c r="BO220" s="9"/>
      <c r="BP220" s="9"/>
      <c r="BQ220" s="9"/>
      <c r="BR220" s="9"/>
      <c r="BS220" s="9"/>
      <c r="BT220" s="9"/>
      <c r="BU220" s="9"/>
      <c r="BV220" s="9"/>
      <c r="BW220" s="9"/>
    </row>
    <row r="221" spans="1:75" ht="12.75">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c r="AX221" s="9"/>
      <c r="AY221" s="9"/>
      <c r="AZ221" s="9"/>
      <c r="BA221" s="9"/>
      <c r="BB221" s="9"/>
      <c r="BC221" s="9"/>
      <c r="BD221" s="9"/>
      <c r="BE221" s="9"/>
      <c r="BF221" s="9"/>
      <c r="BG221" s="9"/>
      <c r="BH221" s="9"/>
      <c r="BI221" s="9"/>
      <c r="BJ221" s="9"/>
      <c r="BK221" s="9"/>
      <c r="BL221" s="9"/>
      <c r="BM221" s="9"/>
      <c r="BN221" s="9"/>
      <c r="BO221" s="9"/>
      <c r="BP221" s="9"/>
      <c r="BQ221" s="9"/>
      <c r="BR221" s="9"/>
      <c r="BS221" s="9"/>
      <c r="BT221" s="9"/>
      <c r="BU221" s="9"/>
      <c r="BV221" s="9"/>
      <c r="BW221" s="9"/>
    </row>
    <row r="222" spans="1:75" ht="12.75">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c r="AX222" s="9"/>
      <c r="AY222" s="9"/>
      <c r="AZ222" s="9"/>
      <c r="BA222" s="9"/>
      <c r="BB222" s="9"/>
      <c r="BC222" s="9"/>
      <c r="BD222" s="9"/>
      <c r="BE222" s="9"/>
      <c r="BF222" s="9"/>
      <c r="BG222" s="9"/>
      <c r="BH222" s="9"/>
      <c r="BI222" s="9"/>
      <c r="BJ222" s="9"/>
      <c r="BK222" s="9"/>
      <c r="BL222" s="9"/>
      <c r="BM222" s="9"/>
      <c r="BN222" s="9"/>
      <c r="BO222" s="9"/>
      <c r="BP222" s="9"/>
      <c r="BQ222" s="9"/>
      <c r="BR222" s="9"/>
      <c r="BS222" s="9"/>
      <c r="BT222" s="9"/>
      <c r="BU222" s="9"/>
      <c r="BV222" s="9"/>
      <c r="BW222" s="9"/>
    </row>
    <row r="223" spans="1:75" ht="12.75">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c r="AX223" s="9"/>
      <c r="AY223" s="9"/>
      <c r="AZ223" s="9"/>
      <c r="BA223" s="9"/>
      <c r="BB223" s="9"/>
      <c r="BC223" s="9"/>
      <c r="BD223" s="9"/>
      <c r="BE223" s="9"/>
      <c r="BF223" s="9"/>
      <c r="BG223" s="9"/>
      <c r="BH223" s="9"/>
      <c r="BI223" s="9"/>
      <c r="BJ223" s="9"/>
      <c r="BK223" s="9"/>
      <c r="BL223" s="9"/>
      <c r="BM223" s="9"/>
      <c r="BN223" s="9"/>
      <c r="BO223" s="9"/>
      <c r="BP223" s="9"/>
      <c r="BQ223" s="9"/>
      <c r="BR223" s="9"/>
      <c r="BS223" s="9"/>
      <c r="BT223" s="9"/>
      <c r="BU223" s="9"/>
      <c r="BV223" s="9"/>
      <c r="BW223" s="9"/>
    </row>
    <row r="224" spans="1:75" ht="12.75">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9"/>
      <c r="BS224" s="9"/>
      <c r="BT224" s="9"/>
      <c r="BU224" s="9"/>
      <c r="BV224" s="9"/>
      <c r="BW224" s="9"/>
    </row>
    <row r="225" spans="1:75" ht="12.75">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c r="AX225" s="9"/>
      <c r="AY225" s="9"/>
      <c r="AZ225" s="9"/>
      <c r="BA225" s="9"/>
      <c r="BB225" s="9"/>
      <c r="BC225" s="9"/>
      <c r="BD225" s="9"/>
      <c r="BE225" s="9"/>
      <c r="BF225" s="9"/>
      <c r="BG225" s="9"/>
      <c r="BH225" s="9"/>
      <c r="BI225" s="9"/>
      <c r="BJ225" s="9"/>
      <c r="BK225" s="9"/>
      <c r="BL225" s="9"/>
      <c r="BM225" s="9"/>
      <c r="BN225" s="9"/>
      <c r="BO225" s="9"/>
      <c r="BP225" s="9"/>
      <c r="BQ225" s="9"/>
      <c r="BR225" s="9"/>
      <c r="BS225" s="9"/>
      <c r="BT225" s="9"/>
      <c r="BU225" s="9"/>
      <c r="BV225" s="9"/>
      <c r="BW225" s="9"/>
    </row>
    <row r="226" spans="1:75" ht="12.75">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c r="AX226" s="9"/>
      <c r="AY226" s="9"/>
      <c r="AZ226" s="9"/>
      <c r="BA226" s="9"/>
      <c r="BB226" s="9"/>
      <c r="BC226" s="9"/>
      <c r="BD226" s="9"/>
      <c r="BE226" s="9"/>
      <c r="BF226" s="9"/>
      <c r="BG226" s="9"/>
      <c r="BH226" s="9"/>
      <c r="BI226" s="9"/>
      <c r="BJ226" s="9"/>
      <c r="BK226" s="9"/>
      <c r="BL226" s="9"/>
      <c r="BM226" s="9"/>
      <c r="BN226" s="9"/>
      <c r="BO226" s="9"/>
      <c r="BP226" s="9"/>
      <c r="BQ226" s="9"/>
      <c r="BR226" s="9"/>
      <c r="BS226" s="9"/>
      <c r="BT226" s="9"/>
      <c r="BU226" s="9"/>
      <c r="BV226" s="9"/>
      <c r="BW226" s="9"/>
    </row>
    <row r="227" spans="1:75" ht="12.75">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c r="BC227" s="9"/>
      <c r="BD227" s="9"/>
      <c r="BE227" s="9"/>
      <c r="BF227" s="9"/>
      <c r="BG227" s="9"/>
      <c r="BH227" s="9"/>
      <c r="BI227" s="9"/>
      <c r="BJ227" s="9"/>
      <c r="BK227" s="9"/>
      <c r="BL227" s="9"/>
      <c r="BM227" s="9"/>
      <c r="BN227" s="9"/>
      <c r="BO227" s="9"/>
      <c r="BP227" s="9"/>
      <c r="BQ227" s="9"/>
      <c r="BR227" s="9"/>
      <c r="BS227" s="9"/>
      <c r="BT227" s="9"/>
      <c r="BU227" s="9"/>
      <c r="BV227" s="9"/>
      <c r="BW227" s="9"/>
    </row>
    <row r="228" spans="1:75" ht="12.75">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c r="AX228" s="9"/>
      <c r="AY228" s="9"/>
      <c r="AZ228" s="9"/>
      <c r="BA228" s="9"/>
      <c r="BB228" s="9"/>
      <c r="BC228" s="9"/>
      <c r="BD228" s="9"/>
      <c r="BE228" s="9"/>
      <c r="BF228" s="9"/>
      <c r="BG228" s="9"/>
      <c r="BH228" s="9"/>
      <c r="BI228" s="9"/>
      <c r="BJ228" s="9"/>
      <c r="BK228" s="9"/>
      <c r="BL228" s="9"/>
      <c r="BM228" s="9"/>
      <c r="BN228" s="9"/>
      <c r="BO228" s="9"/>
      <c r="BP228" s="9"/>
      <c r="BQ228" s="9"/>
      <c r="BR228" s="9"/>
      <c r="BS228" s="9"/>
      <c r="BT228" s="9"/>
      <c r="BU228" s="9"/>
      <c r="BV228" s="9"/>
      <c r="BW228" s="9"/>
    </row>
    <row r="229" spans="1:75" ht="12.75">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c r="AX229" s="9"/>
      <c r="AY229" s="9"/>
      <c r="AZ229" s="9"/>
      <c r="BA229" s="9"/>
      <c r="BB229" s="9"/>
      <c r="BC229" s="9"/>
      <c r="BD229" s="9"/>
      <c r="BE229" s="9"/>
      <c r="BF229" s="9"/>
      <c r="BG229" s="9"/>
      <c r="BH229" s="9"/>
      <c r="BI229" s="9"/>
      <c r="BJ229" s="9"/>
      <c r="BK229" s="9"/>
      <c r="BL229" s="9"/>
      <c r="BM229" s="9"/>
      <c r="BN229" s="9"/>
      <c r="BO229" s="9"/>
      <c r="BP229" s="9"/>
      <c r="BQ229" s="9"/>
      <c r="BR229" s="9"/>
      <c r="BS229" s="9"/>
      <c r="BT229" s="9"/>
      <c r="BU229" s="9"/>
      <c r="BV229" s="9"/>
      <c r="BW229" s="9"/>
    </row>
    <row r="230" spans="1:75" ht="12.75">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c r="AX230" s="9"/>
      <c r="AY230" s="9"/>
      <c r="AZ230" s="9"/>
      <c r="BA230" s="9"/>
      <c r="BB230" s="9"/>
      <c r="BC230" s="9"/>
      <c r="BD230" s="9"/>
      <c r="BE230" s="9"/>
      <c r="BF230" s="9"/>
      <c r="BG230" s="9"/>
      <c r="BH230" s="9"/>
      <c r="BI230" s="9"/>
      <c r="BJ230" s="9"/>
      <c r="BK230" s="9"/>
      <c r="BL230" s="9"/>
      <c r="BM230" s="9"/>
      <c r="BN230" s="9"/>
      <c r="BO230" s="9"/>
      <c r="BP230" s="9"/>
      <c r="BQ230" s="9"/>
      <c r="BR230" s="9"/>
      <c r="BS230" s="9"/>
      <c r="BT230" s="9"/>
      <c r="BU230" s="9"/>
      <c r="BV230" s="9"/>
      <c r="BW230" s="9"/>
    </row>
    <row r="231" spans="1:75" ht="12.75">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c r="AX231" s="9"/>
      <c r="AY231" s="9"/>
      <c r="AZ231" s="9"/>
      <c r="BA231" s="9"/>
      <c r="BB231" s="9"/>
      <c r="BC231" s="9"/>
      <c r="BD231" s="9"/>
      <c r="BE231" s="9"/>
      <c r="BF231" s="9"/>
      <c r="BG231" s="9"/>
      <c r="BH231" s="9"/>
      <c r="BI231" s="9"/>
      <c r="BJ231" s="9"/>
      <c r="BK231" s="9"/>
      <c r="BL231" s="9"/>
      <c r="BM231" s="9"/>
      <c r="BN231" s="9"/>
      <c r="BO231" s="9"/>
      <c r="BP231" s="9"/>
      <c r="BQ231" s="9"/>
      <c r="BR231" s="9"/>
      <c r="BS231" s="9"/>
      <c r="BT231" s="9"/>
      <c r="BU231" s="9"/>
      <c r="BV231" s="9"/>
      <c r="BW231" s="9"/>
    </row>
    <row r="232" spans="1:75" ht="12.75">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c r="AX232" s="9"/>
      <c r="AY232" s="9"/>
      <c r="AZ232" s="9"/>
      <c r="BA232" s="9"/>
      <c r="BB232" s="9"/>
      <c r="BC232" s="9"/>
      <c r="BD232" s="9"/>
      <c r="BE232" s="9"/>
      <c r="BF232" s="9"/>
      <c r="BG232" s="9"/>
      <c r="BH232" s="9"/>
      <c r="BI232" s="9"/>
      <c r="BJ232" s="9"/>
      <c r="BK232" s="9"/>
      <c r="BL232" s="9"/>
      <c r="BM232" s="9"/>
      <c r="BN232" s="9"/>
      <c r="BO232" s="9"/>
      <c r="BP232" s="9"/>
      <c r="BQ232" s="9"/>
      <c r="BR232" s="9"/>
      <c r="BS232" s="9"/>
      <c r="BT232" s="9"/>
      <c r="BU232" s="9"/>
      <c r="BV232" s="9"/>
      <c r="BW232" s="9"/>
    </row>
    <row r="233" spans="1:75" ht="12.75">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c r="AY233" s="9"/>
      <c r="AZ233" s="9"/>
      <c r="BA233" s="9"/>
      <c r="BB233" s="9"/>
      <c r="BC233" s="9"/>
      <c r="BD233" s="9"/>
      <c r="BE233" s="9"/>
      <c r="BF233" s="9"/>
      <c r="BG233" s="9"/>
      <c r="BH233" s="9"/>
      <c r="BI233" s="9"/>
      <c r="BJ233" s="9"/>
      <c r="BK233" s="9"/>
      <c r="BL233" s="9"/>
      <c r="BM233" s="9"/>
      <c r="BN233" s="9"/>
      <c r="BO233" s="9"/>
      <c r="BP233" s="9"/>
      <c r="BQ233" s="9"/>
      <c r="BR233" s="9"/>
      <c r="BS233" s="9"/>
      <c r="BT233" s="9"/>
      <c r="BU233" s="9"/>
      <c r="BV233" s="9"/>
      <c r="BW233" s="9"/>
    </row>
    <row r="234" spans="1:75" ht="12.75">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9"/>
      <c r="BT234" s="9"/>
      <c r="BU234" s="9"/>
      <c r="BV234" s="9"/>
      <c r="BW234" s="9"/>
    </row>
    <row r="235" spans="1:75" ht="12.75">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c r="AX235" s="9"/>
      <c r="AY235" s="9"/>
      <c r="AZ235" s="9"/>
      <c r="BA235" s="9"/>
      <c r="BB235" s="9"/>
      <c r="BC235" s="9"/>
      <c r="BD235" s="9"/>
      <c r="BE235" s="9"/>
      <c r="BF235" s="9"/>
      <c r="BG235" s="9"/>
      <c r="BH235" s="9"/>
      <c r="BI235" s="9"/>
      <c r="BJ235" s="9"/>
      <c r="BK235" s="9"/>
      <c r="BL235" s="9"/>
      <c r="BM235" s="9"/>
      <c r="BN235" s="9"/>
      <c r="BO235" s="9"/>
      <c r="BP235" s="9"/>
      <c r="BQ235" s="9"/>
      <c r="BR235" s="9"/>
      <c r="BS235" s="9"/>
      <c r="BT235" s="9"/>
      <c r="BU235" s="9"/>
      <c r="BV235" s="9"/>
      <c r="BW235" s="9"/>
    </row>
    <row r="236" spans="1:75" ht="12.75">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c r="AX236" s="9"/>
      <c r="AY236" s="9"/>
      <c r="AZ236" s="9"/>
      <c r="BA236" s="9"/>
      <c r="BB236" s="9"/>
      <c r="BC236" s="9"/>
      <c r="BD236" s="9"/>
      <c r="BE236" s="9"/>
      <c r="BF236" s="9"/>
      <c r="BG236" s="9"/>
      <c r="BH236" s="9"/>
      <c r="BI236" s="9"/>
      <c r="BJ236" s="9"/>
      <c r="BK236" s="9"/>
      <c r="BL236" s="9"/>
      <c r="BM236" s="9"/>
      <c r="BN236" s="9"/>
      <c r="BO236" s="9"/>
      <c r="BP236" s="9"/>
      <c r="BQ236" s="9"/>
      <c r="BR236" s="9"/>
      <c r="BS236" s="9"/>
      <c r="BT236" s="9"/>
      <c r="BU236" s="9"/>
      <c r="BV236" s="9"/>
      <c r="BW236" s="9"/>
    </row>
    <row r="237" spans="1:75" ht="12.75">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c r="AX237" s="9"/>
      <c r="AY237" s="9"/>
      <c r="AZ237" s="9"/>
      <c r="BA237" s="9"/>
      <c r="BB237" s="9"/>
      <c r="BC237" s="9"/>
      <c r="BD237" s="9"/>
      <c r="BE237" s="9"/>
      <c r="BF237" s="9"/>
      <c r="BG237" s="9"/>
      <c r="BH237" s="9"/>
      <c r="BI237" s="9"/>
      <c r="BJ237" s="9"/>
      <c r="BK237" s="9"/>
      <c r="BL237" s="9"/>
      <c r="BM237" s="9"/>
      <c r="BN237" s="9"/>
      <c r="BO237" s="9"/>
      <c r="BP237" s="9"/>
      <c r="BQ237" s="9"/>
      <c r="BR237" s="9"/>
      <c r="BS237" s="9"/>
      <c r="BT237" s="9"/>
      <c r="BU237" s="9"/>
      <c r="BV237" s="9"/>
      <c r="BW237" s="9"/>
    </row>
    <row r="238" spans="1:75" ht="12.75">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c r="AX238" s="9"/>
      <c r="AY238" s="9"/>
      <c r="AZ238" s="9"/>
      <c r="BA238" s="9"/>
      <c r="BB238" s="9"/>
      <c r="BC238" s="9"/>
      <c r="BD238" s="9"/>
      <c r="BE238" s="9"/>
      <c r="BF238" s="9"/>
      <c r="BG238" s="9"/>
      <c r="BH238" s="9"/>
      <c r="BI238" s="9"/>
      <c r="BJ238" s="9"/>
      <c r="BK238" s="9"/>
      <c r="BL238" s="9"/>
      <c r="BM238" s="9"/>
      <c r="BN238" s="9"/>
      <c r="BO238" s="9"/>
      <c r="BP238" s="9"/>
      <c r="BQ238" s="9"/>
      <c r="BR238" s="9"/>
      <c r="BS238" s="9"/>
      <c r="BT238" s="9"/>
      <c r="BU238" s="9"/>
      <c r="BV238" s="9"/>
      <c r="BW238" s="9"/>
    </row>
    <row r="239" spans="1:75" ht="12.75">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c r="AX239" s="9"/>
      <c r="AY239" s="9"/>
      <c r="AZ239" s="9"/>
      <c r="BA239" s="9"/>
      <c r="BB239" s="9"/>
      <c r="BC239" s="9"/>
      <c r="BD239" s="9"/>
      <c r="BE239" s="9"/>
      <c r="BF239" s="9"/>
      <c r="BG239" s="9"/>
      <c r="BH239" s="9"/>
      <c r="BI239" s="9"/>
      <c r="BJ239" s="9"/>
      <c r="BK239" s="9"/>
      <c r="BL239" s="9"/>
      <c r="BM239" s="9"/>
      <c r="BN239" s="9"/>
      <c r="BO239" s="9"/>
      <c r="BP239" s="9"/>
      <c r="BQ239" s="9"/>
      <c r="BR239" s="9"/>
      <c r="BS239" s="9"/>
      <c r="BT239" s="9"/>
      <c r="BU239" s="9"/>
      <c r="BV239" s="9"/>
      <c r="BW239" s="9"/>
    </row>
    <row r="240" spans="1:75" ht="12.75">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c r="AX240" s="9"/>
      <c r="AY240" s="9"/>
      <c r="AZ240" s="9"/>
      <c r="BA240" s="9"/>
      <c r="BB240" s="9"/>
      <c r="BC240" s="9"/>
      <c r="BD240" s="9"/>
      <c r="BE240" s="9"/>
      <c r="BF240" s="9"/>
      <c r="BG240" s="9"/>
      <c r="BH240" s="9"/>
      <c r="BI240" s="9"/>
      <c r="BJ240" s="9"/>
      <c r="BK240" s="9"/>
      <c r="BL240" s="9"/>
      <c r="BM240" s="9"/>
      <c r="BN240" s="9"/>
      <c r="BO240" s="9"/>
      <c r="BP240" s="9"/>
      <c r="BQ240" s="9"/>
      <c r="BR240" s="9"/>
      <c r="BS240" s="9"/>
      <c r="BT240" s="9"/>
      <c r="BU240" s="9"/>
      <c r="BV240" s="9"/>
      <c r="BW240" s="9"/>
    </row>
    <row r="241" spans="1:75" ht="12.75">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9"/>
      <c r="BT241" s="9"/>
      <c r="BU241" s="9"/>
      <c r="BV241" s="9"/>
      <c r="BW241" s="9"/>
    </row>
    <row r="242" spans="1:75" ht="12.75">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c r="AX242" s="9"/>
      <c r="AY242" s="9"/>
      <c r="AZ242" s="9"/>
      <c r="BA242" s="9"/>
      <c r="BB242" s="9"/>
      <c r="BC242" s="9"/>
      <c r="BD242" s="9"/>
      <c r="BE242" s="9"/>
      <c r="BF242" s="9"/>
      <c r="BG242" s="9"/>
      <c r="BH242" s="9"/>
      <c r="BI242" s="9"/>
      <c r="BJ242" s="9"/>
      <c r="BK242" s="9"/>
      <c r="BL242" s="9"/>
      <c r="BM242" s="9"/>
      <c r="BN242" s="9"/>
      <c r="BO242" s="9"/>
      <c r="BP242" s="9"/>
      <c r="BQ242" s="9"/>
      <c r="BR242" s="9"/>
      <c r="BS242" s="9"/>
      <c r="BT242" s="9"/>
      <c r="BU242" s="9"/>
      <c r="BV242" s="9"/>
      <c r="BW242" s="9"/>
    </row>
    <row r="243" spans="1:75" ht="12.75">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row>
    <row r="244" spans="1:75" ht="12.75">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c r="AX244" s="9"/>
      <c r="AY244" s="9"/>
      <c r="AZ244" s="9"/>
      <c r="BA244" s="9"/>
      <c r="BB244" s="9"/>
      <c r="BC244" s="9"/>
      <c r="BD244" s="9"/>
      <c r="BE244" s="9"/>
      <c r="BF244" s="9"/>
      <c r="BG244" s="9"/>
      <c r="BH244" s="9"/>
      <c r="BI244" s="9"/>
      <c r="BJ244" s="9"/>
      <c r="BK244" s="9"/>
      <c r="BL244" s="9"/>
      <c r="BM244" s="9"/>
      <c r="BN244" s="9"/>
      <c r="BO244" s="9"/>
      <c r="BP244" s="9"/>
      <c r="BQ244" s="9"/>
      <c r="BR244" s="9"/>
      <c r="BS244" s="9"/>
      <c r="BT244" s="9"/>
      <c r="BU244" s="9"/>
      <c r="BV244" s="9"/>
      <c r="BW244" s="9"/>
    </row>
    <row r="245" spans="1:75" ht="12.75">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c r="AX245" s="9"/>
      <c r="AY245" s="9"/>
      <c r="AZ245" s="9"/>
      <c r="BA245" s="9"/>
      <c r="BB245" s="9"/>
      <c r="BC245" s="9"/>
      <c r="BD245" s="9"/>
      <c r="BE245" s="9"/>
      <c r="BF245" s="9"/>
      <c r="BG245" s="9"/>
      <c r="BH245" s="9"/>
      <c r="BI245" s="9"/>
      <c r="BJ245" s="9"/>
      <c r="BK245" s="9"/>
      <c r="BL245" s="9"/>
      <c r="BM245" s="9"/>
      <c r="BN245" s="9"/>
      <c r="BO245" s="9"/>
      <c r="BP245" s="9"/>
      <c r="BQ245" s="9"/>
      <c r="BR245" s="9"/>
      <c r="BS245" s="9"/>
      <c r="BT245" s="9"/>
      <c r="BU245" s="9"/>
      <c r="BV245" s="9"/>
      <c r="BW245" s="9"/>
    </row>
    <row r="246" spans="1:75" ht="12.75">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c r="AX246" s="9"/>
      <c r="AY246" s="9"/>
      <c r="AZ246" s="9"/>
      <c r="BA246" s="9"/>
      <c r="BB246" s="9"/>
      <c r="BC246" s="9"/>
      <c r="BD246" s="9"/>
      <c r="BE246" s="9"/>
      <c r="BF246" s="9"/>
      <c r="BG246" s="9"/>
      <c r="BH246" s="9"/>
      <c r="BI246" s="9"/>
      <c r="BJ246" s="9"/>
      <c r="BK246" s="9"/>
      <c r="BL246" s="9"/>
      <c r="BM246" s="9"/>
      <c r="BN246" s="9"/>
      <c r="BO246" s="9"/>
      <c r="BP246" s="9"/>
      <c r="BQ246" s="9"/>
      <c r="BR246" s="9"/>
      <c r="BS246" s="9"/>
      <c r="BT246" s="9"/>
      <c r="BU246" s="9"/>
      <c r="BV246" s="9"/>
      <c r="BW246" s="9"/>
    </row>
    <row r="247" spans="1:75" ht="12.75">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row>
    <row r="248" spans="1:75" ht="12.75">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9"/>
      <c r="BS248" s="9"/>
      <c r="BT248" s="9"/>
      <c r="BU248" s="9"/>
      <c r="BV248" s="9"/>
      <c r="BW248" s="9"/>
    </row>
    <row r="249" spans="1:75" ht="12.75">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c r="AX249" s="9"/>
      <c r="AY249" s="9"/>
      <c r="AZ249" s="9"/>
      <c r="BA249" s="9"/>
      <c r="BB249" s="9"/>
      <c r="BC249" s="9"/>
      <c r="BD249" s="9"/>
      <c r="BE249" s="9"/>
      <c r="BF249" s="9"/>
      <c r="BG249" s="9"/>
      <c r="BH249" s="9"/>
      <c r="BI249" s="9"/>
      <c r="BJ249" s="9"/>
      <c r="BK249" s="9"/>
      <c r="BL249" s="9"/>
      <c r="BM249" s="9"/>
      <c r="BN249" s="9"/>
      <c r="BO249" s="9"/>
      <c r="BP249" s="9"/>
      <c r="BQ249" s="9"/>
      <c r="BR249" s="9"/>
      <c r="BS249" s="9"/>
      <c r="BT249" s="9"/>
      <c r="BU249" s="9"/>
      <c r="BV249" s="9"/>
      <c r="BW249" s="9"/>
    </row>
    <row r="250" spans="1:75" ht="12.75">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c r="AX250" s="9"/>
      <c r="AY250" s="9"/>
      <c r="AZ250" s="9"/>
      <c r="BA250" s="9"/>
      <c r="BB250" s="9"/>
      <c r="BC250" s="9"/>
      <c r="BD250" s="9"/>
      <c r="BE250" s="9"/>
      <c r="BF250" s="9"/>
      <c r="BG250" s="9"/>
      <c r="BH250" s="9"/>
      <c r="BI250" s="9"/>
      <c r="BJ250" s="9"/>
      <c r="BK250" s="9"/>
      <c r="BL250" s="9"/>
      <c r="BM250" s="9"/>
      <c r="BN250" s="9"/>
      <c r="BO250" s="9"/>
      <c r="BP250" s="9"/>
      <c r="BQ250" s="9"/>
      <c r="BR250" s="9"/>
      <c r="BS250" s="9"/>
      <c r="BT250" s="9"/>
      <c r="BU250" s="9"/>
      <c r="BV250" s="9"/>
      <c r="BW250" s="9"/>
    </row>
    <row r="251" spans="1:75" ht="12.75">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c r="AX251" s="9"/>
      <c r="AY251" s="9"/>
      <c r="AZ251" s="9"/>
      <c r="BA251" s="9"/>
      <c r="BB251" s="9"/>
      <c r="BC251" s="9"/>
      <c r="BD251" s="9"/>
      <c r="BE251" s="9"/>
      <c r="BF251" s="9"/>
      <c r="BG251" s="9"/>
      <c r="BH251" s="9"/>
      <c r="BI251" s="9"/>
      <c r="BJ251" s="9"/>
      <c r="BK251" s="9"/>
      <c r="BL251" s="9"/>
      <c r="BM251" s="9"/>
      <c r="BN251" s="9"/>
      <c r="BO251" s="9"/>
      <c r="BP251" s="9"/>
      <c r="BQ251" s="9"/>
      <c r="BR251" s="9"/>
      <c r="BS251" s="9"/>
      <c r="BT251" s="9"/>
      <c r="BU251" s="9"/>
      <c r="BV251" s="9"/>
      <c r="BW251" s="9"/>
    </row>
    <row r="252" spans="1:75" ht="12.75">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c r="AY252" s="9"/>
      <c r="AZ252" s="9"/>
      <c r="BA252" s="9"/>
      <c r="BB252" s="9"/>
      <c r="BC252" s="9"/>
      <c r="BD252" s="9"/>
      <c r="BE252" s="9"/>
      <c r="BF252" s="9"/>
      <c r="BG252" s="9"/>
      <c r="BH252" s="9"/>
      <c r="BI252" s="9"/>
      <c r="BJ252" s="9"/>
      <c r="BK252" s="9"/>
      <c r="BL252" s="9"/>
      <c r="BM252" s="9"/>
      <c r="BN252" s="9"/>
      <c r="BO252" s="9"/>
      <c r="BP252" s="9"/>
      <c r="BQ252" s="9"/>
      <c r="BR252" s="9"/>
      <c r="BS252" s="9"/>
      <c r="BT252" s="9"/>
      <c r="BU252" s="9"/>
      <c r="BV252" s="9"/>
      <c r="BW252" s="9"/>
    </row>
    <row r="253" spans="1:75" ht="12.75">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c r="AY253" s="9"/>
      <c r="AZ253" s="9"/>
      <c r="BA253" s="9"/>
      <c r="BB253" s="9"/>
      <c r="BC253" s="9"/>
      <c r="BD253" s="9"/>
      <c r="BE253" s="9"/>
      <c r="BF253" s="9"/>
      <c r="BG253" s="9"/>
      <c r="BH253" s="9"/>
      <c r="BI253" s="9"/>
      <c r="BJ253" s="9"/>
      <c r="BK253" s="9"/>
      <c r="BL253" s="9"/>
      <c r="BM253" s="9"/>
      <c r="BN253" s="9"/>
      <c r="BO253" s="9"/>
      <c r="BP253" s="9"/>
      <c r="BQ253" s="9"/>
      <c r="BR253" s="9"/>
      <c r="BS253" s="9"/>
      <c r="BT253" s="9"/>
      <c r="BU253" s="9"/>
      <c r="BV253" s="9"/>
      <c r="BW253" s="9"/>
    </row>
    <row r="254" spans="1:75" ht="12.75">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c r="AW254" s="9"/>
      <c r="AX254" s="9"/>
      <c r="AY254" s="9"/>
      <c r="AZ254" s="9"/>
      <c r="BA254" s="9"/>
      <c r="BB254" s="9"/>
      <c r="BC254" s="9"/>
      <c r="BD254" s="9"/>
      <c r="BE254" s="9"/>
      <c r="BF254" s="9"/>
      <c r="BG254" s="9"/>
      <c r="BH254" s="9"/>
      <c r="BI254" s="9"/>
      <c r="BJ254" s="9"/>
      <c r="BK254" s="9"/>
      <c r="BL254" s="9"/>
      <c r="BM254" s="9"/>
      <c r="BN254" s="9"/>
      <c r="BO254" s="9"/>
      <c r="BP254" s="9"/>
      <c r="BQ254" s="9"/>
      <c r="BR254" s="9"/>
      <c r="BS254" s="9"/>
      <c r="BT254" s="9"/>
      <c r="BU254" s="9"/>
      <c r="BV254" s="9"/>
      <c r="BW254" s="9"/>
    </row>
    <row r="255" spans="1:75" ht="12.75">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c r="AT255" s="9"/>
      <c r="AU255" s="9"/>
      <c r="AV255" s="9"/>
      <c r="AW255" s="9"/>
      <c r="AX255" s="9"/>
      <c r="AY255" s="9"/>
      <c r="AZ255" s="9"/>
      <c r="BA255" s="9"/>
      <c r="BB255" s="9"/>
      <c r="BC255" s="9"/>
      <c r="BD255" s="9"/>
      <c r="BE255" s="9"/>
      <c r="BF255" s="9"/>
      <c r="BG255" s="9"/>
      <c r="BH255" s="9"/>
      <c r="BI255" s="9"/>
      <c r="BJ255" s="9"/>
      <c r="BK255" s="9"/>
      <c r="BL255" s="9"/>
      <c r="BM255" s="9"/>
      <c r="BN255" s="9"/>
      <c r="BO255" s="9"/>
      <c r="BP255" s="9"/>
      <c r="BQ255" s="9"/>
      <c r="BR255" s="9"/>
      <c r="BS255" s="9"/>
      <c r="BT255" s="9"/>
      <c r="BU255" s="9"/>
      <c r="BV255" s="9"/>
      <c r="BW255" s="9"/>
    </row>
    <row r="256" spans="1:75" ht="12.75">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c r="AT256" s="9"/>
      <c r="AU256" s="9"/>
      <c r="AV256" s="9"/>
      <c r="AW256" s="9"/>
      <c r="AX256" s="9"/>
      <c r="AY256" s="9"/>
      <c r="AZ256" s="9"/>
      <c r="BA256" s="9"/>
      <c r="BB256" s="9"/>
      <c r="BC256" s="9"/>
      <c r="BD256" s="9"/>
      <c r="BE256" s="9"/>
      <c r="BF256" s="9"/>
      <c r="BG256" s="9"/>
      <c r="BH256" s="9"/>
      <c r="BI256" s="9"/>
      <c r="BJ256" s="9"/>
      <c r="BK256" s="9"/>
      <c r="BL256" s="9"/>
      <c r="BM256" s="9"/>
      <c r="BN256" s="9"/>
      <c r="BO256" s="9"/>
      <c r="BP256" s="9"/>
      <c r="BQ256" s="9"/>
      <c r="BR256" s="9"/>
      <c r="BS256" s="9"/>
      <c r="BT256" s="9"/>
      <c r="BU256" s="9"/>
      <c r="BV256" s="9"/>
      <c r="BW256" s="9"/>
    </row>
    <row r="257" spans="1:75" ht="12.75">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c r="AV257" s="9"/>
      <c r="AW257" s="9"/>
      <c r="AX257" s="9"/>
      <c r="AY257" s="9"/>
      <c r="AZ257" s="9"/>
      <c r="BA257" s="9"/>
      <c r="BB257" s="9"/>
      <c r="BC257" s="9"/>
      <c r="BD257" s="9"/>
      <c r="BE257" s="9"/>
      <c r="BF257" s="9"/>
      <c r="BG257" s="9"/>
      <c r="BH257" s="9"/>
      <c r="BI257" s="9"/>
      <c r="BJ257" s="9"/>
      <c r="BK257" s="9"/>
      <c r="BL257" s="9"/>
      <c r="BM257" s="9"/>
      <c r="BN257" s="9"/>
      <c r="BO257" s="9"/>
      <c r="BP257" s="9"/>
      <c r="BQ257" s="9"/>
      <c r="BR257" s="9"/>
      <c r="BS257" s="9"/>
      <c r="BT257" s="9"/>
      <c r="BU257" s="9"/>
      <c r="BV257" s="9"/>
      <c r="BW257" s="9"/>
    </row>
    <row r="258" spans="1:75" ht="12.75">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9"/>
      <c r="AW258" s="9"/>
      <c r="AX258" s="9"/>
      <c r="AY258" s="9"/>
      <c r="AZ258" s="9"/>
      <c r="BA258" s="9"/>
      <c r="BB258" s="9"/>
      <c r="BC258" s="9"/>
      <c r="BD258" s="9"/>
      <c r="BE258" s="9"/>
      <c r="BF258" s="9"/>
      <c r="BG258" s="9"/>
      <c r="BH258" s="9"/>
      <c r="BI258" s="9"/>
      <c r="BJ258" s="9"/>
      <c r="BK258" s="9"/>
      <c r="BL258" s="9"/>
      <c r="BM258" s="9"/>
      <c r="BN258" s="9"/>
      <c r="BO258" s="9"/>
      <c r="BP258" s="9"/>
      <c r="BQ258" s="9"/>
      <c r="BR258" s="9"/>
      <c r="BS258" s="9"/>
      <c r="BT258" s="9"/>
      <c r="BU258" s="9"/>
      <c r="BV258" s="9"/>
      <c r="BW258" s="9"/>
    </row>
    <row r="259" spans="1:75" ht="12.75">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c r="AR259" s="9"/>
      <c r="AS259" s="9"/>
      <c r="AT259" s="9"/>
      <c r="AU259" s="9"/>
      <c r="AV259" s="9"/>
      <c r="AW259" s="9"/>
      <c r="AX259" s="9"/>
      <c r="AY259" s="9"/>
      <c r="AZ259" s="9"/>
      <c r="BA259" s="9"/>
      <c r="BB259" s="9"/>
      <c r="BC259" s="9"/>
      <c r="BD259" s="9"/>
      <c r="BE259" s="9"/>
      <c r="BF259" s="9"/>
      <c r="BG259" s="9"/>
      <c r="BH259" s="9"/>
      <c r="BI259" s="9"/>
      <c r="BJ259" s="9"/>
      <c r="BK259" s="9"/>
      <c r="BL259" s="9"/>
      <c r="BM259" s="9"/>
      <c r="BN259" s="9"/>
      <c r="BO259" s="9"/>
      <c r="BP259" s="9"/>
      <c r="BQ259" s="9"/>
      <c r="BR259" s="9"/>
      <c r="BS259" s="9"/>
      <c r="BT259" s="9"/>
      <c r="BU259" s="9"/>
      <c r="BV259" s="9"/>
      <c r="BW259" s="9"/>
    </row>
    <row r="260" spans="1:75" ht="12.75">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c r="AV260" s="9"/>
      <c r="AW260" s="9"/>
      <c r="AX260" s="9"/>
      <c r="AY260" s="9"/>
      <c r="AZ260" s="9"/>
      <c r="BA260" s="9"/>
      <c r="BB260" s="9"/>
      <c r="BC260" s="9"/>
      <c r="BD260" s="9"/>
      <c r="BE260" s="9"/>
      <c r="BF260" s="9"/>
      <c r="BG260" s="9"/>
      <c r="BH260" s="9"/>
      <c r="BI260" s="9"/>
      <c r="BJ260" s="9"/>
      <c r="BK260" s="9"/>
      <c r="BL260" s="9"/>
      <c r="BM260" s="9"/>
      <c r="BN260" s="9"/>
      <c r="BO260" s="9"/>
      <c r="BP260" s="9"/>
      <c r="BQ260" s="9"/>
      <c r="BR260" s="9"/>
      <c r="BS260" s="9"/>
      <c r="BT260" s="9"/>
      <c r="BU260" s="9"/>
      <c r="BV260" s="9"/>
      <c r="BW260" s="9"/>
    </row>
    <row r="261" spans="1:75" ht="12.75">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c r="AQ261" s="9"/>
      <c r="AR261" s="9"/>
      <c r="AS261" s="9"/>
      <c r="AT261" s="9"/>
      <c r="AU261" s="9"/>
      <c r="AV261" s="9"/>
      <c r="AW261" s="9"/>
      <c r="AX261" s="9"/>
      <c r="AY261" s="9"/>
      <c r="AZ261" s="9"/>
      <c r="BA261" s="9"/>
      <c r="BB261" s="9"/>
      <c r="BC261" s="9"/>
      <c r="BD261" s="9"/>
      <c r="BE261" s="9"/>
      <c r="BF261" s="9"/>
      <c r="BG261" s="9"/>
      <c r="BH261" s="9"/>
      <c r="BI261" s="9"/>
      <c r="BJ261" s="9"/>
      <c r="BK261" s="9"/>
      <c r="BL261" s="9"/>
      <c r="BM261" s="9"/>
      <c r="BN261" s="9"/>
      <c r="BO261" s="9"/>
      <c r="BP261" s="9"/>
      <c r="BQ261" s="9"/>
      <c r="BR261" s="9"/>
      <c r="BS261" s="9"/>
      <c r="BT261" s="9"/>
      <c r="BU261" s="9"/>
      <c r="BV261" s="9"/>
      <c r="BW261" s="9"/>
    </row>
    <row r="262" spans="1:75" ht="12.75">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c r="AV262" s="9"/>
      <c r="AW262" s="9"/>
      <c r="AX262" s="9"/>
      <c r="AY262" s="9"/>
      <c r="AZ262" s="9"/>
      <c r="BA262" s="9"/>
      <c r="BB262" s="9"/>
      <c r="BC262" s="9"/>
      <c r="BD262" s="9"/>
      <c r="BE262" s="9"/>
      <c r="BF262" s="9"/>
      <c r="BG262" s="9"/>
      <c r="BH262" s="9"/>
      <c r="BI262" s="9"/>
      <c r="BJ262" s="9"/>
      <c r="BK262" s="9"/>
      <c r="BL262" s="9"/>
      <c r="BM262" s="9"/>
      <c r="BN262" s="9"/>
      <c r="BO262" s="9"/>
      <c r="BP262" s="9"/>
      <c r="BQ262" s="9"/>
      <c r="BR262" s="9"/>
      <c r="BS262" s="9"/>
      <c r="BT262" s="9"/>
      <c r="BU262" s="9"/>
      <c r="BV262" s="9"/>
      <c r="BW262" s="9"/>
    </row>
    <row r="263" spans="1:75" ht="12.75">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c r="AW263" s="9"/>
      <c r="AX263" s="9"/>
      <c r="AY263" s="9"/>
      <c r="AZ263" s="9"/>
      <c r="BA263" s="9"/>
      <c r="BB263" s="9"/>
      <c r="BC263" s="9"/>
      <c r="BD263" s="9"/>
      <c r="BE263" s="9"/>
      <c r="BF263" s="9"/>
      <c r="BG263" s="9"/>
      <c r="BH263" s="9"/>
      <c r="BI263" s="9"/>
      <c r="BJ263" s="9"/>
      <c r="BK263" s="9"/>
      <c r="BL263" s="9"/>
      <c r="BM263" s="9"/>
      <c r="BN263" s="9"/>
      <c r="BO263" s="9"/>
      <c r="BP263" s="9"/>
      <c r="BQ263" s="9"/>
      <c r="BR263" s="9"/>
      <c r="BS263" s="9"/>
      <c r="BT263" s="9"/>
      <c r="BU263" s="9"/>
      <c r="BV263" s="9"/>
      <c r="BW263" s="9"/>
    </row>
    <row r="264" spans="1:75" ht="12.75">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c r="AV264" s="9"/>
      <c r="AW264" s="9"/>
      <c r="AX264" s="9"/>
      <c r="AY264" s="9"/>
      <c r="AZ264" s="9"/>
      <c r="BA264" s="9"/>
      <c r="BB264" s="9"/>
      <c r="BC264" s="9"/>
      <c r="BD264" s="9"/>
      <c r="BE264" s="9"/>
      <c r="BF264" s="9"/>
      <c r="BG264" s="9"/>
      <c r="BH264" s="9"/>
      <c r="BI264" s="9"/>
      <c r="BJ264" s="9"/>
      <c r="BK264" s="9"/>
      <c r="BL264" s="9"/>
      <c r="BM264" s="9"/>
      <c r="BN264" s="9"/>
      <c r="BO264" s="9"/>
      <c r="BP264" s="9"/>
      <c r="BQ264" s="9"/>
      <c r="BR264" s="9"/>
      <c r="BS264" s="9"/>
      <c r="BT264" s="9"/>
      <c r="BU264" s="9"/>
      <c r="BV264" s="9"/>
      <c r="BW264" s="9"/>
    </row>
    <row r="265" spans="1:75" ht="12.75">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9"/>
      <c r="BT265" s="9"/>
      <c r="BU265" s="9"/>
      <c r="BV265" s="9"/>
      <c r="BW265" s="9"/>
    </row>
    <row r="266" spans="1:75" ht="12.7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c r="AY266" s="9"/>
      <c r="AZ266" s="9"/>
      <c r="BA266" s="9"/>
      <c r="BB266" s="9"/>
      <c r="BC266" s="9"/>
      <c r="BD266" s="9"/>
      <c r="BE266" s="9"/>
      <c r="BF266" s="9"/>
      <c r="BG266" s="9"/>
      <c r="BH266" s="9"/>
      <c r="BI266" s="9"/>
      <c r="BJ266" s="9"/>
      <c r="BK266" s="9"/>
      <c r="BL266" s="9"/>
      <c r="BM266" s="9"/>
      <c r="BN266" s="9"/>
      <c r="BO266" s="9"/>
      <c r="BP266" s="9"/>
      <c r="BQ266" s="9"/>
      <c r="BR266" s="9"/>
      <c r="BS266" s="9"/>
      <c r="BT266" s="9"/>
      <c r="BU266" s="9"/>
      <c r="BV266" s="9"/>
      <c r="BW266" s="9"/>
    </row>
    <row r="267" spans="1:75" ht="12.75">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c r="AY267" s="9"/>
      <c r="AZ267" s="9"/>
      <c r="BA267" s="9"/>
      <c r="BB267" s="9"/>
      <c r="BC267" s="9"/>
      <c r="BD267" s="9"/>
      <c r="BE267" s="9"/>
      <c r="BF267" s="9"/>
      <c r="BG267" s="9"/>
      <c r="BH267" s="9"/>
      <c r="BI267" s="9"/>
      <c r="BJ267" s="9"/>
      <c r="BK267" s="9"/>
      <c r="BL267" s="9"/>
      <c r="BM267" s="9"/>
      <c r="BN267" s="9"/>
      <c r="BO267" s="9"/>
      <c r="BP267" s="9"/>
      <c r="BQ267" s="9"/>
      <c r="BR267" s="9"/>
      <c r="BS267" s="9"/>
      <c r="BT267" s="9"/>
      <c r="BU267" s="9"/>
      <c r="BV267" s="9"/>
      <c r="BW267" s="9"/>
    </row>
    <row r="268" spans="1:75" ht="12.75">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c r="AW268" s="9"/>
      <c r="AX268" s="9"/>
      <c r="AY268" s="9"/>
      <c r="AZ268" s="9"/>
      <c r="BA268" s="9"/>
      <c r="BB268" s="9"/>
      <c r="BC268" s="9"/>
      <c r="BD268" s="9"/>
      <c r="BE268" s="9"/>
      <c r="BF268" s="9"/>
      <c r="BG268" s="9"/>
      <c r="BH268" s="9"/>
      <c r="BI268" s="9"/>
      <c r="BJ268" s="9"/>
      <c r="BK268" s="9"/>
      <c r="BL268" s="9"/>
      <c r="BM268" s="9"/>
      <c r="BN268" s="9"/>
      <c r="BO268" s="9"/>
      <c r="BP268" s="9"/>
      <c r="BQ268" s="9"/>
      <c r="BR268" s="9"/>
      <c r="BS268" s="9"/>
      <c r="BT268" s="9"/>
      <c r="BU268" s="9"/>
      <c r="BV268" s="9"/>
      <c r="BW268" s="9"/>
    </row>
    <row r="269" spans="1:75" ht="12.75">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c r="AV269" s="9"/>
      <c r="AW269" s="9"/>
      <c r="AX269" s="9"/>
      <c r="AY269" s="9"/>
      <c r="AZ269" s="9"/>
      <c r="BA269" s="9"/>
      <c r="BB269" s="9"/>
      <c r="BC269" s="9"/>
      <c r="BD269" s="9"/>
      <c r="BE269" s="9"/>
      <c r="BF269" s="9"/>
      <c r="BG269" s="9"/>
      <c r="BH269" s="9"/>
      <c r="BI269" s="9"/>
      <c r="BJ269" s="9"/>
      <c r="BK269" s="9"/>
      <c r="BL269" s="9"/>
      <c r="BM269" s="9"/>
      <c r="BN269" s="9"/>
      <c r="BO269" s="9"/>
      <c r="BP269" s="9"/>
      <c r="BQ269" s="9"/>
      <c r="BR269" s="9"/>
      <c r="BS269" s="9"/>
      <c r="BT269" s="9"/>
      <c r="BU269" s="9"/>
      <c r="BV269" s="9"/>
      <c r="BW269" s="9"/>
    </row>
    <row r="270" spans="1:75" ht="12.75">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c r="AW270" s="9"/>
      <c r="AX270" s="9"/>
      <c r="AY270" s="9"/>
      <c r="AZ270" s="9"/>
      <c r="BA270" s="9"/>
      <c r="BB270" s="9"/>
      <c r="BC270" s="9"/>
      <c r="BD270" s="9"/>
      <c r="BE270" s="9"/>
      <c r="BF270" s="9"/>
      <c r="BG270" s="9"/>
      <c r="BH270" s="9"/>
      <c r="BI270" s="9"/>
      <c r="BJ270" s="9"/>
      <c r="BK270" s="9"/>
      <c r="BL270" s="9"/>
      <c r="BM270" s="9"/>
      <c r="BN270" s="9"/>
      <c r="BO270" s="9"/>
      <c r="BP270" s="9"/>
      <c r="BQ270" s="9"/>
      <c r="BR270" s="9"/>
      <c r="BS270" s="9"/>
      <c r="BT270" s="9"/>
      <c r="BU270" s="9"/>
      <c r="BV270" s="9"/>
      <c r="BW270" s="9"/>
    </row>
    <row r="271" spans="1:75" ht="12.75">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9"/>
      <c r="BS271" s="9"/>
      <c r="BT271" s="9"/>
      <c r="BU271" s="9"/>
      <c r="BV271" s="9"/>
      <c r="BW271" s="9"/>
    </row>
    <row r="272" spans="1:75" ht="12.75">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c r="AV272" s="9"/>
      <c r="AW272" s="9"/>
      <c r="AX272" s="9"/>
      <c r="AY272" s="9"/>
      <c r="AZ272" s="9"/>
      <c r="BA272" s="9"/>
      <c r="BB272" s="9"/>
      <c r="BC272" s="9"/>
      <c r="BD272" s="9"/>
      <c r="BE272" s="9"/>
      <c r="BF272" s="9"/>
      <c r="BG272" s="9"/>
      <c r="BH272" s="9"/>
      <c r="BI272" s="9"/>
      <c r="BJ272" s="9"/>
      <c r="BK272" s="9"/>
      <c r="BL272" s="9"/>
      <c r="BM272" s="9"/>
      <c r="BN272" s="9"/>
      <c r="BO272" s="9"/>
      <c r="BP272" s="9"/>
      <c r="BQ272" s="9"/>
      <c r="BR272" s="9"/>
      <c r="BS272" s="9"/>
      <c r="BT272" s="9"/>
      <c r="BU272" s="9"/>
      <c r="BV272" s="9"/>
      <c r="BW272" s="9"/>
    </row>
    <row r="273" spans="1:75" ht="12.75">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c r="AW273" s="9"/>
      <c r="AX273" s="9"/>
      <c r="AY273" s="9"/>
      <c r="AZ273" s="9"/>
      <c r="BA273" s="9"/>
      <c r="BB273" s="9"/>
      <c r="BC273" s="9"/>
      <c r="BD273" s="9"/>
      <c r="BE273" s="9"/>
      <c r="BF273" s="9"/>
      <c r="BG273" s="9"/>
      <c r="BH273" s="9"/>
      <c r="BI273" s="9"/>
      <c r="BJ273" s="9"/>
      <c r="BK273" s="9"/>
      <c r="BL273" s="9"/>
      <c r="BM273" s="9"/>
      <c r="BN273" s="9"/>
      <c r="BO273" s="9"/>
      <c r="BP273" s="9"/>
      <c r="BQ273" s="9"/>
      <c r="BR273" s="9"/>
      <c r="BS273" s="9"/>
      <c r="BT273" s="9"/>
      <c r="BU273" s="9"/>
      <c r="BV273" s="9"/>
      <c r="BW273" s="9"/>
    </row>
    <row r="274" spans="1:75" ht="12.75">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c r="AT274" s="9"/>
      <c r="AU274" s="9"/>
      <c r="AV274" s="9"/>
      <c r="AW274" s="9"/>
      <c r="AX274" s="9"/>
      <c r="AY274" s="9"/>
      <c r="AZ274" s="9"/>
      <c r="BA274" s="9"/>
      <c r="BB274" s="9"/>
      <c r="BC274" s="9"/>
      <c r="BD274" s="9"/>
      <c r="BE274" s="9"/>
      <c r="BF274" s="9"/>
      <c r="BG274" s="9"/>
      <c r="BH274" s="9"/>
      <c r="BI274" s="9"/>
      <c r="BJ274" s="9"/>
      <c r="BK274" s="9"/>
      <c r="BL274" s="9"/>
      <c r="BM274" s="9"/>
      <c r="BN274" s="9"/>
      <c r="BO274" s="9"/>
      <c r="BP274" s="9"/>
      <c r="BQ274" s="9"/>
      <c r="BR274" s="9"/>
      <c r="BS274" s="9"/>
      <c r="BT274" s="9"/>
      <c r="BU274" s="9"/>
      <c r="BV274" s="9"/>
      <c r="BW274" s="9"/>
    </row>
    <row r="275" spans="1:75" ht="12.75">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9"/>
      <c r="AN275" s="9"/>
      <c r="AO275" s="9"/>
      <c r="AP275" s="9"/>
      <c r="AQ275" s="9"/>
      <c r="AR275" s="9"/>
      <c r="AS275" s="9"/>
      <c r="AT275" s="9"/>
      <c r="AU275" s="9"/>
      <c r="AV275" s="9"/>
      <c r="AW275" s="9"/>
      <c r="AX275" s="9"/>
      <c r="AY275" s="9"/>
      <c r="AZ275" s="9"/>
      <c r="BA275" s="9"/>
      <c r="BB275" s="9"/>
      <c r="BC275" s="9"/>
      <c r="BD275" s="9"/>
      <c r="BE275" s="9"/>
      <c r="BF275" s="9"/>
      <c r="BG275" s="9"/>
      <c r="BH275" s="9"/>
      <c r="BI275" s="9"/>
      <c r="BJ275" s="9"/>
      <c r="BK275" s="9"/>
      <c r="BL275" s="9"/>
      <c r="BM275" s="9"/>
      <c r="BN275" s="9"/>
      <c r="BO275" s="9"/>
      <c r="BP275" s="9"/>
      <c r="BQ275" s="9"/>
      <c r="BR275" s="9"/>
      <c r="BS275" s="9"/>
      <c r="BT275" s="9"/>
      <c r="BU275" s="9"/>
      <c r="BV275" s="9"/>
      <c r="BW275" s="9"/>
    </row>
    <row r="276" spans="1:75" ht="12.75">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c r="AV276" s="9"/>
      <c r="AW276" s="9"/>
      <c r="AX276" s="9"/>
      <c r="AY276" s="9"/>
      <c r="AZ276" s="9"/>
      <c r="BA276" s="9"/>
      <c r="BB276" s="9"/>
      <c r="BC276" s="9"/>
      <c r="BD276" s="9"/>
      <c r="BE276" s="9"/>
      <c r="BF276" s="9"/>
      <c r="BG276" s="9"/>
      <c r="BH276" s="9"/>
      <c r="BI276" s="9"/>
      <c r="BJ276" s="9"/>
      <c r="BK276" s="9"/>
      <c r="BL276" s="9"/>
      <c r="BM276" s="9"/>
      <c r="BN276" s="9"/>
      <c r="BO276" s="9"/>
      <c r="BP276" s="9"/>
      <c r="BQ276" s="9"/>
      <c r="BR276" s="9"/>
      <c r="BS276" s="9"/>
      <c r="BT276" s="9"/>
      <c r="BU276" s="9"/>
      <c r="BV276" s="9"/>
      <c r="BW276" s="9"/>
    </row>
    <row r="277" spans="1:75" ht="12.75">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c r="AT277" s="9"/>
      <c r="AU277" s="9"/>
      <c r="AV277" s="9"/>
      <c r="AW277" s="9"/>
      <c r="AX277" s="9"/>
      <c r="AY277" s="9"/>
      <c r="AZ277" s="9"/>
      <c r="BA277" s="9"/>
      <c r="BB277" s="9"/>
      <c r="BC277" s="9"/>
      <c r="BD277" s="9"/>
      <c r="BE277" s="9"/>
      <c r="BF277" s="9"/>
      <c r="BG277" s="9"/>
      <c r="BH277" s="9"/>
      <c r="BI277" s="9"/>
      <c r="BJ277" s="9"/>
      <c r="BK277" s="9"/>
      <c r="BL277" s="9"/>
      <c r="BM277" s="9"/>
      <c r="BN277" s="9"/>
      <c r="BO277" s="9"/>
      <c r="BP277" s="9"/>
      <c r="BQ277" s="9"/>
      <c r="BR277" s="9"/>
      <c r="BS277" s="9"/>
      <c r="BT277" s="9"/>
      <c r="BU277" s="9"/>
      <c r="BV277" s="9"/>
      <c r="BW277" s="9"/>
    </row>
    <row r="278" spans="1:75" ht="12.75">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c r="AW278" s="9"/>
      <c r="AX278" s="9"/>
      <c r="AY278" s="9"/>
      <c r="AZ278" s="9"/>
      <c r="BA278" s="9"/>
      <c r="BB278" s="9"/>
      <c r="BC278" s="9"/>
      <c r="BD278" s="9"/>
      <c r="BE278" s="9"/>
      <c r="BF278" s="9"/>
      <c r="BG278" s="9"/>
      <c r="BH278" s="9"/>
      <c r="BI278" s="9"/>
      <c r="BJ278" s="9"/>
      <c r="BK278" s="9"/>
      <c r="BL278" s="9"/>
      <c r="BM278" s="9"/>
      <c r="BN278" s="9"/>
      <c r="BO278" s="9"/>
      <c r="BP278" s="9"/>
      <c r="BQ278" s="9"/>
      <c r="BR278" s="9"/>
      <c r="BS278" s="9"/>
      <c r="BT278" s="9"/>
      <c r="BU278" s="9"/>
      <c r="BV278" s="9"/>
      <c r="BW278" s="9"/>
    </row>
    <row r="279" spans="1:75" ht="12.75">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c r="AV279" s="9"/>
      <c r="AW279" s="9"/>
      <c r="AX279" s="9"/>
      <c r="AY279" s="9"/>
      <c r="AZ279" s="9"/>
      <c r="BA279" s="9"/>
      <c r="BB279" s="9"/>
      <c r="BC279" s="9"/>
      <c r="BD279" s="9"/>
      <c r="BE279" s="9"/>
      <c r="BF279" s="9"/>
      <c r="BG279" s="9"/>
      <c r="BH279" s="9"/>
      <c r="BI279" s="9"/>
      <c r="BJ279" s="9"/>
      <c r="BK279" s="9"/>
      <c r="BL279" s="9"/>
      <c r="BM279" s="9"/>
      <c r="BN279" s="9"/>
      <c r="BO279" s="9"/>
      <c r="BP279" s="9"/>
      <c r="BQ279" s="9"/>
      <c r="BR279" s="9"/>
      <c r="BS279" s="9"/>
      <c r="BT279" s="9"/>
      <c r="BU279" s="9"/>
      <c r="BV279" s="9"/>
      <c r="BW279" s="9"/>
    </row>
    <row r="280" spans="1:75" ht="12.75">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c r="AV280" s="9"/>
      <c r="AW280" s="9"/>
      <c r="AX280" s="9"/>
      <c r="AY280" s="9"/>
      <c r="AZ280" s="9"/>
      <c r="BA280" s="9"/>
      <c r="BB280" s="9"/>
      <c r="BC280" s="9"/>
      <c r="BD280" s="9"/>
      <c r="BE280" s="9"/>
      <c r="BF280" s="9"/>
      <c r="BG280" s="9"/>
      <c r="BH280" s="9"/>
      <c r="BI280" s="9"/>
      <c r="BJ280" s="9"/>
      <c r="BK280" s="9"/>
      <c r="BL280" s="9"/>
      <c r="BM280" s="9"/>
      <c r="BN280" s="9"/>
      <c r="BO280" s="9"/>
      <c r="BP280" s="9"/>
      <c r="BQ280" s="9"/>
      <c r="BR280" s="9"/>
      <c r="BS280" s="9"/>
      <c r="BT280" s="9"/>
      <c r="BU280" s="9"/>
      <c r="BV280" s="9"/>
      <c r="BW280" s="9"/>
    </row>
    <row r="281" spans="1:75" ht="12.75">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c r="AW281" s="9"/>
      <c r="AX281" s="9"/>
      <c r="AY281" s="9"/>
      <c r="AZ281" s="9"/>
      <c r="BA281" s="9"/>
      <c r="BB281" s="9"/>
      <c r="BC281" s="9"/>
      <c r="BD281" s="9"/>
      <c r="BE281" s="9"/>
      <c r="BF281" s="9"/>
      <c r="BG281" s="9"/>
      <c r="BH281" s="9"/>
      <c r="BI281" s="9"/>
      <c r="BJ281" s="9"/>
      <c r="BK281" s="9"/>
      <c r="BL281" s="9"/>
      <c r="BM281" s="9"/>
      <c r="BN281" s="9"/>
      <c r="BO281" s="9"/>
      <c r="BP281" s="9"/>
      <c r="BQ281" s="9"/>
      <c r="BR281" s="9"/>
      <c r="BS281" s="9"/>
      <c r="BT281" s="9"/>
      <c r="BU281" s="9"/>
      <c r="BV281" s="9"/>
      <c r="BW281" s="9"/>
    </row>
    <row r="282" spans="1:75" ht="12.75">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c r="AW282" s="9"/>
      <c r="AX282" s="9"/>
      <c r="AY282" s="9"/>
      <c r="AZ282" s="9"/>
      <c r="BA282" s="9"/>
      <c r="BB282" s="9"/>
      <c r="BC282" s="9"/>
      <c r="BD282" s="9"/>
      <c r="BE282" s="9"/>
      <c r="BF282" s="9"/>
      <c r="BG282" s="9"/>
      <c r="BH282" s="9"/>
      <c r="BI282" s="9"/>
      <c r="BJ282" s="9"/>
      <c r="BK282" s="9"/>
      <c r="BL282" s="9"/>
      <c r="BM282" s="9"/>
      <c r="BN282" s="9"/>
      <c r="BO282" s="9"/>
      <c r="BP282" s="9"/>
      <c r="BQ282" s="9"/>
      <c r="BR282" s="9"/>
      <c r="BS282" s="9"/>
      <c r="BT282" s="9"/>
      <c r="BU282" s="9"/>
      <c r="BV282" s="9"/>
      <c r="BW282" s="9"/>
    </row>
    <row r="283" spans="1:75" ht="12.75">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9"/>
      <c r="BC283" s="9"/>
      <c r="BD283" s="9"/>
      <c r="BE283" s="9"/>
      <c r="BF283" s="9"/>
      <c r="BG283" s="9"/>
      <c r="BH283" s="9"/>
      <c r="BI283" s="9"/>
      <c r="BJ283" s="9"/>
      <c r="BK283" s="9"/>
      <c r="BL283" s="9"/>
      <c r="BM283" s="9"/>
      <c r="BN283" s="9"/>
      <c r="BO283" s="9"/>
      <c r="BP283" s="9"/>
      <c r="BQ283" s="9"/>
      <c r="BR283" s="9"/>
      <c r="BS283" s="9"/>
      <c r="BT283" s="9"/>
      <c r="BU283" s="9"/>
      <c r="BV283" s="9"/>
      <c r="BW283" s="9"/>
    </row>
    <row r="284" spans="1:75" ht="12.75">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c r="AV284" s="9"/>
      <c r="AW284" s="9"/>
      <c r="AX284" s="9"/>
      <c r="AY284" s="9"/>
      <c r="AZ284" s="9"/>
      <c r="BA284" s="9"/>
      <c r="BB284" s="9"/>
      <c r="BC284" s="9"/>
      <c r="BD284" s="9"/>
      <c r="BE284" s="9"/>
      <c r="BF284" s="9"/>
      <c r="BG284" s="9"/>
      <c r="BH284" s="9"/>
      <c r="BI284" s="9"/>
      <c r="BJ284" s="9"/>
      <c r="BK284" s="9"/>
      <c r="BL284" s="9"/>
      <c r="BM284" s="9"/>
      <c r="BN284" s="9"/>
      <c r="BO284" s="9"/>
      <c r="BP284" s="9"/>
      <c r="BQ284" s="9"/>
      <c r="BR284" s="9"/>
      <c r="BS284" s="9"/>
      <c r="BT284" s="9"/>
      <c r="BU284" s="9"/>
      <c r="BV284" s="9"/>
      <c r="BW284" s="9"/>
    </row>
    <row r="285" spans="1:75" ht="12.75">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c r="AW285" s="9"/>
      <c r="AX285" s="9"/>
      <c r="AY285" s="9"/>
      <c r="AZ285" s="9"/>
      <c r="BA285" s="9"/>
      <c r="BB285" s="9"/>
      <c r="BC285" s="9"/>
      <c r="BD285" s="9"/>
      <c r="BE285" s="9"/>
      <c r="BF285" s="9"/>
      <c r="BG285" s="9"/>
      <c r="BH285" s="9"/>
      <c r="BI285" s="9"/>
      <c r="BJ285" s="9"/>
      <c r="BK285" s="9"/>
      <c r="BL285" s="9"/>
      <c r="BM285" s="9"/>
      <c r="BN285" s="9"/>
      <c r="BO285" s="9"/>
      <c r="BP285" s="9"/>
      <c r="BQ285" s="9"/>
      <c r="BR285" s="9"/>
      <c r="BS285" s="9"/>
      <c r="BT285" s="9"/>
      <c r="BU285" s="9"/>
      <c r="BV285" s="9"/>
      <c r="BW285" s="9"/>
    </row>
    <row r="286" spans="1:75" ht="12.75">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c r="AX286" s="9"/>
      <c r="AY286" s="9"/>
      <c r="AZ286" s="9"/>
      <c r="BA286" s="9"/>
      <c r="BB286" s="9"/>
      <c r="BC286" s="9"/>
      <c r="BD286" s="9"/>
      <c r="BE286" s="9"/>
      <c r="BF286" s="9"/>
      <c r="BG286" s="9"/>
      <c r="BH286" s="9"/>
      <c r="BI286" s="9"/>
      <c r="BJ286" s="9"/>
      <c r="BK286" s="9"/>
      <c r="BL286" s="9"/>
      <c r="BM286" s="9"/>
      <c r="BN286" s="9"/>
      <c r="BO286" s="9"/>
      <c r="BP286" s="9"/>
      <c r="BQ286" s="9"/>
      <c r="BR286" s="9"/>
      <c r="BS286" s="9"/>
      <c r="BT286" s="9"/>
      <c r="BU286" s="9"/>
      <c r="BV286" s="9"/>
      <c r="BW286" s="9"/>
    </row>
    <row r="287" spans="1:75" ht="12.75">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c r="AV287" s="9"/>
      <c r="AW287" s="9"/>
      <c r="AX287" s="9"/>
      <c r="AY287" s="9"/>
      <c r="AZ287" s="9"/>
      <c r="BA287" s="9"/>
      <c r="BB287" s="9"/>
      <c r="BC287" s="9"/>
      <c r="BD287" s="9"/>
      <c r="BE287" s="9"/>
      <c r="BF287" s="9"/>
      <c r="BG287" s="9"/>
      <c r="BH287" s="9"/>
      <c r="BI287" s="9"/>
      <c r="BJ287" s="9"/>
      <c r="BK287" s="9"/>
      <c r="BL287" s="9"/>
      <c r="BM287" s="9"/>
      <c r="BN287" s="9"/>
      <c r="BO287" s="9"/>
      <c r="BP287" s="9"/>
      <c r="BQ287" s="9"/>
      <c r="BR287" s="9"/>
      <c r="BS287" s="9"/>
      <c r="BT287" s="9"/>
      <c r="BU287" s="9"/>
      <c r="BV287" s="9"/>
      <c r="BW287" s="9"/>
    </row>
    <row r="288" spans="1:75" ht="12.75">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9"/>
      <c r="BC288" s="9"/>
      <c r="BD288" s="9"/>
      <c r="BE288" s="9"/>
      <c r="BF288" s="9"/>
      <c r="BG288" s="9"/>
      <c r="BH288" s="9"/>
      <c r="BI288" s="9"/>
      <c r="BJ288" s="9"/>
      <c r="BK288" s="9"/>
      <c r="BL288" s="9"/>
      <c r="BM288" s="9"/>
      <c r="BN288" s="9"/>
      <c r="BO288" s="9"/>
      <c r="BP288" s="9"/>
      <c r="BQ288" s="9"/>
      <c r="BR288" s="9"/>
      <c r="BS288" s="9"/>
      <c r="BT288" s="9"/>
      <c r="BU288" s="9"/>
      <c r="BV288" s="9"/>
      <c r="BW288" s="9"/>
    </row>
    <row r="289" spans="1:75" ht="12.75">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9"/>
      <c r="AX289" s="9"/>
      <c r="AY289" s="9"/>
      <c r="AZ289" s="9"/>
      <c r="BA289" s="9"/>
      <c r="BB289" s="9"/>
      <c r="BC289" s="9"/>
      <c r="BD289" s="9"/>
      <c r="BE289" s="9"/>
      <c r="BF289" s="9"/>
      <c r="BG289" s="9"/>
      <c r="BH289" s="9"/>
      <c r="BI289" s="9"/>
      <c r="BJ289" s="9"/>
      <c r="BK289" s="9"/>
      <c r="BL289" s="9"/>
      <c r="BM289" s="9"/>
      <c r="BN289" s="9"/>
      <c r="BO289" s="9"/>
      <c r="BP289" s="9"/>
      <c r="BQ289" s="9"/>
      <c r="BR289" s="9"/>
      <c r="BS289" s="9"/>
      <c r="BT289" s="9"/>
      <c r="BU289" s="9"/>
      <c r="BV289" s="9"/>
      <c r="BW289" s="9"/>
    </row>
    <row r="290" spans="1:75" ht="12.75">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c r="AW290" s="9"/>
      <c r="AX290" s="9"/>
      <c r="AY290" s="9"/>
      <c r="AZ290" s="9"/>
      <c r="BA290" s="9"/>
      <c r="BB290" s="9"/>
      <c r="BC290" s="9"/>
      <c r="BD290" s="9"/>
      <c r="BE290" s="9"/>
      <c r="BF290" s="9"/>
      <c r="BG290" s="9"/>
      <c r="BH290" s="9"/>
      <c r="BI290" s="9"/>
      <c r="BJ290" s="9"/>
      <c r="BK290" s="9"/>
      <c r="BL290" s="9"/>
      <c r="BM290" s="9"/>
      <c r="BN290" s="9"/>
      <c r="BO290" s="9"/>
      <c r="BP290" s="9"/>
      <c r="BQ290" s="9"/>
      <c r="BR290" s="9"/>
      <c r="BS290" s="9"/>
      <c r="BT290" s="9"/>
      <c r="BU290" s="9"/>
      <c r="BV290" s="9"/>
      <c r="BW290" s="9"/>
    </row>
    <row r="291" spans="1:75" ht="12.75">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9"/>
      <c r="AY291" s="9"/>
      <c r="AZ291" s="9"/>
      <c r="BA291" s="9"/>
      <c r="BB291" s="9"/>
      <c r="BC291" s="9"/>
      <c r="BD291" s="9"/>
      <c r="BE291" s="9"/>
      <c r="BF291" s="9"/>
      <c r="BG291" s="9"/>
      <c r="BH291" s="9"/>
      <c r="BI291" s="9"/>
      <c r="BJ291" s="9"/>
      <c r="BK291" s="9"/>
      <c r="BL291" s="9"/>
      <c r="BM291" s="9"/>
      <c r="BN291" s="9"/>
      <c r="BO291" s="9"/>
      <c r="BP291" s="9"/>
      <c r="BQ291" s="9"/>
      <c r="BR291" s="9"/>
      <c r="BS291" s="9"/>
      <c r="BT291" s="9"/>
      <c r="BU291" s="9"/>
      <c r="BV291" s="9"/>
      <c r="BW291" s="9"/>
    </row>
    <row r="292" spans="1:75" ht="12.75">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c r="AX292" s="9"/>
      <c r="AY292" s="9"/>
      <c r="AZ292" s="9"/>
      <c r="BA292" s="9"/>
      <c r="BB292" s="9"/>
      <c r="BC292" s="9"/>
      <c r="BD292" s="9"/>
      <c r="BE292" s="9"/>
      <c r="BF292" s="9"/>
      <c r="BG292" s="9"/>
      <c r="BH292" s="9"/>
      <c r="BI292" s="9"/>
      <c r="BJ292" s="9"/>
      <c r="BK292" s="9"/>
      <c r="BL292" s="9"/>
      <c r="BM292" s="9"/>
      <c r="BN292" s="9"/>
      <c r="BO292" s="9"/>
      <c r="BP292" s="9"/>
      <c r="BQ292" s="9"/>
      <c r="BR292" s="9"/>
      <c r="BS292" s="9"/>
      <c r="BT292" s="9"/>
      <c r="BU292" s="9"/>
      <c r="BV292" s="9"/>
      <c r="BW292" s="9"/>
    </row>
    <row r="293" spans="1:75" ht="12.75">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c r="AX293" s="9"/>
      <c r="AY293" s="9"/>
      <c r="AZ293" s="9"/>
      <c r="BA293" s="9"/>
      <c r="BB293" s="9"/>
      <c r="BC293" s="9"/>
      <c r="BD293" s="9"/>
      <c r="BE293" s="9"/>
      <c r="BF293" s="9"/>
      <c r="BG293" s="9"/>
      <c r="BH293" s="9"/>
      <c r="BI293" s="9"/>
      <c r="BJ293" s="9"/>
      <c r="BK293" s="9"/>
      <c r="BL293" s="9"/>
      <c r="BM293" s="9"/>
      <c r="BN293" s="9"/>
      <c r="BO293" s="9"/>
      <c r="BP293" s="9"/>
      <c r="BQ293" s="9"/>
      <c r="BR293" s="9"/>
      <c r="BS293" s="9"/>
      <c r="BT293" s="9"/>
      <c r="BU293" s="9"/>
      <c r="BV293" s="9"/>
      <c r="BW293" s="9"/>
    </row>
    <row r="294" spans="1:75" ht="12.75">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c r="BB294" s="9"/>
      <c r="BC294" s="9"/>
      <c r="BD294" s="9"/>
      <c r="BE294" s="9"/>
      <c r="BF294" s="9"/>
      <c r="BG294" s="9"/>
      <c r="BH294" s="9"/>
      <c r="BI294" s="9"/>
      <c r="BJ294" s="9"/>
      <c r="BK294" s="9"/>
      <c r="BL294" s="9"/>
      <c r="BM294" s="9"/>
      <c r="BN294" s="9"/>
      <c r="BO294" s="9"/>
      <c r="BP294" s="9"/>
      <c r="BQ294" s="9"/>
      <c r="BR294" s="9"/>
      <c r="BS294" s="9"/>
      <c r="BT294" s="9"/>
      <c r="BU294" s="9"/>
      <c r="BV294" s="9"/>
      <c r="BW294" s="9"/>
    </row>
    <row r="295" spans="1:75" ht="12.75">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c r="AX295" s="9"/>
      <c r="AY295" s="9"/>
      <c r="AZ295" s="9"/>
      <c r="BA295" s="9"/>
      <c r="BB295" s="9"/>
      <c r="BC295" s="9"/>
      <c r="BD295" s="9"/>
      <c r="BE295" s="9"/>
      <c r="BF295" s="9"/>
      <c r="BG295" s="9"/>
      <c r="BH295" s="9"/>
      <c r="BI295" s="9"/>
      <c r="BJ295" s="9"/>
      <c r="BK295" s="9"/>
      <c r="BL295" s="9"/>
      <c r="BM295" s="9"/>
      <c r="BN295" s="9"/>
      <c r="BO295" s="9"/>
      <c r="BP295" s="9"/>
      <c r="BQ295" s="9"/>
      <c r="BR295" s="9"/>
      <c r="BS295" s="9"/>
      <c r="BT295" s="9"/>
      <c r="BU295" s="9"/>
      <c r="BV295" s="9"/>
      <c r="BW295" s="9"/>
    </row>
    <row r="296" spans="1:75" ht="12.75">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9"/>
      <c r="BC296" s="9"/>
      <c r="BD296" s="9"/>
      <c r="BE296" s="9"/>
      <c r="BF296" s="9"/>
      <c r="BG296" s="9"/>
      <c r="BH296" s="9"/>
      <c r="BI296" s="9"/>
      <c r="BJ296" s="9"/>
      <c r="BK296" s="9"/>
      <c r="BL296" s="9"/>
      <c r="BM296" s="9"/>
      <c r="BN296" s="9"/>
      <c r="BO296" s="9"/>
      <c r="BP296" s="9"/>
      <c r="BQ296" s="9"/>
      <c r="BR296" s="9"/>
      <c r="BS296" s="9"/>
      <c r="BT296" s="9"/>
      <c r="BU296" s="9"/>
      <c r="BV296" s="9"/>
      <c r="BW296" s="9"/>
    </row>
    <row r="297" spans="1:75" ht="12.75">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c r="AX297" s="9"/>
      <c r="AY297" s="9"/>
      <c r="AZ297" s="9"/>
      <c r="BA297" s="9"/>
      <c r="BB297" s="9"/>
      <c r="BC297" s="9"/>
      <c r="BD297" s="9"/>
      <c r="BE297" s="9"/>
      <c r="BF297" s="9"/>
      <c r="BG297" s="9"/>
      <c r="BH297" s="9"/>
      <c r="BI297" s="9"/>
      <c r="BJ297" s="9"/>
      <c r="BK297" s="9"/>
      <c r="BL297" s="9"/>
      <c r="BM297" s="9"/>
      <c r="BN297" s="9"/>
      <c r="BO297" s="9"/>
      <c r="BP297" s="9"/>
      <c r="BQ297" s="9"/>
      <c r="BR297" s="9"/>
      <c r="BS297" s="9"/>
      <c r="BT297" s="9"/>
      <c r="BU297" s="9"/>
      <c r="BV297" s="9"/>
      <c r="BW297" s="9"/>
    </row>
    <row r="298" spans="1:75" ht="12.75">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c r="AX298" s="9"/>
      <c r="AY298" s="9"/>
      <c r="AZ298" s="9"/>
      <c r="BA298" s="9"/>
      <c r="BB298" s="9"/>
      <c r="BC298" s="9"/>
      <c r="BD298" s="9"/>
      <c r="BE298" s="9"/>
      <c r="BF298" s="9"/>
      <c r="BG298" s="9"/>
      <c r="BH298" s="9"/>
      <c r="BI298" s="9"/>
      <c r="BJ298" s="9"/>
      <c r="BK298" s="9"/>
      <c r="BL298" s="9"/>
      <c r="BM298" s="9"/>
      <c r="BN298" s="9"/>
      <c r="BO298" s="9"/>
      <c r="BP298" s="9"/>
      <c r="BQ298" s="9"/>
      <c r="BR298" s="9"/>
      <c r="BS298" s="9"/>
      <c r="BT298" s="9"/>
      <c r="BU298" s="9"/>
      <c r="BV298" s="9"/>
      <c r="BW298" s="9"/>
    </row>
    <row r="299" spans="1:75" ht="12.75">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c r="AY299" s="9"/>
      <c r="AZ299" s="9"/>
      <c r="BA299" s="9"/>
      <c r="BB299" s="9"/>
      <c r="BC299" s="9"/>
      <c r="BD299" s="9"/>
      <c r="BE299" s="9"/>
      <c r="BF299" s="9"/>
      <c r="BG299" s="9"/>
      <c r="BH299" s="9"/>
      <c r="BI299" s="9"/>
      <c r="BJ299" s="9"/>
      <c r="BK299" s="9"/>
      <c r="BL299" s="9"/>
      <c r="BM299" s="9"/>
      <c r="BN299" s="9"/>
      <c r="BO299" s="9"/>
      <c r="BP299" s="9"/>
      <c r="BQ299" s="9"/>
      <c r="BR299" s="9"/>
      <c r="BS299" s="9"/>
      <c r="BT299" s="9"/>
      <c r="BU299" s="9"/>
      <c r="BV299" s="9"/>
      <c r="BW299" s="9"/>
    </row>
    <row r="300" spans="1:75" ht="12.75">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c r="AY300" s="9"/>
      <c r="AZ300" s="9"/>
      <c r="BA300" s="9"/>
      <c r="BB300" s="9"/>
      <c r="BC300" s="9"/>
      <c r="BD300" s="9"/>
      <c r="BE300" s="9"/>
      <c r="BF300" s="9"/>
      <c r="BG300" s="9"/>
      <c r="BH300" s="9"/>
      <c r="BI300" s="9"/>
      <c r="BJ300" s="9"/>
      <c r="BK300" s="9"/>
      <c r="BL300" s="9"/>
      <c r="BM300" s="9"/>
      <c r="BN300" s="9"/>
      <c r="BO300" s="9"/>
      <c r="BP300" s="9"/>
      <c r="BQ300" s="9"/>
      <c r="BR300" s="9"/>
      <c r="BS300" s="9"/>
      <c r="BT300" s="9"/>
      <c r="BU300" s="9"/>
      <c r="BV300" s="9"/>
      <c r="BW300" s="9"/>
    </row>
    <row r="301" spans="1:75" ht="12.75">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c r="AX301" s="9"/>
      <c r="AY301" s="9"/>
      <c r="AZ301" s="9"/>
      <c r="BA301" s="9"/>
      <c r="BB301" s="9"/>
      <c r="BC301" s="9"/>
      <c r="BD301" s="9"/>
      <c r="BE301" s="9"/>
      <c r="BF301" s="9"/>
      <c r="BG301" s="9"/>
      <c r="BH301" s="9"/>
      <c r="BI301" s="9"/>
      <c r="BJ301" s="9"/>
      <c r="BK301" s="9"/>
      <c r="BL301" s="9"/>
      <c r="BM301" s="9"/>
      <c r="BN301" s="9"/>
      <c r="BO301" s="9"/>
      <c r="BP301" s="9"/>
      <c r="BQ301" s="9"/>
      <c r="BR301" s="9"/>
      <c r="BS301" s="9"/>
      <c r="BT301" s="9"/>
      <c r="BU301" s="9"/>
      <c r="BV301" s="9"/>
      <c r="BW301" s="9"/>
    </row>
    <row r="302" spans="1:75" ht="12.75">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c r="AX302" s="9"/>
      <c r="AY302" s="9"/>
      <c r="AZ302" s="9"/>
      <c r="BA302" s="9"/>
      <c r="BB302" s="9"/>
      <c r="BC302" s="9"/>
      <c r="BD302" s="9"/>
      <c r="BE302" s="9"/>
      <c r="BF302" s="9"/>
      <c r="BG302" s="9"/>
      <c r="BH302" s="9"/>
      <c r="BI302" s="9"/>
      <c r="BJ302" s="9"/>
      <c r="BK302" s="9"/>
      <c r="BL302" s="9"/>
      <c r="BM302" s="9"/>
      <c r="BN302" s="9"/>
      <c r="BO302" s="9"/>
      <c r="BP302" s="9"/>
      <c r="BQ302" s="9"/>
      <c r="BR302" s="9"/>
      <c r="BS302" s="9"/>
      <c r="BT302" s="9"/>
      <c r="BU302" s="9"/>
      <c r="BV302" s="9"/>
      <c r="BW302" s="9"/>
    </row>
    <row r="303" spans="1:75" ht="12.75">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c r="AX303" s="9"/>
      <c r="AY303" s="9"/>
      <c r="AZ303" s="9"/>
      <c r="BA303" s="9"/>
      <c r="BB303" s="9"/>
      <c r="BC303" s="9"/>
      <c r="BD303" s="9"/>
      <c r="BE303" s="9"/>
      <c r="BF303" s="9"/>
      <c r="BG303" s="9"/>
      <c r="BH303" s="9"/>
      <c r="BI303" s="9"/>
      <c r="BJ303" s="9"/>
      <c r="BK303" s="9"/>
      <c r="BL303" s="9"/>
      <c r="BM303" s="9"/>
      <c r="BN303" s="9"/>
      <c r="BO303" s="9"/>
      <c r="BP303" s="9"/>
      <c r="BQ303" s="9"/>
      <c r="BR303" s="9"/>
      <c r="BS303" s="9"/>
      <c r="BT303" s="9"/>
      <c r="BU303" s="9"/>
      <c r="BV303" s="9"/>
      <c r="BW303" s="9"/>
    </row>
    <row r="304" spans="1:75" ht="12.75">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9"/>
      <c r="AX304" s="9"/>
      <c r="AY304" s="9"/>
      <c r="AZ304" s="9"/>
      <c r="BA304" s="9"/>
      <c r="BB304" s="9"/>
      <c r="BC304" s="9"/>
      <c r="BD304" s="9"/>
      <c r="BE304" s="9"/>
      <c r="BF304" s="9"/>
      <c r="BG304" s="9"/>
      <c r="BH304" s="9"/>
      <c r="BI304" s="9"/>
      <c r="BJ304" s="9"/>
      <c r="BK304" s="9"/>
      <c r="BL304" s="9"/>
      <c r="BM304" s="9"/>
      <c r="BN304" s="9"/>
      <c r="BO304" s="9"/>
      <c r="BP304" s="9"/>
      <c r="BQ304" s="9"/>
      <c r="BR304" s="9"/>
      <c r="BS304" s="9"/>
      <c r="BT304" s="9"/>
      <c r="BU304" s="9"/>
      <c r="BV304" s="9"/>
      <c r="BW304" s="9"/>
    </row>
    <row r="305" spans="1:75" ht="12.75">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c r="AX305" s="9"/>
      <c r="AY305" s="9"/>
      <c r="AZ305" s="9"/>
      <c r="BA305" s="9"/>
      <c r="BB305" s="9"/>
      <c r="BC305" s="9"/>
      <c r="BD305" s="9"/>
      <c r="BE305" s="9"/>
      <c r="BF305" s="9"/>
      <c r="BG305" s="9"/>
      <c r="BH305" s="9"/>
      <c r="BI305" s="9"/>
      <c r="BJ305" s="9"/>
      <c r="BK305" s="9"/>
      <c r="BL305" s="9"/>
      <c r="BM305" s="9"/>
      <c r="BN305" s="9"/>
      <c r="BO305" s="9"/>
      <c r="BP305" s="9"/>
      <c r="BQ305" s="9"/>
      <c r="BR305" s="9"/>
      <c r="BS305" s="9"/>
      <c r="BT305" s="9"/>
      <c r="BU305" s="9"/>
      <c r="BV305" s="9"/>
      <c r="BW305" s="9"/>
    </row>
    <row r="306" spans="1:75" ht="12.75">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c r="AX306" s="9"/>
      <c r="AY306" s="9"/>
      <c r="AZ306" s="9"/>
      <c r="BA306" s="9"/>
      <c r="BB306" s="9"/>
      <c r="BC306" s="9"/>
      <c r="BD306" s="9"/>
      <c r="BE306" s="9"/>
      <c r="BF306" s="9"/>
      <c r="BG306" s="9"/>
      <c r="BH306" s="9"/>
      <c r="BI306" s="9"/>
      <c r="BJ306" s="9"/>
      <c r="BK306" s="9"/>
      <c r="BL306" s="9"/>
      <c r="BM306" s="9"/>
      <c r="BN306" s="9"/>
      <c r="BO306" s="9"/>
      <c r="BP306" s="9"/>
      <c r="BQ306" s="9"/>
      <c r="BR306" s="9"/>
      <c r="BS306" s="9"/>
      <c r="BT306" s="9"/>
      <c r="BU306" s="9"/>
      <c r="BV306" s="9"/>
      <c r="BW306" s="9"/>
    </row>
    <row r="307" spans="1:75" ht="12.75">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c r="AX307" s="9"/>
      <c r="AY307" s="9"/>
      <c r="AZ307" s="9"/>
      <c r="BA307" s="9"/>
      <c r="BB307" s="9"/>
      <c r="BC307" s="9"/>
      <c r="BD307" s="9"/>
      <c r="BE307" s="9"/>
      <c r="BF307" s="9"/>
      <c r="BG307" s="9"/>
      <c r="BH307" s="9"/>
      <c r="BI307" s="9"/>
      <c r="BJ307" s="9"/>
      <c r="BK307" s="9"/>
      <c r="BL307" s="9"/>
      <c r="BM307" s="9"/>
      <c r="BN307" s="9"/>
      <c r="BO307" s="9"/>
      <c r="BP307" s="9"/>
      <c r="BQ307" s="9"/>
      <c r="BR307" s="9"/>
      <c r="BS307" s="9"/>
      <c r="BT307" s="9"/>
      <c r="BU307" s="9"/>
      <c r="BV307" s="9"/>
      <c r="BW307" s="9"/>
    </row>
    <row r="308" spans="1:75" ht="12.75">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c r="AX308" s="9"/>
      <c r="AY308" s="9"/>
      <c r="AZ308" s="9"/>
      <c r="BA308" s="9"/>
      <c r="BB308" s="9"/>
      <c r="BC308" s="9"/>
      <c r="BD308" s="9"/>
      <c r="BE308" s="9"/>
      <c r="BF308" s="9"/>
      <c r="BG308" s="9"/>
      <c r="BH308" s="9"/>
      <c r="BI308" s="9"/>
      <c r="BJ308" s="9"/>
      <c r="BK308" s="9"/>
      <c r="BL308" s="9"/>
      <c r="BM308" s="9"/>
      <c r="BN308" s="9"/>
      <c r="BO308" s="9"/>
      <c r="BP308" s="9"/>
      <c r="BQ308" s="9"/>
      <c r="BR308" s="9"/>
      <c r="BS308" s="9"/>
      <c r="BT308" s="9"/>
      <c r="BU308" s="9"/>
      <c r="BV308" s="9"/>
      <c r="BW308" s="9"/>
    </row>
    <row r="309" spans="1:75" ht="12.75">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c r="AX309" s="9"/>
      <c r="AY309" s="9"/>
      <c r="AZ309" s="9"/>
      <c r="BA309" s="9"/>
      <c r="BB309" s="9"/>
      <c r="BC309" s="9"/>
      <c r="BD309" s="9"/>
      <c r="BE309" s="9"/>
      <c r="BF309" s="9"/>
      <c r="BG309" s="9"/>
      <c r="BH309" s="9"/>
      <c r="BI309" s="9"/>
      <c r="BJ309" s="9"/>
      <c r="BK309" s="9"/>
      <c r="BL309" s="9"/>
      <c r="BM309" s="9"/>
      <c r="BN309" s="9"/>
      <c r="BO309" s="9"/>
      <c r="BP309" s="9"/>
      <c r="BQ309" s="9"/>
      <c r="BR309" s="9"/>
      <c r="BS309" s="9"/>
      <c r="BT309" s="9"/>
      <c r="BU309" s="9"/>
      <c r="BV309" s="9"/>
      <c r="BW309" s="9"/>
    </row>
    <row r="310" spans="1:75" ht="12.75">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c r="AX310" s="9"/>
      <c r="AY310" s="9"/>
      <c r="AZ310" s="9"/>
      <c r="BA310" s="9"/>
      <c r="BB310" s="9"/>
      <c r="BC310" s="9"/>
      <c r="BD310" s="9"/>
      <c r="BE310" s="9"/>
      <c r="BF310" s="9"/>
      <c r="BG310" s="9"/>
      <c r="BH310" s="9"/>
      <c r="BI310" s="9"/>
      <c r="BJ310" s="9"/>
      <c r="BK310" s="9"/>
      <c r="BL310" s="9"/>
      <c r="BM310" s="9"/>
      <c r="BN310" s="9"/>
      <c r="BO310" s="9"/>
      <c r="BP310" s="9"/>
      <c r="BQ310" s="9"/>
      <c r="BR310" s="9"/>
      <c r="BS310" s="9"/>
      <c r="BT310" s="9"/>
      <c r="BU310" s="9"/>
      <c r="BV310" s="9"/>
      <c r="BW310" s="9"/>
    </row>
    <row r="311" spans="1:75" ht="12.75">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c r="AX311" s="9"/>
      <c r="AY311" s="9"/>
      <c r="AZ311" s="9"/>
      <c r="BA311" s="9"/>
      <c r="BB311" s="9"/>
      <c r="BC311" s="9"/>
      <c r="BD311" s="9"/>
      <c r="BE311" s="9"/>
      <c r="BF311" s="9"/>
      <c r="BG311" s="9"/>
      <c r="BH311" s="9"/>
      <c r="BI311" s="9"/>
      <c r="BJ311" s="9"/>
      <c r="BK311" s="9"/>
      <c r="BL311" s="9"/>
      <c r="BM311" s="9"/>
      <c r="BN311" s="9"/>
      <c r="BO311" s="9"/>
      <c r="BP311" s="9"/>
      <c r="BQ311" s="9"/>
      <c r="BR311" s="9"/>
      <c r="BS311" s="9"/>
      <c r="BT311" s="9"/>
      <c r="BU311" s="9"/>
      <c r="BV311" s="9"/>
      <c r="BW311" s="9"/>
    </row>
    <row r="312" spans="1:75" ht="12.75">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c r="AX312" s="9"/>
      <c r="AY312" s="9"/>
      <c r="AZ312" s="9"/>
      <c r="BA312" s="9"/>
      <c r="BB312" s="9"/>
      <c r="BC312" s="9"/>
      <c r="BD312" s="9"/>
      <c r="BE312" s="9"/>
      <c r="BF312" s="9"/>
      <c r="BG312" s="9"/>
      <c r="BH312" s="9"/>
      <c r="BI312" s="9"/>
      <c r="BJ312" s="9"/>
      <c r="BK312" s="9"/>
      <c r="BL312" s="9"/>
      <c r="BM312" s="9"/>
      <c r="BN312" s="9"/>
      <c r="BO312" s="9"/>
      <c r="BP312" s="9"/>
      <c r="BQ312" s="9"/>
      <c r="BR312" s="9"/>
      <c r="BS312" s="9"/>
      <c r="BT312" s="9"/>
      <c r="BU312" s="9"/>
      <c r="BV312" s="9"/>
      <c r="BW312" s="9"/>
    </row>
    <row r="313" spans="1:75" ht="12.75">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c r="BB313" s="9"/>
      <c r="BC313" s="9"/>
      <c r="BD313" s="9"/>
      <c r="BE313" s="9"/>
      <c r="BF313" s="9"/>
      <c r="BG313" s="9"/>
      <c r="BH313" s="9"/>
      <c r="BI313" s="9"/>
      <c r="BJ313" s="9"/>
      <c r="BK313" s="9"/>
      <c r="BL313" s="9"/>
      <c r="BM313" s="9"/>
      <c r="BN313" s="9"/>
      <c r="BO313" s="9"/>
      <c r="BP313" s="9"/>
      <c r="BQ313" s="9"/>
      <c r="BR313" s="9"/>
      <c r="BS313" s="9"/>
      <c r="BT313" s="9"/>
      <c r="BU313" s="9"/>
      <c r="BV313" s="9"/>
      <c r="BW313" s="9"/>
    </row>
    <row r="314" spans="1:75" ht="12.75">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c r="AX314" s="9"/>
      <c r="AY314" s="9"/>
      <c r="AZ314" s="9"/>
      <c r="BA314" s="9"/>
      <c r="BB314" s="9"/>
      <c r="BC314" s="9"/>
      <c r="BD314" s="9"/>
      <c r="BE314" s="9"/>
      <c r="BF314" s="9"/>
      <c r="BG314" s="9"/>
      <c r="BH314" s="9"/>
      <c r="BI314" s="9"/>
      <c r="BJ314" s="9"/>
      <c r="BK314" s="9"/>
      <c r="BL314" s="9"/>
      <c r="BM314" s="9"/>
      <c r="BN314" s="9"/>
      <c r="BO314" s="9"/>
      <c r="BP314" s="9"/>
      <c r="BQ314" s="9"/>
      <c r="BR314" s="9"/>
      <c r="BS314" s="9"/>
      <c r="BT314" s="9"/>
      <c r="BU314" s="9"/>
      <c r="BV314" s="9"/>
      <c r="BW314" s="9"/>
    </row>
    <row r="315" spans="1:75" ht="12.75">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c r="AX315" s="9"/>
      <c r="AY315" s="9"/>
      <c r="AZ315" s="9"/>
      <c r="BA315" s="9"/>
      <c r="BB315" s="9"/>
      <c r="BC315" s="9"/>
      <c r="BD315" s="9"/>
      <c r="BE315" s="9"/>
      <c r="BF315" s="9"/>
      <c r="BG315" s="9"/>
      <c r="BH315" s="9"/>
      <c r="BI315" s="9"/>
      <c r="BJ315" s="9"/>
      <c r="BK315" s="9"/>
      <c r="BL315" s="9"/>
      <c r="BM315" s="9"/>
      <c r="BN315" s="9"/>
      <c r="BO315" s="9"/>
      <c r="BP315" s="9"/>
      <c r="BQ315" s="9"/>
      <c r="BR315" s="9"/>
      <c r="BS315" s="9"/>
      <c r="BT315" s="9"/>
      <c r="BU315" s="9"/>
      <c r="BV315" s="9"/>
      <c r="BW315" s="9"/>
    </row>
    <row r="316" spans="1:75" ht="12.75">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c r="AX316" s="9"/>
      <c r="AY316" s="9"/>
      <c r="AZ316" s="9"/>
      <c r="BA316" s="9"/>
      <c r="BB316" s="9"/>
      <c r="BC316" s="9"/>
      <c r="BD316" s="9"/>
      <c r="BE316" s="9"/>
      <c r="BF316" s="9"/>
      <c r="BG316" s="9"/>
      <c r="BH316" s="9"/>
      <c r="BI316" s="9"/>
      <c r="BJ316" s="9"/>
      <c r="BK316" s="9"/>
      <c r="BL316" s="9"/>
      <c r="BM316" s="9"/>
      <c r="BN316" s="9"/>
      <c r="BO316" s="9"/>
      <c r="BP316" s="9"/>
      <c r="BQ316" s="9"/>
      <c r="BR316" s="9"/>
      <c r="BS316" s="9"/>
      <c r="BT316" s="9"/>
      <c r="BU316" s="9"/>
      <c r="BV316" s="9"/>
      <c r="BW316" s="9"/>
    </row>
    <row r="317" spans="1:75" ht="12.75">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c r="AX317" s="9"/>
      <c r="AY317" s="9"/>
      <c r="AZ317" s="9"/>
      <c r="BA317" s="9"/>
      <c r="BB317" s="9"/>
      <c r="BC317" s="9"/>
      <c r="BD317" s="9"/>
      <c r="BE317" s="9"/>
      <c r="BF317" s="9"/>
      <c r="BG317" s="9"/>
      <c r="BH317" s="9"/>
      <c r="BI317" s="9"/>
      <c r="BJ317" s="9"/>
      <c r="BK317" s="9"/>
      <c r="BL317" s="9"/>
      <c r="BM317" s="9"/>
      <c r="BN317" s="9"/>
      <c r="BO317" s="9"/>
      <c r="BP317" s="9"/>
      <c r="BQ317" s="9"/>
      <c r="BR317" s="9"/>
      <c r="BS317" s="9"/>
      <c r="BT317" s="9"/>
      <c r="BU317" s="9"/>
      <c r="BV317" s="9"/>
      <c r="BW317" s="9"/>
    </row>
    <row r="318" spans="1:75" ht="12.75">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c r="AX318" s="9"/>
      <c r="AY318" s="9"/>
      <c r="AZ318" s="9"/>
      <c r="BA318" s="9"/>
      <c r="BB318" s="9"/>
      <c r="BC318" s="9"/>
      <c r="BD318" s="9"/>
      <c r="BE318" s="9"/>
      <c r="BF318" s="9"/>
      <c r="BG318" s="9"/>
      <c r="BH318" s="9"/>
      <c r="BI318" s="9"/>
      <c r="BJ318" s="9"/>
      <c r="BK318" s="9"/>
      <c r="BL318" s="9"/>
      <c r="BM318" s="9"/>
      <c r="BN318" s="9"/>
      <c r="BO318" s="9"/>
      <c r="BP318" s="9"/>
      <c r="BQ318" s="9"/>
      <c r="BR318" s="9"/>
      <c r="BS318" s="9"/>
      <c r="BT318" s="9"/>
      <c r="BU318" s="9"/>
      <c r="BV318" s="9"/>
      <c r="BW318" s="9"/>
    </row>
    <row r="319" spans="1:75" ht="12.75">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9"/>
      <c r="BC319" s="9"/>
      <c r="BD319" s="9"/>
      <c r="BE319" s="9"/>
      <c r="BF319" s="9"/>
      <c r="BG319" s="9"/>
      <c r="BH319" s="9"/>
      <c r="BI319" s="9"/>
      <c r="BJ319" s="9"/>
      <c r="BK319" s="9"/>
      <c r="BL319" s="9"/>
      <c r="BM319" s="9"/>
      <c r="BN319" s="9"/>
      <c r="BO319" s="9"/>
      <c r="BP319" s="9"/>
      <c r="BQ319" s="9"/>
      <c r="BR319" s="9"/>
      <c r="BS319" s="9"/>
      <c r="BT319" s="9"/>
      <c r="BU319" s="9"/>
      <c r="BV319" s="9"/>
      <c r="BW319" s="9"/>
    </row>
    <row r="320" spans="1:75" ht="12.75">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c r="AV320" s="9"/>
      <c r="AW320" s="9"/>
      <c r="AX320" s="9"/>
      <c r="AY320" s="9"/>
      <c r="AZ320" s="9"/>
      <c r="BA320" s="9"/>
      <c r="BB320" s="9"/>
      <c r="BC320" s="9"/>
      <c r="BD320" s="9"/>
      <c r="BE320" s="9"/>
      <c r="BF320" s="9"/>
      <c r="BG320" s="9"/>
      <c r="BH320" s="9"/>
      <c r="BI320" s="9"/>
      <c r="BJ320" s="9"/>
      <c r="BK320" s="9"/>
      <c r="BL320" s="9"/>
      <c r="BM320" s="9"/>
      <c r="BN320" s="9"/>
      <c r="BO320" s="9"/>
      <c r="BP320" s="9"/>
      <c r="BQ320" s="9"/>
      <c r="BR320" s="9"/>
      <c r="BS320" s="9"/>
      <c r="BT320" s="9"/>
      <c r="BU320" s="9"/>
      <c r="BV320" s="9"/>
      <c r="BW320" s="9"/>
    </row>
    <row r="321" spans="1:75" ht="12.75">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c r="AV321" s="9"/>
      <c r="AW321" s="9"/>
      <c r="AX321" s="9"/>
      <c r="AY321" s="9"/>
      <c r="AZ321" s="9"/>
      <c r="BA321" s="9"/>
      <c r="BB321" s="9"/>
      <c r="BC321" s="9"/>
      <c r="BD321" s="9"/>
      <c r="BE321" s="9"/>
      <c r="BF321" s="9"/>
      <c r="BG321" s="9"/>
      <c r="BH321" s="9"/>
      <c r="BI321" s="9"/>
      <c r="BJ321" s="9"/>
      <c r="BK321" s="9"/>
      <c r="BL321" s="9"/>
      <c r="BM321" s="9"/>
      <c r="BN321" s="9"/>
      <c r="BO321" s="9"/>
      <c r="BP321" s="9"/>
      <c r="BQ321" s="9"/>
      <c r="BR321" s="9"/>
      <c r="BS321" s="9"/>
      <c r="BT321" s="9"/>
      <c r="BU321" s="9"/>
      <c r="BV321" s="9"/>
      <c r="BW321" s="9"/>
    </row>
    <row r="322" spans="1:75" ht="12.75">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c r="AW322" s="9"/>
      <c r="AX322" s="9"/>
      <c r="AY322" s="9"/>
      <c r="AZ322" s="9"/>
      <c r="BA322" s="9"/>
      <c r="BB322" s="9"/>
      <c r="BC322" s="9"/>
      <c r="BD322" s="9"/>
      <c r="BE322" s="9"/>
      <c r="BF322" s="9"/>
      <c r="BG322" s="9"/>
      <c r="BH322" s="9"/>
      <c r="BI322" s="9"/>
      <c r="BJ322" s="9"/>
      <c r="BK322" s="9"/>
      <c r="BL322" s="9"/>
      <c r="BM322" s="9"/>
      <c r="BN322" s="9"/>
      <c r="BO322" s="9"/>
      <c r="BP322" s="9"/>
      <c r="BQ322" s="9"/>
      <c r="BR322" s="9"/>
      <c r="BS322" s="9"/>
      <c r="BT322" s="9"/>
      <c r="BU322" s="9"/>
      <c r="BV322" s="9"/>
      <c r="BW322" s="9"/>
    </row>
    <row r="323" spans="1:75" ht="12.75">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c r="AL323" s="9"/>
      <c r="AM323" s="9"/>
      <c r="AN323" s="9"/>
      <c r="AO323" s="9"/>
      <c r="AP323" s="9"/>
      <c r="AQ323" s="9"/>
      <c r="AR323" s="9"/>
      <c r="AS323" s="9"/>
      <c r="AT323" s="9"/>
      <c r="AU323" s="9"/>
      <c r="AV323" s="9"/>
      <c r="AW323" s="9"/>
      <c r="AX323" s="9"/>
      <c r="AY323" s="9"/>
      <c r="AZ323" s="9"/>
      <c r="BA323" s="9"/>
      <c r="BB323" s="9"/>
      <c r="BC323" s="9"/>
      <c r="BD323" s="9"/>
      <c r="BE323" s="9"/>
      <c r="BF323" s="9"/>
      <c r="BG323" s="9"/>
      <c r="BH323" s="9"/>
      <c r="BI323" s="9"/>
      <c r="BJ323" s="9"/>
      <c r="BK323" s="9"/>
      <c r="BL323" s="9"/>
      <c r="BM323" s="9"/>
      <c r="BN323" s="9"/>
      <c r="BO323" s="9"/>
      <c r="BP323" s="9"/>
      <c r="BQ323" s="9"/>
      <c r="BR323" s="9"/>
      <c r="BS323" s="9"/>
      <c r="BT323" s="9"/>
      <c r="BU323" s="9"/>
      <c r="BV323" s="9"/>
      <c r="BW323" s="9"/>
    </row>
    <row r="324" spans="1:75" ht="12.75">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c r="AJ324" s="9"/>
      <c r="AK324" s="9"/>
      <c r="AL324" s="9"/>
      <c r="AM324" s="9"/>
      <c r="AN324" s="9"/>
      <c r="AO324" s="9"/>
      <c r="AP324" s="9"/>
      <c r="AQ324" s="9"/>
      <c r="AR324" s="9"/>
      <c r="AS324" s="9"/>
      <c r="AT324" s="9"/>
      <c r="AU324" s="9"/>
      <c r="AV324" s="9"/>
      <c r="AW324" s="9"/>
      <c r="AX324" s="9"/>
      <c r="AY324" s="9"/>
      <c r="AZ324" s="9"/>
      <c r="BA324" s="9"/>
      <c r="BB324" s="9"/>
      <c r="BC324" s="9"/>
      <c r="BD324" s="9"/>
      <c r="BE324" s="9"/>
      <c r="BF324" s="9"/>
      <c r="BG324" s="9"/>
      <c r="BH324" s="9"/>
      <c r="BI324" s="9"/>
      <c r="BJ324" s="9"/>
      <c r="BK324" s="9"/>
      <c r="BL324" s="9"/>
      <c r="BM324" s="9"/>
      <c r="BN324" s="9"/>
      <c r="BO324" s="9"/>
      <c r="BP324" s="9"/>
      <c r="BQ324" s="9"/>
      <c r="BR324" s="9"/>
      <c r="BS324" s="9"/>
      <c r="BT324" s="9"/>
      <c r="BU324" s="9"/>
      <c r="BV324" s="9"/>
      <c r="BW324" s="9"/>
    </row>
    <row r="325" spans="1:75" ht="12.75">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c r="AJ325" s="9"/>
      <c r="AK325" s="9"/>
      <c r="AL325" s="9"/>
      <c r="AM325" s="9"/>
      <c r="AN325" s="9"/>
      <c r="AO325" s="9"/>
      <c r="AP325" s="9"/>
      <c r="AQ325" s="9"/>
      <c r="AR325" s="9"/>
      <c r="AS325" s="9"/>
      <c r="AT325" s="9"/>
      <c r="AU325" s="9"/>
      <c r="AV325" s="9"/>
      <c r="AW325" s="9"/>
      <c r="AX325" s="9"/>
      <c r="AY325" s="9"/>
      <c r="AZ325" s="9"/>
      <c r="BA325" s="9"/>
      <c r="BB325" s="9"/>
      <c r="BC325" s="9"/>
      <c r="BD325" s="9"/>
      <c r="BE325" s="9"/>
      <c r="BF325" s="9"/>
      <c r="BG325" s="9"/>
      <c r="BH325" s="9"/>
      <c r="BI325" s="9"/>
      <c r="BJ325" s="9"/>
      <c r="BK325" s="9"/>
      <c r="BL325" s="9"/>
      <c r="BM325" s="9"/>
      <c r="BN325" s="9"/>
      <c r="BO325" s="9"/>
      <c r="BP325" s="9"/>
      <c r="BQ325" s="9"/>
      <c r="BR325" s="9"/>
      <c r="BS325" s="9"/>
      <c r="BT325" s="9"/>
      <c r="BU325" s="9"/>
      <c r="BV325" s="9"/>
      <c r="BW325" s="9"/>
    </row>
    <row r="326" spans="1:75" ht="12.75">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c r="AV326" s="9"/>
      <c r="AW326" s="9"/>
      <c r="AX326" s="9"/>
      <c r="AY326" s="9"/>
      <c r="AZ326" s="9"/>
      <c r="BA326" s="9"/>
      <c r="BB326" s="9"/>
      <c r="BC326" s="9"/>
      <c r="BD326" s="9"/>
      <c r="BE326" s="9"/>
      <c r="BF326" s="9"/>
      <c r="BG326" s="9"/>
      <c r="BH326" s="9"/>
      <c r="BI326" s="9"/>
      <c r="BJ326" s="9"/>
      <c r="BK326" s="9"/>
      <c r="BL326" s="9"/>
      <c r="BM326" s="9"/>
      <c r="BN326" s="9"/>
      <c r="BO326" s="9"/>
      <c r="BP326" s="9"/>
      <c r="BQ326" s="9"/>
      <c r="BR326" s="9"/>
      <c r="BS326" s="9"/>
      <c r="BT326" s="9"/>
      <c r="BU326" s="9"/>
      <c r="BV326" s="9"/>
      <c r="BW326" s="9"/>
    </row>
    <row r="327" spans="1:75" ht="12.75">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9"/>
      <c r="BC327" s="9"/>
      <c r="BD327" s="9"/>
      <c r="BE327" s="9"/>
      <c r="BF327" s="9"/>
      <c r="BG327" s="9"/>
      <c r="BH327" s="9"/>
      <c r="BI327" s="9"/>
      <c r="BJ327" s="9"/>
      <c r="BK327" s="9"/>
      <c r="BL327" s="9"/>
      <c r="BM327" s="9"/>
      <c r="BN327" s="9"/>
      <c r="BO327" s="9"/>
      <c r="BP327" s="9"/>
      <c r="BQ327" s="9"/>
      <c r="BR327" s="9"/>
      <c r="BS327" s="9"/>
      <c r="BT327" s="9"/>
      <c r="BU327" s="9"/>
      <c r="BV327" s="9"/>
      <c r="BW327" s="9"/>
    </row>
    <row r="328" spans="1:75" ht="12.75">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c r="AL328" s="9"/>
      <c r="AM328" s="9"/>
      <c r="AN328" s="9"/>
      <c r="AO328" s="9"/>
      <c r="AP328" s="9"/>
      <c r="AQ328" s="9"/>
      <c r="AR328" s="9"/>
      <c r="AS328" s="9"/>
      <c r="AT328" s="9"/>
      <c r="AU328" s="9"/>
      <c r="AV328" s="9"/>
      <c r="AW328" s="9"/>
      <c r="AX328" s="9"/>
      <c r="AY328" s="9"/>
      <c r="AZ328" s="9"/>
      <c r="BA328" s="9"/>
      <c r="BB328" s="9"/>
      <c r="BC328" s="9"/>
      <c r="BD328" s="9"/>
      <c r="BE328" s="9"/>
      <c r="BF328" s="9"/>
      <c r="BG328" s="9"/>
      <c r="BH328" s="9"/>
      <c r="BI328" s="9"/>
      <c r="BJ328" s="9"/>
      <c r="BK328" s="9"/>
      <c r="BL328" s="9"/>
      <c r="BM328" s="9"/>
      <c r="BN328" s="9"/>
      <c r="BO328" s="9"/>
      <c r="BP328" s="9"/>
      <c r="BQ328" s="9"/>
      <c r="BR328" s="9"/>
      <c r="BS328" s="9"/>
      <c r="BT328" s="9"/>
      <c r="BU328" s="9"/>
      <c r="BV328" s="9"/>
      <c r="BW328" s="9"/>
    </row>
    <row r="329" spans="1:75" ht="12.75">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c r="AI329" s="9"/>
      <c r="AJ329" s="9"/>
      <c r="AK329" s="9"/>
      <c r="AL329" s="9"/>
      <c r="AM329" s="9"/>
      <c r="AN329" s="9"/>
      <c r="AO329" s="9"/>
      <c r="AP329" s="9"/>
      <c r="AQ329" s="9"/>
      <c r="AR329" s="9"/>
      <c r="AS329" s="9"/>
      <c r="AT329" s="9"/>
      <c r="AU329" s="9"/>
      <c r="AV329" s="9"/>
      <c r="AW329" s="9"/>
      <c r="AX329" s="9"/>
      <c r="AY329" s="9"/>
      <c r="AZ329" s="9"/>
      <c r="BA329" s="9"/>
      <c r="BB329" s="9"/>
      <c r="BC329" s="9"/>
      <c r="BD329" s="9"/>
      <c r="BE329" s="9"/>
      <c r="BF329" s="9"/>
      <c r="BG329" s="9"/>
      <c r="BH329" s="9"/>
      <c r="BI329" s="9"/>
      <c r="BJ329" s="9"/>
      <c r="BK329" s="9"/>
      <c r="BL329" s="9"/>
      <c r="BM329" s="9"/>
      <c r="BN329" s="9"/>
      <c r="BO329" s="9"/>
      <c r="BP329" s="9"/>
      <c r="BQ329" s="9"/>
      <c r="BR329" s="9"/>
      <c r="BS329" s="9"/>
      <c r="BT329" s="9"/>
      <c r="BU329" s="9"/>
      <c r="BV329" s="9"/>
      <c r="BW329" s="9"/>
    </row>
    <row r="330" spans="1:75" ht="12.75">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c r="AU330" s="9"/>
      <c r="AV330" s="9"/>
      <c r="AW330" s="9"/>
      <c r="AX330" s="9"/>
      <c r="AY330" s="9"/>
      <c r="AZ330" s="9"/>
      <c r="BA330" s="9"/>
      <c r="BB330" s="9"/>
      <c r="BC330" s="9"/>
      <c r="BD330" s="9"/>
      <c r="BE330" s="9"/>
      <c r="BF330" s="9"/>
      <c r="BG330" s="9"/>
      <c r="BH330" s="9"/>
      <c r="BI330" s="9"/>
      <c r="BJ330" s="9"/>
      <c r="BK330" s="9"/>
      <c r="BL330" s="9"/>
      <c r="BM330" s="9"/>
      <c r="BN330" s="9"/>
      <c r="BO330" s="9"/>
      <c r="BP330" s="9"/>
      <c r="BQ330" s="9"/>
      <c r="BR330" s="9"/>
      <c r="BS330" s="9"/>
      <c r="BT330" s="9"/>
      <c r="BU330" s="9"/>
      <c r="BV330" s="9"/>
      <c r="BW330" s="9"/>
    </row>
    <row r="331" spans="1:75" ht="12.75">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c r="AT331" s="9"/>
      <c r="AU331" s="9"/>
      <c r="AV331" s="9"/>
      <c r="AW331" s="9"/>
      <c r="AX331" s="9"/>
      <c r="AY331" s="9"/>
      <c r="AZ331" s="9"/>
      <c r="BA331" s="9"/>
      <c r="BB331" s="9"/>
      <c r="BC331" s="9"/>
      <c r="BD331" s="9"/>
      <c r="BE331" s="9"/>
      <c r="BF331" s="9"/>
      <c r="BG331" s="9"/>
      <c r="BH331" s="9"/>
      <c r="BI331" s="9"/>
      <c r="BJ331" s="9"/>
      <c r="BK331" s="9"/>
      <c r="BL331" s="9"/>
      <c r="BM331" s="9"/>
      <c r="BN331" s="9"/>
      <c r="BO331" s="9"/>
      <c r="BP331" s="9"/>
      <c r="BQ331" s="9"/>
      <c r="BR331" s="9"/>
      <c r="BS331" s="9"/>
      <c r="BT331" s="9"/>
      <c r="BU331" s="9"/>
      <c r="BV331" s="9"/>
      <c r="BW331" s="9"/>
    </row>
    <row r="332" spans="1:75" ht="12.75">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c r="AY332" s="9"/>
      <c r="AZ332" s="9"/>
      <c r="BA332" s="9"/>
      <c r="BB332" s="9"/>
      <c r="BC332" s="9"/>
      <c r="BD332" s="9"/>
      <c r="BE332" s="9"/>
      <c r="BF332" s="9"/>
      <c r="BG332" s="9"/>
      <c r="BH332" s="9"/>
      <c r="BI332" s="9"/>
      <c r="BJ332" s="9"/>
      <c r="BK332" s="9"/>
      <c r="BL332" s="9"/>
      <c r="BM332" s="9"/>
      <c r="BN332" s="9"/>
      <c r="BO332" s="9"/>
      <c r="BP332" s="9"/>
      <c r="BQ332" s="9"/>
      <c r="BR332" s="9"/>
      <c r="BS332" s="9"/>
      <c r="BT332" s="9"/>
      <c r="BU332" s="9"/>
      <c r="BV332" s="9"/>
      <c r="BW332" s="9"/>
    </row>
    <row r="333" spans="1:75" ht="12.75">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c r="AY333" s="9"/>
      <c r="AZ333" s="9"/>
      <c r="BA333" s="9"/>
      <c r="BB333" s="9"/>
      <c r="BC333" s="9"/>
      <c r="BD333" s="9"/>
      <c r="BE333" s="9"/>
      <c r="BF333" s="9"/>
      <c r="BG333" s="9"/>
      <c r="BH333" s="9"/>
      <c r="BI333" s="9"/>
      <c r="BJ333" s="9"/>
      <c r="BK333" s="9"/>
      <c r="BL333" s="9"/>
      <c r="BM333" s="9"/>
      <c r="BN333" s="9"/>
      <c r="BO333" s="9"/>
      <c r="BP333" s="9"/>
      <c r="BQ333" s="9"/>
      <c r="BR333" s="9"/>
      <c r="BS333" s="9"/>
      <c r="BT333" s="9"/>
      <c r="BU333" s="9"/>
      <c r="BV333" s="9"/>
      <c r="BW333" s="9"/>
    </row>
    <row r="334" spans="1:75" ht="12.75">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c r="AW334" s="9"/>
      <c r="AX334" s="9"/>
      <c r="AY334" s="9"/>
      <c r="AZ334" s="9"/>
      <c r="BA334" s="9"/>
      <c r="BB334" s="9"/>
      <c r="BC334" s="9"/>
      <c r="BD334" s="9"/>
      <c r="BE334" s="9"/>
      <c r="BF334" s="9"/>
      <c r="BG334" s="9"/>
      <c r="BH334" s="9"/>
      <c r="BI334" s="9"/>
      <c r="BJ334" s="9"/>
      <c r="BK334" s="9"/>
      <c r="BL334" s="9"/>
      <c r="BM334" s="9"/>
      <c r="BN334" s="9"/>
      <c r="BO334" s="9"/>
      <c r="BP334" s="9"/>
      <c r="BQ334" s="9"/>
      <c r="BR334" s="9"/>
      <c r="BS334" s="9"/>
      <c r="BT334" s="9"/>
      <c r="BU334" s="9"/>
      <c r="BV334" s="9"/>
      <c r="BW334" s="9"/>
    </row>
    <row r="335" spans="1:75" ht="12.75">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c r="AI335" s="9"/>
      <c r="AJ335" s="9"/>
      <c r="AK335" s="9"/>
      <c r="AL335" s="9"/>
      <c r="AM335" s="9"/>
      <c r="AN335" s="9"/>
      <c r="AO335" s="9"/>
      <c r="AP335" s="9"/>
      <c r="AQ335" s="9"/>
      <c r="AR335" s="9"/>
      <c r="AS335" s="9"/>
      <c r="AT335" s="9"/>
      <c r="AU335" s="9"/>
      <c r="AV335" s="9"/>
      <c r="AW335" s="9"/>
      <c r="AX335" s="9"/>
      <c r="AY335" s="9"/>
      <c r="AZ335" s="9"/>
      <c r="BA335" s="9"/>
      <c r="BB335" s="9"/>
      <c r="BC335" s="9"/>
      <c r="BD335" s="9"/>
      <c r="BE335" s="9"/>
      <c r="BF335" s="9"/>
      <c r="BG335" s="9"/>
      <c r="BH335" s="9"/>
      <c r="BI335" s="9"/>
      <c r="BJ335" s="9"/>
      <c r="BK335" s="9"/>
      <c r="BL335" s="9"/>
      <c r="BM335" s="9"/>
      <c r="BN335" s="9"/>
      <c r="BO335" s="9"/>
      <c r="BP335" s="9"/>
      <c r="BQ335" s="9"/>
      <c r="BR335" s="9"/>
      <c r="BS335" s="9"/>
      <c r="BT335" s="9"/>
      <c r="BU335" s="9"/>
      <c r="BV335" s="9"/>
      <c r="BW335" s="9"/>
    </row>
    <row r="336" spans="1:75" ht="12.75">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c r="AD336" s="9"/>
      <c r="AE336" s="9"/>
      <c r="AF336" s="9"/>
      <c r="AG336" s="9"/>
      <c r="AH336" s="9"/>
      <c r="AI336" s="9"/>
      <c r="AJ336" s="9"/>
      <c r="AK336" s="9"/>
      <c r="AL336" s="9"/>
      <c r="AM336" s="9"/>
      <c r="AN336" s="9"/>
      <c r="AO336" s="9"/>
      <c r="AP336" s="9"/>
      <c r="AQ336" s="9"/>
      <c r="AR336" s="9"/>
      <c r="AS336" s="9"/>
      <c r="AT336" s="9"/>
      <c r="AU336" s="9"/>
      <c r="AV336" s="9"/>
      <c r="AW336" s="9"/>
      <c r="AX336" s="9"/>
      <c r="AY336" s="9"/>
      <c r="AZ336" s="9"/>
      <c r="BA336" s="9"/>
      <c r="BB336" s="9"/>
      <c r="BC336" s="9"/>
      <c r="BD336" s="9"/>
      <c r="BE336" s="9"/>
      <c r="BF336" s="9"/>
      <c r="BG336" s="9"/>
      <c r="BH336" s="9"/>
      <c r="BI336" s="9"/>
      <c r="BJ336" s="9"/>
      <c r="BK336" s="9"/>
      <c r="BL336" s="9"/>
      <c r="BM336" s="9"/>
      <c r="BN336" s="9"/>
      <c r="BO336" s="9"/>
      <c r="BP336" s="9"/>
      <c r="BQ336" s="9"/>
      <c r="BR336" s="9"/>
      <c r="BS336" s="9"/>
      <c r="BT336" s="9"/>
      <c r="BU336" s="9"/>
      <c r="BV336" s="9"/>
      <c r="BW336" s="9"/>
    </row>
    <row r="337" spans="1:75" ht="12.75">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c r="AD337" s="9"/>
      <c r="AE337" s="9"/>
      <c r="AF337" s="9"/>
      <c r="AG337" s="9"/>
      <c r="AH337" s="9"/>
      <c r="AI337" s="9"/>
      <c r="AJ337" s="9"/>
      <c r="AK337" s="9"/>
      <c r="AL337" s="9"/>
      <c r="AM337" s="9"/>
      <c r="AN337" s="9"/>
      <c r="AO337" s="9"/>
      <c r="AP337" s="9"/>
      <c r="AQ337" s="9"/>
      <c r="AR337" s="9"/>
      <c r="AS337" s="9"/>
      <c r="AT337" s="9"/>
      <c r="AU337" s="9"/>
      <c r="AV337" s="9"/>
      <c r="AW337" s="9"/>
      <c r="AX337" s="9"/>
      <c r="AY337" s="9"/>
      <c r="AZ337" s="9"/>
      <c r="BA337" s="9"/>
      <c r="BB337" s="9"/>
      <c r="BC337" s="9"/>
      <c r="BD337" s="9"/>
      <c r="BE337" s="9"/>
      <c r="BF337" s="9"/>
      <c r="BG337" s="9"/>
      <c r="BH337" s="9"/>
      <c r="BI337" s="9"/>
      <c r="BJ337" s="9"/>
      <c r="BK337" s="9"/>
      <c r="BL337" s="9"/>
      <c r="BM337" s="9"/>
      <c r="BN337" s="9"/>
      <c r="BO337" s="9"/>
      <c r="BP337" s="9"/>
      <c r="BQ337" s="9"/>
      <c r="BR337" s="9"/>
      <c r="BS337" s="9"/>
      <c r="BT337" s="9"/>
      <c r="BU337" s="9"/>
      <c r="BV337" s="9"/>
      <c r="BW337" s="9"/>
    </row>
    <row r="338" spans="1:75" ht="12.75">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c r="AD338" s="9"/>
      <c r="AE338" s="9"/>
      <c r="AF338" s="9"/>
      <c r="AG338" s="9"/>
      <c r="AH338" s="9"/>
      <c r="AI338" s="9"/>
      <c r="AJ338" s="9"/>
      <c r="AK338" s="9"/>
      <c r="AL338" s="9"/>
      <c r="AM338" s="9"/>
      <c r="AN338" s="9"/>
      <c r="AO338" s="9"/>
      <c r="AP338" s="9"/>
      <c r="AQ338" s="9"/>
      <c r="AR338" s="9"/>
      <c r="AS338" s="9"/>
      <c r="AT338" s="9"/>
      <c r="AU338" s="9"/>
      <c r="AV338" s="9"/>
      <c r="AW338" s="9"/>
      <c r="AX338" s="9"/>
      <c r="AY338" s="9"/>
      <c r="AZ338" s="9"/>
      <c r="BA338" s="9"/>
      <c r="BB338" s="9"/>
      <c r="BC338" s="9"/>
      <c r="BD338" s="9"/>
      <c r="BE338" s="9"/>
      <c r="BF338" s="9"/>
      <c r="BG338" s="9"/>
      <c r="BH338" s="9"/>
      <c r="BI338" s="9"/>
      <c r="BJ338" s="9"/>
      <c r="BK338" s="9"/>
      <c r="BL338" s="9"/>
      <c r="BM338" s="9"/>
      <c r="BN338" s="9"/>
      <c r="BO338" s="9"/>
      <c r="BP338" s="9"/>
      <c r="BQ338" s="9"/>
      <c r="BR338" s="9"/>
      <c r="BS338" s="9"/>
      <c r="BT338" s="9"/>
      <c r="BU338" s="9"/>
      <c r="BV338" s="9"/>
      <c r="BW338" s="9"/>
    </row>
    <row r="339" spans="1:75" ht="12.75">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c r="AD339" s="9"/>
      <c r="AE339" s="9"/>
      <c r="AF339" s="9"/>
      <c r="AG339" s="9"/>
      <c r="AH339" s="9"/>
      <c r="AI339" s="9"/>
      <c r="AJ339" s="9"/>
      <c r="AK339" s="9"/>
      <c r="AL339" s="9"/>
      <c r="AM339" s="9"/>
      <c r="AN339" s="9"/>
      <c r="AO339" s="9"/>
      <c r="AP339" s="9"/>
      <c r="AQ339" s="9"/>
      <c r="AR339" s="9"/>
      <c r="AS339" s="9"/>
      <c r="AT339" s="9"/>
      <c r="AU339" s="9"/>
      <c r="AV339" s="9"/>
      <c r="AW339" s="9"/>
      <c r="AX339" s="9"/>
      <c r="AY339" s="9"/>
      <c r="AZ339" s="9"/>
      <c r="BA339" s="9"/>
      <c r="BB339" s="9"/>
      <c r="BC339" s="9"/>
      <c r="BD339" s="9"/>
      <c r="BE339" s="9"/>
      <c r="BF339" s="9"/>
      <c r="BG339" s="9"/>
      <c r="BH339" s="9"/>
      <c r="BI339" s="9"/>
      <c r="BJ339" s="9"/>
      <c r="BK339" s="9"/>
      <c r="BL339" s="9"/>
      <c r="BM339" s="9"/>
      <c r="BN339" s="9"/>
      <c r="BO339" s="9"/>
      <c r="BP339" s="9"/>
      <c r="BQ339" s="9"/>
      <c r="BR339" s="9"/>
      <c r="BS339" s="9"/>
      <c r="BT339" s="9"/>
      <c r="BU339" s="9"/>
      <c r="BV339" s="9"/>
      <c r="BW339" s="9"/>
    </row>
    <row r="340" spans="1:75" ht="12.75">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c r="AD340" s="9"/>
      <c r="AE340" s="9"/>
      <c r="AF340" s="9"/>
      <c r="AG340" s="9"/>
      <c r="AH340" s="9"/>
      <c r="AI340" s="9"/>
      <c r="AJ340" s="9"/>
      <c r="AK340" s="9"/>
      <c r="AL340" s="9"/>
      <c r="AM340" s="9"/>
      <c r="AN340" s="9"/>
      <c r="AO340" s="9"/>
      <c r="AP340" s="9"/>
      <c r="AQ340" s="9"/>
      <c r="AR340" s="9"/>
      <c r="AS340" s="9"/>
      <c r="AT340" s="9"/>
      <c r="AU340" s="9"/>
      <c r="AV340" s="9"/>
      <c r="AW340" s="9"/>
      <c r="AX340" s="9"/>
      <c r="AY340" s="9"/>
      <c r="AZ340" s="9"/>
      <c r="BA340" s="9"/>
      <c r="BB340" s="9"/>
      <c r="BC340" s="9"/>
      <c r="BD340" s="9"/>
      <c r="BE340" s="9"/>
      <c r="BF340" s="9"/>
      <c r="BG340" s="9"/>
      <c r="BH340" s="9"/>
      <c r="BI340" s="9"/>
      <c r="BJ340" s="9"/>
      <c r="BK340" s="9"/>
      <c r="BL340" s="9"/>
      <c r="BM340" s="9"/>
      <c r="BN340" s="9"/>
      <c r="BO340" s="9"/>
      <c r="BP340" s="9"/>
      <c r="BQ340" s="9"/>
      <c r="BR340" s="9"/>
      <c r="BS340" s="9"/>
      <c r="BT340" s="9"/>
      <c r="BU340" s="9"/>
      <c r="BV340" s="9"/>
      <c r="BW340" s="9"/>
    </row>
    <row r="341" spans="1:75" ht="12.75">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c r="AD341" s="9"/>
      <c r="AE341" s="9"/>
      <c r="AF341" s="9"/>
      <c r="AG341" s="9"/>
      <c r="AH341" s="9"/>
      <c r="AI341" s="9"/>
      <c r="AJ341" s="9"/>
      <c r="AK341" s="9"/>
      <c r="AL341" s="9"/>
      <c r="AM341" s="9"/>
      <c r="AN341" s="9"/>
      <c r="AO341" s="9"/>
      <c r="AP341" s="9"/>
      <c r="AQ341" s="9"/>
      <c r="AR341" s="9"/>
      <c r="AS341" s="9"/>
      <c r="AT341" s="9"/>
      <c r="AU341" s="9"/>
      <c r="AV341" s="9"/>
      <c r="AW341" s="9"/>
      <c r="AX341" s="9"/>
      <c r="AY341" s="9"/>
      <c r="AZ341" s="9"/>
      <c r="BA341" s="9"/>
      <c r="BB341" s="9"/>
      <c r="BC341" s="9"/>
      <c r="BD341" s="9"/>
      <c r="BE341" s="9"/>
      <c r="BF341" s="9"/>
      <c r="BG341" s="9"/>
      <c r="BH341" s="9"/>
      <c r="BI341" s="9"/>
      <c r="BJ341" s="9"/>
      <c r="BK341" s="9"/>
      <c r="BL341" s="9"/>
      <c r="BM341" s="9"/>
      <c r="BN341" s="9"/>
      <c r="BO341" s="9"/>
      <c r="BP341" s="9"/>
      <c r="BQ341" s="9"/>
      <c r="BR341" s="9"/>
      <c r="BS341" s="9"/>
      <c r="BT341" s="9"/>
      <c r="BU341" s="9"/>
      <c r="BV341" s="9"/>
      <c r="BW341" s="9"/>
    </row>
    <row r="342" spans="1:75" ht="12.75">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c r="AI342" s="9"/>
      <c r="AJ342" s="9"/>
      <c r="AK342" s="9"/>
      <c r="AL342" s="9"/>
      <c r="AM342" s="9"/>
      <c r="AN342" s="9"/>
      <c r="AO342" s="9"/>
      <c r="AP342" s="9"/>
      <c r="AQ342" s="9"/>
      <c r="AR342" s="9"/>
      <c r="AS342" s="9"/>
      <c r="AT342" s="9"/>
      <c r="AU342" s="9"/>
      <c r="AV342" s="9"/>
      <c r="AW342" s="9"/>
      <c r="AX342" s="9"/>
      <c r="AY342" s="9"/>
      <c r="AZ342" s="9"/>
      <c r="BA342" s="9"/>
      <c r="BB342" s="9"/>
      <c r="BC342" s="9"/>
      <c r="BD342" s="9"/>
      <c r="BE342" s="9"/>
      <c r="BF342" s="9"/>
      <c r="BG342" s="9"/>
      <c r="BH342" s="9"/>
      <c r="BI342" s="9"/>
      <c r="BJ342" s="9"/>
      <c r="BK342" s="9"/>
      <c r="BL342" s="9"/>
      <c r="BM342" s="9"/>
      <c r="BN342" s="9"/>
      <c r="BO342" s="9"/>
      <c r="BP342" s="9"/>
      <c r="BQ342" s="9"/>
      <c r="BR342" s="9"/>
      <c r="BS342" s="9"/>
      <c r="BT342" s="9"/>
      <c r="BU342" s="9"/>
      <c r="BV342" s="9"/>
      <c r="BW342" s="9"/>
    </row>
    <row r="343" spans="1:75" ht="12.75">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c r="AD343" s="9"/>
      <c r="AE343" s="9"/>
      <c r="AF343" s="9"/>
      <c r="AG343" s="9"/>
      <c r="AH343" s="9"/>
      <c r="AI343" s="9"/>
      <c r="AJ343" s="9"/>
      <c r="AK343" s="9"/>
      <c r="AL343" s="9"/>
      <c r="AM343" s="9"/>
      <c r="AN343" s="9"/>
      <c r="AO343" s="9"/>
      <c r="AP343" s="9"/>
      <c r="AQ343" s="9"/>
      <c r="AR343" s="9"/>
      <c r="AS343" s="9"/>
      <c r="AT343" s="9"/>
      <c r="AU343" s="9"/>
      <c r="AV343" s="9"/>
      <c r="AW343" s="9"/>
      <c r="AX343" s="9"/>
      <c r="AY343" s="9"/>
      <c r="AZ343" s="9"/>
      <c r="BA343" s="9"/>
      <c r="BB343" s="9"/>
      <c r="BC343" s="9"/>
      <c r="BD343" s="9"/>
      <c r="BE343" s="9"/>
      <c r="BF343" s="9"/>
      <c r="BG343" s="9"/>
      <c r="BH343" s="9"/>
      <c r="BI343" s="9"/>
      <c r="BJ343" s="9"/>
      <c r="BK343" s="9"/>
      <c r="BL343" s="9"/>
      <c r="BM343" s="9"/>
      <c r="BN343" s="9"/>
      <c r="BO343" s="9"/>
      <c r="BP343" s="9"/>
      <c r="BQ343" s="9"/>
      <c r="BR343" s="9"/>
      <c r="BS343" s="9"/>
      <c r="BT343" s="9"/>
      <c r="BU343" s="9"/>
      <c r="BV343" s="9"/>
      <c r="BW343" s="9"/>
    </row>
    <row r="344" spans="1:75" ht="12.75">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c r="AD344" s="9"/>
      <c r="AE344" s="9"/>
      <c r="AF344" s="9"/>
      <c r="AG344" s="9"/>
      <c r="AH344" s="9"/>
      <c r="AI344" s="9"/>
      <c r="AJ344" s="9"/>
      <c r="AK344" s="9"/>
      <c r="AL344" s="9"/>
      <c r="AM344" s="9"/>
      <c r="AN344" s="9"/>
      <c r="AO344" s="9"/>
      <c r="AP344" s="9"/>
      <c r="AQ344" s="9"/>
      <c r="AR344" s="9"/>
      <c r="AS344" s="9"/>
      <c r="AT344" s="9"/>
      <c r="AU344" s="9"/>
      <c r="AV344" s="9"/>
      <c r="AW344" s="9"/>
      <c r="AX344" s="9"/>
      <c r="AY344" s="9"/>
      <c r="AZ344" s="9"/>
      <c r="BA344" s="9"/>
      <c r="BB344" s="9"/>
      <c r="BC344" s="9"/>
      <c r="BD344" s="9"/>
      <c r="BE344" s="9"/>
      <c r="BF344" s="9"/>
      <c r="BG344" s="9"/>
      <c r="BH344" s="9"/>
      <c r="BI344" s="9"/>
      <c r="BJ344" s="9"/>
      <c r="BK344" s="9"/>
      <c r="BL344" s="9"/>
      <c r="BM344" s="9"/>
      <c r="BN344" s="9"/>
      <c r="BO344" s="9"/>
      <c r="BP344" s="9"/>
      <c r="BQ344" s="9"/>
      <c r="BR344" s="9"/>
      <c r="BS344" s="9"/>
      <c r="BT344" s="9"/>
      <c r="BU344" s="9"/>
      <c r="BV344" s="9"/>
      <c r="BW344" s="9"/>
    </row>
    <row r="345" spans="1:75" ht="12.75">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c r="AI345" s="9"/>
      <c r="AJ345" s="9"/>
      <c r="AK345" s="9"/>
      <c r="AL345" s="9"/>
      <c r="AM345" s="9"/>
      <c r="AN345" s="9"/>
      <c r="AO345" s="9"/>
      <c r="AP345" s="9"/>
      <c r="AQ345" s="9"/>
      <c r="AR345" s="9"/>
      <c r="AS345" s="9"/>
      <c r="AT345" s="9"/>
      <c r="AU345" s="9"/>
      <c r="AV345" s="9"/>
      <c r="AW345" s="9"/>
      <c r="AX345" s="9"/>
      <c r="AY345" s="9"/>
      <c r="AZ345" s="9"/>
      <c r="BA345" s="9"/>
      <c r="BB345" s="9"/>
      <c r="BC345" s="9"/>
      <c r="BD345" s="9"/>
      <c r="BE345" s="9"/>
      <c r="BF345" s="9"/>
      <c r="BG345" s="9"/>
      <c r="BH345" s="9"/>
      <c r="BI345" s="9"/>
      <c r="BJ345" s="9"/>
      <c r="BK345" s="9"/>
      <c r="BL345" s="9"/>
      <c r="BM345" s="9"/>
      <c r="BN345" s="9"/>
      <c r="BO345" s="9"/>
      <c r="BP345" s="9"/>
      <c r="BQ345" s="9"/>
      <c r="BR345" s="9"/>
      <c r="BS345" s="9"/>
      <c r="BT345" s="9"/>
      <c r="BU345" s="9"/>
      <c r="BV345" s="9"/>
      <c r="BW345" s="9"/>
    </row>
    <row r="346" spans="1:75" ht="12.75">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c r="AJ346" s="9"/>
      <c r="AK346" s="9"/>
      <c r="AL346" s="9"/>
      <c r="AM346" s="9"/>
      <c r="AN346" s="9"/>
      <c r="AO346" s="9"/>
      <c r="AP346" s="9"/>
      <c r="AQ346" s="9"/>
      <c r="AR346" s="9"/>
      <c r="AS346" s="9"/>
      <c r="AT346" s="9"/>
      <c r="AU346" s="9"/>
      <c r="AV346" s="9"/>
      <c r="AW346" s="9"/>
      <c r="AX346" s="9"/>
      <c r="AY346" s="9"/>
      <c r="AZ346" s="9"/>
      <c r="BA346" s="9"/>
      <c r="BB346" s="9"/>
      <c r="BC346" s="9"/>
      <c r="BD346" s="9"/>
      <c r="BE346" s="9"/>
      <c r="BF346" s="9"/>
      <c r="BG346" s="9"/>
      <c r="BH346" s="9"/>
      <c r="BI346" s="9"/>
      <c r="BJ346" s="9"/>
      <c r="BK346" s="9"/>
      <c r="BL346" s="9"/>
      <c r="BM346" s="9"/>
      <c r="BN346" s="9"/>
      <c r="BO346" s="9"/>
      <c r="BP346" s="9"/>
      <c r="BQ346" s="9"/>
      <c r="BR346" s="9"/>
      <c r="BS346" s="9"/>
      <c r="BT346" s="9"/>
      <c r="BU346" s="9"/>
      <c r="BV346" s="9"/>
      <c r="BW346" s="9"/>
    </row>
    <row r="347" spans="1:75" ht="12.75">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c r="AD347" s="9"/>
      <c r="AE347" s="9"/>
      <c r="AF347" s="9"/>
      <c r="AG347" s="9"/>
      <c r="AH347" s="9"/>
      <c r="AI347" s="9"/>
      <c r="AJ347" s="9"/>
      <c r="AK347" s="9"/>
      <c r="AL347" s="9"/>
      <c r="AM347" s="9"/>
      <c r="AN347" s="9"/>
      <c r="AO347" s="9"/>
      <c r="AP347" s="9"/>
      <c r="AQ347" s="9"/>
      <c r="AR347" s="9"/>
      <c r="AS347" s="9"/>
      <c r="AT347" s="9"/>
      <c r="AU347" s="9"/>
      <c r="AV347" s="9"/>
      <c r="AW347" s="9"/>
      <c r="AX347" s="9"/>
      <c r="AY347" s="9"/>
      <c r="AZ347" s="9"/>
      <c r="BA347" s="9"/>
      <c r="BB347" s="9"/>
      <c r="BC347" s="9"/>
      <c r="BD347" s="9"/>
      <c r="BE347" s="9"/>
      <c r="BF347" s="9"/>
      <c r="BG347" s="9"/>
      <c r="BH347" s="9"/>
      <c r="BI347" s="9"/>
      <c r="BJ347" s="9"/>
      <c r="BK347" s="9"/>
      <c r="BL347" s="9"/>
      <c r="BM347" s="9"/>
      <c r="BN347" s="9"/>
      <c r="BO347" s="9"/>
      <c r="BP347" s="9"/>
      <c r="BQ347" s="9"/>
      <c r="BR347" s="9"/>
      <c r="BS347" s="9"/>
      <c r="BT347" s="9"/>
      <c r="BU347" s="9"/>
      <c r="BV347" s="9"/>
      <c r="BW347" s="9"/>
    </row>
    <row r="348" spans="1:75" ht="12.75">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c r="AD348" s="9"/>
      <c r="AE348" s="9"/>
      <c r="AF348" s="9"/>
      <c r="AG348" s="9"/>
      <c r="AH348" s="9"/>
      <c r="AI348" s="9"/>
      <c r="AJ348" s="9"/>
      <c r="AK348" s="9"/>
      <c r="AL348" s="9"/>
      <c r="AM348" s="9"/>
      <c r="AN348" s="9"/>
      <c r="AO348" s="9"/>
      <c r="AP348" s="9"/>
      <c r="AQ348" s="9"/>
      <c r="AR348" s="9"/>
      <c r="AS348" s="9"/>
      <c r="AT348" s="9"/>
      <c r="AU348" s="9"/>
      <c r="AV348" s="9"/>
      <c r="AW348" s="9"/>
      <c r="AX348" s="9"/>
      <c r="AY348" s="9"/>
      <c r="AZ348" s="9"/>
      <c r="BA348" s="9"/>
      <c r="BB348" s="9"/>
      <c r="BC348" s="9"/>
      <c r="BD348" s="9"/>
      <c r="BE348" s="9"/>
      <c r="BF348" s="9"/>
      <c r="BG348" s="9"/>
      <c r="BH348" s="9"/>
      <c r="BI348" s="9"/>
      <c r="BJ348" s="9"/>
      <c r="BK348" s="9"/>
      <c r="BL348" s="9"/>
      <c r="BM348" s="9"/>
      <c r="BN348" s="9"/>
      <c r="BO348" s="9"/>
      <c r="BP348" s="9"/>
      <c r="BQ348" s="9"/>
      <c r="BR348" s="9"/>
      <c r="BS348" s="9"/>
      <c r="BT348" s="9"/>
      <c r="BU348" s="9"/>
      <c r="BV348" s="9"/>
      <c r="BW348" s="9"/>
    </row>
    <row r="349" spans="1:75" ht="12.75">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c r="AI349" s="9"/>
      <c r="AJ349" s="9"/>
      <c r="AK349" s="9"/>
      <c r="AL349" s="9"/>
      <c r="AM349" s="9"/>
      <c r="AN349" s="9"/>
      <c r="AO349" s="9"/>
      <c r="AP349" s="9"/>
      <c r="AQ349" s="9"/>
      <c r="AR349" s="9"/>
      <c r="AS349" s="9"/>
      <c r="AT349" s="9"/>
      <c r="AU349" s="9"/>
      <c r="AV349" s="9"/>
      <c r="AW349" s="9"/>
      <c r="AX349" s="9"/>
      <c r="AY349" s="9"/>
      <c r="AZ349" s="9"/>
      <c r="BA349" s="9"/>
      <c r="BB349" s="9"/>
      <c r="BC349" s="9"/>
      <c r="BD349" s="9"/>
      <c r="BE349" s="9"/>
      <c r="BF349" s="9"/>
      <c r="BG349" s="9"/>
      <c r="BH349" s="9"/>
      <c r="BI349" s="9"/>
      <c r="BJ349" s="9"/>
      <c r="BK349" s="9"/>
      <c r="BL349" s="9"/>
      <c r="BM349" s="9"/>
      <c r="BN349" s="9"/>
      <c r="BO349" s="9"/>
      <c r="BP349" s="9"/>
      <c r="BQ349" s="9"/>
      <c r="BR349" s="9"/>
      <c r="BS349" s="9"/>
      <c r="BT349" s="9"/>
      <c r="BU349" s="9"/>
      <c r="BV349" s="9"/>
      <c r="BW349" s="9"/>
    </row>
    <row r="350" spans="1:75" ht="12.75">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c r="AL350" s="9"/>
      <c r="AM350" s="9"/>
      <c r="AN350" s="9"/>
      <c r="AO350" s="9"/>
      <c r="AP350" s="9"/>
      <c r="AQ350" s="9"/>
      <c r="AR350" s="9"/>
      <c r="AS350" s="9"/>
      <c r="AT350" s="9"/>
      <c r="AU350" s="9"/>
      <c r="AV350" s="9"/>
      <c r="AW350" s="9"/>
      <c r="AX350" s="9"/>
      <c r="AY350" s="9"/>
      <c r="AZ350" s="9"/>
      <c r="BA350" s="9"/>
      <c r="BB350" s="9"/>
      <c r="BC350" s="9"/>
      <c r="BD350" s="9"/>
      <c r="BE350" s="9"/>
      <c r="BF350" s="9"/>
      <c r="BG350" s="9"/>
      <c r="BH350" s="9"/>
      <c r="BI350" s="9"/>
      <c r="BJ350" s="9"/>
      <c r="BK350" s="9"/>
      <c r="BL350" s="9"/>
      <c r="BM350" s="9"/>
      <c r="BN350" s="9"/>
      <c r="BO350" s="9"/>
      <c r="BP350" s="9"/>
      <c r="BQ350" s="9"/>
      <c r="BR350" s="9"/>
      <c r="BS350" s="9"/>
      <c r="BT350" s="9"/>
      <c r="BU350" s="9"/>
      <c r="BV350" s="9"/>
      <c r="BW350" s="9"/>
    </row>
    <row r="351" spans="1:75" ht="12.75">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c r="AI351" s="9"/>
      <c r="AJ351" s="9"/>
      <c r="AK351" s="9"/>
      <c r="AL351" s="9"/>
      <c r="AM351" s="9"/>
      <c r="AN351" s="9"/>
      <c r="AO351" s="9"/>
      <c r="AP351" s="9"/>
      <c r="AQ351" s="9"/>
      <c r="AR351" s="9"/>
      <c r="AS351" s="9"/>
      <c r="AT351" s="9"/>
      <c r="AU351" s="9"/>
      <c r="AV351" s="9"/>
      <c r="AW351" s="9"/>
      <c r="AX351" s="9"/>
      <c r="AY351" s="9"/>
      <c r="AZ351" s="9"/>
      <c r="BA351" s="9"/>
      <c r="BB351" s="9"/>
      <c r="BC351" s="9"/>
      <c r="BD351" s="9"/>
      <c r="BE351" s="9"/>
      <c r="BF351" s="9"/>
      <c r="BG351" s="9"/>
      <c r="BH351" s="9"/>
      <c r="BI351" s="9"/>
      <c r="BJ351" s="9"/>
      <c r="BK351" s="9"/>
      <c r="BL351" s="9"/>
      <c r="BM351" s="9"/>
      <c r="BN351" s="9"/>
      <c r="BO351" s="9"/>
      <c r="BP351" s="9"/>
      <c r="BQ351" s="9"/>
      <c r="BR351" s="9"/>
      <c r="BS351" s="9"/>
      <c r="BT351" s="9"/>
      <c r="BU351" s="9"/>
      <c r="BV351" s="9"/>
      <c r="BW351" s="9"/>
    </row>
    <row r="352" spans="1:75" ht="12.75">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c r="AD352" s="9"/>
      <c r="AE352" s="9"/>
      <c r="AF352" s="9"/>
      <c r="AG352" s="9"/>
      <c r="AH352" s="9"/>
      <c r="AI352" s="9"/>
      <c r="AJ352" s="9"/>
      <c r="AK352" s="9"/>
      <c r="AL352" s="9"/>
      <c r="AM352" s="9"/>
      <c r="AN352" s="9"/>
      <c r="AO352" s="9"/>
      <c r="AP352" s="9"/>
      <c r="AQ352" s="9"/>
      <c r="AR352" s="9"/>
      <c r="AS352" s="9"/>
      <c r="AT352" s="9"/>
      <c r="AU352" s="9"/>
      <c r="AV352" s="9"/>
      <c r="AW352" s="9"/>
      <c r="AX352" s="9"/>
      <c r="AY352" s="9"/>
      <c r="AZ352" s="9"/>
      <c r="BA352" s="9"/>
      <c r="BB352" s="9"/>
      <c r="BC352" s="9"/>
      <c r="BD352" s="9"/>
      <c r="BE352" s="9"/>
      <c r="BF352" s="9"/>
      <c r="BG352" s="9"/>
      <c r="BH352" s="9"/>
      <c r="BI352" s="9"/>
      <c r="BJ352" s="9"/>
      <c r="BK352" s="9"/>
      <c r="BL352" s="9"/>
      <c r="BM352" s="9"/>
      <c r="BN352" s="9"/>
      <c r="BO352" s="9"/>
      <c r="BP352" s="9"/>
      <c r="BQ352" s="9"/>
      <c r="BR352" s="9"/>
      <c r="BS352" s="9"/>
      <c r="BT352" s="9"/>
      <c r="BU352" s="9"/>
      <c r="BV352" s="9"/>
      <c r="BW352" s="9"/>
    </row>
    <row r="353" spans="1:75" ht="12.75">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c r="AD353" s="9"/>
      <c r="AE353" s="9"/>
      <c r="AF353" s="9"/>
      <c r="AG353" s="9"/>
      <c r="AH353" s="9"/>
      <c r="AI353" s="9"/>
      <c r="AJ353" s="9"/>
      <c r="AK353" s="9"/>
      <c r="AL353" s="9"/>
      <c r="AM353" s="9"/>
      <c r="AN353" s="9"/>
      <c r="AO353" s="9"/>
      <c r="AP353" s="9"/>
      <c r="AQ353" s="9"/>
      <c r="AR353" s="9"/>
      <c r="AS353" s="9"/>
      <c r="AT353" s="9"/>
      <c r="AU353" s="9"/>
      <c r="AV353" s="9"/>
      <c r="AW353" s="9"/>
      <c r="AX353" s="9"/>
      <c r="AY353" s="9"/>
      <c r="AZ353" s="9"/>
      <c r="BA353" s="9"/>
      <c r="BB353" s="9"/>
      <c r="BC353" s="9"/>
      <c r="BD353" s="9"/>
      <c r="BE353" s="9"/>
      <c r="BF353" s="9"/>
      <c r="BG353" s="9"/>
      <c r="BH353" s="9"/>
      <c r="BI353" s="9"/>
      <c r="BJ353" s="9"/>
      <c r="BK353" s="9"/>
      <c r="BL353" s="9"/>
      <c r="BM353" s="9"/>
      <c r="BN353" s="9"/>
      <c r="BO353" s="9"/>
      <c r="BP353" s="9"/>
      <c r="BQ353" s="9"/>
      <c r="BR353" s="9"/>
      <c r="BS353" s="9"/>
      <c r="BT353" s="9"/>
      <c r="BU353" s="9"/>
      <c r="BV353" s="9"/>
      <c r="BW353" s="9"/>
    </row>
    <row r="354" spans="1:75" ht="12.75">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c r="AD354" s="9"/>
      <c r="AE354" s="9"/>
      <c r="AF354" s="9"/>
      <c r="AG354" s="9"/>
      <c r="AH354" s="9"/>
      <c r="AI354" s="9"/>
      <c r="AJ354" s="9"/>
      <c r="AK354" s="9"/>
      <c r="AL354" s="9"/>
      <c r="AM354" s="9"/>
      <c r="AN354" s="9"/>
      <c r="AO354" s="9"/>
      <c r="AP354" s="9"/>
      <c r="AQ354" s="9"/>
      <c r="AR354" s="9"/>
      <c r="AS354" s="9"/>
      <c r="AT354" s="9"/>
      <c r="AU354" s="9"/>
      <c r="AV354" s="9"/>
      <c r="AW354" s="9"/>
      <c r="AX354" s="9"/>
      <c r="AY354" s="9"/>
      <c r="AZ354" s="9"/>
      <c r="BA354" s="9"/>
      <c r="BB354" s="9"/>
      <c r="BC354" s="9"/>
      <c r="BD354" s="9"/>
      <c r="BE354" s="9"/>
      <c r="BF354" s="9"/>
      <c r="BG354" s="9"/>
      <c r="BH354" s="9"/>
      <c r="BI354" s="9"/>
      <c r="BJ354" s="9"/>
      <c r="BK354" s="9"/>
      <c r="BL354" s="9"/>
      <c r="BM354" s="9"/>
      <c r="BN354" s="9"/>
      <c r="BO354" s="9"/>
      <c r="BP354" s="9"/>
      <c r="BQ354" s="9"/>
      <c r="BR354" s="9"/>
      <c r="BS354" s="9"/>
      <c r="BT354" s="9"/>
      <c r="BU354" s="9"/>
      <c r="BV354" s="9"/>
      <c r="BW354" s="9"/>
    </row>
    <row r="355" spans="1:75" ht="12.75">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9"/>
      <c r="BC355" s="9"/>
      <c r="BD355" s="9"/>
      <c r="BE355" s="9"/>
      <c r="BF355" s="9"/>
      <c r="BG355" s="9"/>
      <c r="BH355" s="9"/>
      <c r="BI355" s="9"/>
      <c r="BJ355" s="9"/>
      <c r="BK355" s="9"/>
      <c r="BL355" s="9"/>
      <c r="BM355" s="9"/>
      <c r="BN355" s="9"/>
      <c r="BO355" s="9"/>
      <c r="BP355" s="9"/>
      <c r="BQ355" s="9"/>
      <c r="BR355" s="9"/>
      <c r="BS355" s="9"/>
      <c r="BT355" s="9"/>
      <c r="BU355" s="9"/>
      <c r="BV355" s="9"/>
      <c r="BW355" s="9"/>
    </row>
    <row r="356" spans="1:75" ht="12.75">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c r="AY356" s="9"/>
      <c r="AZ356" s="9"/>
      <c r="BA356" s="9"/>
      <c r="BB356" s="9"/>
      <c r="BC356" s="9"/>
      <c r="BD356" s="9"/>
      <c r="BE356" s="9"/>
      <c r="BF356" s="9"/>
      <c r="BG356" s="9"/>
      <c r="BH356" s="9"/>
      <c r="BI356" s="9"/>
      <c r="BJ356" s="9"/>
      <c r="BK356" s="9"/>
      <c r="BL356" s="9"/>
      <c r="BM356" s="9"/>
      <c r="BN356" s="9"/>
      <c r="BO356" s="9"/>
      <c r="BP356" s="9"/>
      <c r="BQ356" s="9"/>
      <c r="BR356" s="9"/>
      <c r="BS356" s="9"/>
      <c r="BT356" s="9"/>
      <c r="BU356" s="9"/>
      <c r="BV356" s="9"/>
      <c r="BW356" s="9"/>
    </row>
    <row r="357" spans="1:75" ht="12.75">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c r="BB357" s="9"/>
      <c r="BC357" s="9"/>
      <c r="BD357" s="9"/>
      <c r="BE357" s="9"/>
      <c r="BF357" s="9"/>
      <c r="BG357" s="9"/>
      <c r="BH357" s="9"/>
      <c r="BI357" s="9"/>
      <c r="BJ357" s="9"/>
      <c r="BK357" s="9"/>
      <c r="BL357" s="9"/>
      <c r="BM357" s="9"/>
      <c r="BN357" s="9"/>
      <c r="BO357" s="9"/>
      <c r="BP357" s="9"/>
      <c r="BQ357" s="9"/>
      <c r="BR357" s="9"/>
      <c r="BS357" s="9"/>
      <c r="BT357" s="9"/>
      <c r="BU357" s="9"/>
      <c r="BV357" s="9"/>
      <c r="BW357" s="9"/>
    </row>
    <row r="358" spans="1:75" ht="12.75">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c r="AJ358" s="9"/>
      <c r="AK358" s="9"/>
      <c r="AL358" s="9"/>
      <c r="AM358" s="9"/>
      <c r="AN358" s="9"/>
      <c r="AO358" s="9"/>
      <c r="AP358" s="9"/>
      <c r="AQ358" s="9"/>
      <c r="AR358" s="9"/>
      <c r="AS358" s="9"/>
      <c r="AT358" s="9"/>
      <c r="AU358" s="9"/>
      <c r="AV358" s="9"/>
      <c r="AW358" s="9"/>
      <c r="AX358" s="9"/>
      <c r="AY358" s="9"/>
      <c r="AZ358" s="9"/>
      <c r="BA358" s="9"/>
      <c r="BB358" s="9"/>
      <c r="BC358" s="9"/>
      <c r="BD358" s="9"/>
      <c r="BE358" s="9"/>
      <c r="BF358" s="9"/>
      <c r="BG358" s="9"/>
      <c r="BH358" s="9"/>
      <c r="BI358" s="9"/>
      <c r="BJ358" s="9"/>
      <c r="BK358" s="9"/>
      <c r="BL358" s="9"/>
      <c r="BM358" s="9"/>
      <c r="BN358" s="9"/>
      <c r="BO358" s="9"/>
      <c r="BP358" s="9"/>
      <c r="BQ358" s="9"/>
      <c r="BR358" s="9"/>
      <c r="BS358" s="9"/>
      <c r="BT358" s="9"/>
      <c r="BU358" s="9"/>
      <c r="BV358" s="9"/>
      <c r="BW358" s="9"/>
    </row>
    <row r="359" spans="1:75" ht="12.75">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c r="AI359" s="9"/>
      <c r="AJ359" s="9"/>
      <c r="AK359" s="9"/>
      <c r="AL359" s="9"/>
      <c r="AM359" s="9"/>
      <c r="AN359" s="9"/>
      <c r="AO359" s="9"/>
      <c r="AP359" s="9"/>
      <c r="AQ359" s="9"/>
      <c r="AR359" s="9"/>
      <c r="AS359" s="9"/>
      <c r="AT359" s="9"/>
      <c r="AU359" s="9"/>
      <c r="AV359" s="9"/>
      <c r="AW359" s="9"/>
      <c r="AX359" s="9"/>
      <c r="AY359" s="9"/>
      <c r="AZ359" s="9"/>
      <c r="BA359" s="9"/>
      <c r="BB359" s="9"/>
      <c r="BC359" s="9"/>
      <c r="BD359" s="9"/>
      <c r="BE359" s="9"/>
      <c r="BF359" s="9"/>
      <c r="BG359" s="9"/>
      <c r="BH359" s="9"/>
      <c r="BI359" s="9"/>
      <c r="BJ359" s="9"/>
      <c r="BK359" s="9"/>
      <c r="BL359" s="9"/>
      <c r="BM359" s="9"/>
      <c r="BN359" s="9"/>
      <c r="BO359" s="9"/>
      <c r="BP359" s="9"/>
      <c r="BQ359" s="9"/>
      <c r="BR359" s="9"/>
      <c r="BS359" s="9"/>
      <c r="BT359" s="9"/>
      <c r="BU359" s="9"/>
      <c r="BV359" s="9"/>
      <c r="BW359" s="9"/>
    </row>
    <row r="360" spans="1:75" ht="12.75">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c r="AD360" s="9"/>
      <c r="AE360" s="9"/>
      <c r="AF360" s="9"/>
      <c r="AG360" s="9"/>
      <c r="AH360" s="9"/>
      <c r="AI360" s="9"/>
      <c r="AJ360" s="9"/>
      <c r="AK360" s="9"/>
      <c r="AL360" s="9"/>
      <c r="AM360" s="9"/>
      <c r="AN360" s="9"/>
      <c r="AO360" s="9"/>
      <c r="AP360" s="9"/>
      <c r="AQ360" s="9"/>
      <c r="AR360" s="9"/>
      <c r="AS360" s="9"/>
      <c r="AT360" s="9"/>
      <c r="AU360" s="9"/>
      <c r="AV360" s="9"/>
      <c r="AW360" s="9"/>
      <c r="AX360" s="9"/>
      <c r="AY360" s="9"/>
      <c r="AZ360" s="9"/>
      <c r="BA360" s="9"/>
      <c r="BB360" s="9"/>
      <c r="BC360" s="9"/>
      <c r="BD360" s="9"/>
      <c r="BE360" s="9"/>
      <c r="BF360" s="9"/>
      <c r="BG360" s="9"/>
      <c r="BH360" s="9"/>
      <c r="BI360" s="9"/>
      <c r="BJ360" s="9"/>
      <c r="BK360" s="9"/>
      <c r="BL360" s="9"/>
      <c r="BM360" s="9"/>
      <c r="BN360" s="9"/>
      <c r="BO360" s="9"/>
      <c r="BP360" s="9"/>
      <c r="BQ360" s="9"/>
      <c r="BR360" s="9"/>
      <c r="BS360" s="9"/>
      <c r="BT360" s="9"/>
      <c r="BU360" s="9"/>
      <c r="BV360" s="9"/>
      <c r="BW360" s="9"/>
    </row>
    <row r="361" spans="1:75" ht="12.75">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c r="AI361" s="9"/>
      <c r="AJ361" s="9"/>
      <c r="AK361" s="9"/>
      <c r="AL361" s="9"/>
      <c r="AM361" s="9"/>
      <c r="AN361" s="9"/>
      <c r="AO361" s="9"/>
      <c r="AP361" s="9"/>
      <c r="AQ361" s="9"/>
      <c r="AR361" s="9"/>
      <c r="AS361" s="9"/>
      <c r="AT361" s="9"/>
      <c r="AU361" s="9"/>
      <c r="AV361" s="9"/>
      <c r="AW361" s="9"/>
      <c r="AX361" s="9"/>
      <c r="AY361" s="9"/>
      <c r="AZ361" s="9"/>
      <c r="BA361" s="9"/>
      <c r="BB361" s="9"/>
      <c r="BC361" s="9"/>
      <c r="BD361" s="9"/>
      <c r="BE361" s="9"/>
      <c r="BF361" s="9"/>
      <c r="BG361" s="9"/>
      <c r="BH361" s="9"/>
      <c r="BI361" s="9"/>
      <c r="BJ361" s="9"/>
      <c r="BK361" s="9"/>
      <c r="BL361" s="9"/>
      <c r="BM361" s="9"/>
      <c r="BN361" s="9"/>
      <c r="BO361" s="9"/>
      <c r="BP361" s="9"/>
      <c r="BQ361" s="9"/>
      <c r="BR361" s="9"/>
      <c r="BS361" s="9"/>
      <c r="BT361" s="9"/>
      <c r="BU361" s="9"/>
      <c r="BV361" s="9"/>
      <c r="BW361" s="9"/>
    </row>
    <row r="362" spans="1:75" ht="12.75">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c r="AJ362" s="9"/>
      <c r="AK362" s="9"/>
      <c r="AL362" s="9"/>
      <c r="AM362" s="9"/>
      <c r="AN362" s="9"/>
      <c r="AO362" s="9"/>
      <c r="AP362" s="9"/>
      <c r="AQ362" s="9"/>
      <c r="AR362" s="9"/>
      <c r="AS362" s="9"/>
      <c r="AT362" s="9"/>
      <c r="AU362" s="9"/>
      <c r="AV362" s="9"/>
      <c r="AW362" s="9"/>
      <c r="AX362" s="9"/>
      <c r="AY362" s="9"/>
      <c r="AZ362" s="9"/>
      <c r="BA362" s="9"/>
      <c r="BB362" s="9"/>
      <c r="BC362" s="9"/>
      <c r="BD362" s="9"/>
      <c r="BE362" s="9"/>
      <c r="BF362" s="9"/>
      <c r="BG362" s="9"/>
      <c r="BH362" s="9"/>
      <c r="BI362" s="9"/>
      <c r="BJ362" s="9"/>
      <c r="BK362" s="9"/>
      <c r="BL362" s="9"/>
      <c r="BM362" s="9"/>
      <c r="BN362" s="9"/>
      <c r="BO362" s="9"/>
      <c r="BP362" s="9"/>
      <c r="BQ362" s="9"/>
      <c r="BR362" s="9"/>
      <c r="BS362" s="9"/>
      <c r="BT362" s="9"/>
      <c r="BU362" s="9"/>
      <c r="BV362" s="9"/>
      <c r="BW362" s="9"/>
    </row>
    <row r="363" spans="1:75" ht="12.75">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c r="AY363" s="9"/>
      <c r="AZ363" s="9"/>
      <c r="BA363" s="9"/>
      <c r="BB363" s="9"/>
      <c r="BC363" s="9"/>
      <c r="BD363" s="9"/>
      <c r="BE363" s="9"/>
      <c r="BF363" s="9"/>
      <c r="BG363" s="9"/>
      <c r="BH363" s="9"/>
      <c r="BI363" s="9"/>
      <c r="BJ363" s="9"/>
      <c r="BK363" s="9"/>
      <c r="BL363" s="9"/>
      <c r="BM363" s="9"/>
      <c r="BN363" s="9"/>
      <c r="BO363" s="9"/>
      <c r="BP363" s="9"/>
      <c r="BQ363" s="9"/>
      <c r="BR363" s="9"/>
      <c r="BS363" s="9"/>
      <c r="BT363" s="9"/>
      <c r="BU363" s="9"/>
      <c r="BV363" s="9"/>
      <c r="BW363" s="9"/>
    </row>
    <row r="364" spans="1:75" ht="12.75">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c r="AY364" s="9"/>
      <c r="AZ364" s="9"/>
      <c r="BA364" s="9"/>
      <c r="BB364" s="9"/>
      <c r="BC364" s="9"/>
      <c r="BD364" s="9"/>
      <c r="BE364" s="9"/>
      <c r="BF364" s="9"/>
      <c r="BG364" s="9"/>
      <c r="BH364" s="9"/>
      <c r="BI364" s="9"/>
      <c r="BJ364" s="9"/>
      <c r="BK364" s="9"/>
      <c r="BL364" s="9"/>
      <c r="BM364" s="9"/>
      <c r="BN364" s="9"/>
      <c r="BO364" s="9"/>
      <c r="BP364" s="9"/>
      <c r="BQ364" s="9"/>
      <c r="BR364" s="9"/>
      <c r="BS364" s="9"/>
      <c r="BT364" s="9"/>
      <c r="BU364" s="9"/>
      <c r="BV364" s="9"/>
      <c r="BW364" s="9"/>
    </row>
    <row r="365" spans="1:75" ht="12.75">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c r="AY365" s="9"/>
      <c r="AZ365" s="9"/>
      <c r="BA365" s="9"/>
      <c r="BB365" s="9"/>
      <c r="BC365" s="9"/>
      <c r="BD365" s="9"/>
      <c r="BE365" s="9"/>
      <c r="BF365" s="9"/>
      <c r="BG365" s="9"/>
      <c r="BH365" s="9"/>
      <c r="BI365" s="9"/>
      <c r="BJ365" s="9"/>
      <c r="BK365" s="9"/>
      <c r="BL365" s="9"/>
      <c r="BM365" s="9"/>
      <c r="BN365" s="9"/>
      <c r="BO365" s="9"/>
      <c r="BP365" s="9"/>
      <c r="BQ365" s="9"/>
      <c r="BR365" s="9"/>
      <c r="BS365" s="9"/>
      <c r="BT365" s="9"/>
      <c r="BU365" s="9"/>
      <c r="BV365" s="9"/>
      <c r="BW365" s="9"/>
    </row>
    <row r="366" spans="1:75" ht="12.75">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c r="AY366" s="9"/>
      <c r="AZ366" s="9"/>
      <c r="BA366" s="9"/>
      <c r="BB366" s="9"/>
      <c r="BC366" s="9"/>
      <c r="BD366" s="9"/>
      <c r="BE366" s="9"/>
      <c r="BF366" s="9"/>
      <c r="BG366" s="9"/>
      <c r="BH366" s="9"/>
      <c r="BI366" s="9"/>
      <c r="BJ366" s="9"/>
      <c r="BK366" s="9"/>
      <c r="BL366" s="9"/>
      <c r="BM366" s="9"/>
      <c r="BN366" s="9"/>
      <c r="BO366" s="9"/>
      <c r="BP366" s="9"/>
      <c r="BQ366" s="9"/>
      <c r="BR366" s="9"/>
      <c r="BS366" s="9"/>
      <c r="BT366" s="9"/>
      <c r="BU366" s="9"/>
      <c r="BV366" s="9"/>
      <c r="BW366" s="9"/>
    </row>
    <row r="367" spans="1:75" ht="12.75">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c r="AO367" s="9"/>
      <c r="AP367" s="9"/>
      <c r="AQ367" s="9"/>
      <c r="AR367" s="9"/>
      <c r="AS367" s="9"/>
      <c r="AT367" s="9"/>
      <c r="AU367" s="9"/>
      <c r="AV367" s="9"/>
      <c r="AW367" s="9"/>
      <c r="AX367" s="9"/>
      <c r="AY367" s="9"/>
      <c r="AZ367" s="9"/>
      <c r="BA367" s="9"/>
      <c r="BB367" s="9"/>
      <c r="BC367" s="9"/>
      <c r="BD367" s="9"/>
      <c r="BE367" s="9"/>
      <c r="BF367" s="9"/>
      <c r="BG367" s="9"/>
      <c r="BH367" s="9"/>
      <c r="BI367" s="9"/>
      <c r="BJ367" s="9"/>
      <c r="BK367" s="9"/>
      <c r="BL367" s="9"/>
      <c r="BM367" s="9"/>
      <c r="BN367" s="9"/>
      <c r="BO367" s="9"/>
      <c r="BP367" s="9"/>
      <c r="BQ367" s="9"/>
      <c r="BR367" s="9"/>
      <c r="BS367" s="9"/>
      <c r="BT367" s="9"/>
      <c r="BU367" s="9"/>
      <c r="BV367" s="9"/>
      <c r="BW367" s="9"/>
    </row>
    <row r="368" spans="1:75" ht="12.75">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c r="AK368" s="9"/>
      <c r="AL368" s="9"/>
      <c r="AM368" s="9"/>
      <c r="AN368" s="9"/>
      <c r="AO368" s="9"/>
      <c r="AP368" s="9"/>
      <c r="AQ368" s="9"/>
      <c r="AR368" s="9"/>
      <c r="AS368" s="9"/>
      <c r="AT368" s="9"/>
      <c r="AU368" s="9"/>
      <c r="AV368" s="9"/>
      <c r="AW368" s="9"/>
      <c r="AX368" s="9"/>
      <c r="AY368" s="9"/>
      <c r="AZ368" s="9"/>
      <c r="BA368" s="9"/>
      <c r="BB368" s="9"/>
      <c r="BC368" s="9"/>
      <c r="BD368" s="9"/>
      <c r="BE368" s="9"/>
      <c r="BF368" s="9"/>
      <c r="BG368" s="9"/>
      <c r="BH368" s="9"/>
      <c r="BI368" s="9"/>
      <c r="BJ368" s="9"/>
      <c r="BK368" s="9"/>
      <c r="BL368" s="9"/>
      <c r="BM368" s="9"/>
      <c r="BN368" s="9"/>
      <c r="BO368" s="9"/>
      <c r="BP368" s="9"/>
      <c r="BQ368" s="9"/>
      <c r="BR368" s="9"/>
      <c r="BS368" s="9"/>
      <c r="BT368" s="9"/>
      <c r="BU368" s="9"/>
      <c r="BV368" s="9"/>
      <c r="BW368" s="9"/>
    </row>
    <row r="369" spans="1:75" ht="12.75">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c r="AD369" s="9"/>
      <c r="AE369" s="9"/>
      <c r="AF369" s="9"/>
      <c r="AG369" s="9"/>
      <c r="AH369" s="9"/>
      <c r="AI369" s="9"/>
      <c r="AJ369" s="9"/>
      <c r="AK369" s="9"/>
      <c r="AL369" s="9"/>
      <c r="AM369" s="9"/>
      <c r="AN369" s="9"/>
      <c r="AO369" s="9"/>
      <c r="AP369" s="9"/>
      <c r="AQ369" s="9"/>
      <c r="AR369" s="9"/>
      <c r="AS369" s="9"/>
      <c r="AT369" s="9"/>
      <c r="AU369" s="9"/>
      <c r="AV369" s="9"/>
      <c r="AW369" s="9"/>
      <c r="AX369" s="9"/>
      <c r="AY369" s="9"/>
      <c r="AZ369" s="9"/>
      <c r="BA369" s="9"/>
      <c r="BB369" s="9"/>
      <c r="BC369" s="9"/>
      <c r="BD369" s="9"/>
      <c r="BE369" s="9"/>
      <c r="BF369" s="9"/>
      <c r="BG369" s="9"/>
      <c r="BH369" s="9"/>
      <c r="BI369" s="9"/>
      <c r="BJ369" s="9"/>
      <c r="BK369" s="9"/>
      <c r="BL369" s="9"/>
      <c r="BM369" s="9"/>
      <c r="BN369" s="9"/>
      <c r="BO369" s="9"/>
      <c r="BP369" s="9"/>
      <c r="BQ369" s="9"/>
      <c r="BR369" s="9"/>
      <c r="BS369" s="9"/>
      <c r="BT369" s="9"/>
      <c r="BU369" s="9"/>
      <c r="BV369" s="9"/>
      <c r="BW369" s="9"/>
    </row>
    <row r="370" spans="1:75" ht="12.75">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c r="AD370" s="9"/>
      <c r="AE370" s="9"/>
      <c r="AF370" s="9"/>
      <c r="AG370" s="9"/>
      <c r="AH370" s="9"/>
      <c r="AI370" s="9"/>
      <c r="AJ370" s="9"/>
      <c r="AK370" s="9"/>
      <c r="AL370" s="9"/>
      <c r="AM370" s="9"/>
      <c r="AN370" s="9"/>
      <c r="AO370" s="9"/>
      <c r="AP370" s="9"/>
      <c r="AQ370" s="9"/>
      <c r="AR370" s="9"/>
      <c r="AS370" s="9"/>
      <c r="AT370" s="9"/>
      <c r="AU370" s="9"/>
      <c r="AV370" s="9"/>
      <c r="AW370" s="9"/>
      <c r="AX370" s="9"/>
      <c r="AY370" s="9"/>
      <c r="AZ370" s="9"/>
      <c r="BA370" s="9"/>
      <c r="BB370" s="9"/>
      <c r="BC370" s="9"/>
      <c r="BD370" s="9"/>
      <c r="BE370" s="9"/>
      <c r="BF370" s="9"/>
      <c r="BG370" s="9"/>
      <c r="BH370" s="9"/>
      <c r="BI370" s="9"/>
      <c r="BJ370" s="9"/>
      <c r="BK370" s="9"/>
      <c r="BL370" s="9"/>
      <c r="BM370" s="9"/>
      <c r="BN370" s="9"/>
      <c r="BO370" s="9"/>
      <c r="BP370" s="9"/>
      <c r="BQ370" s="9"/>
      <c r="BR370" s="9"/>
      <c r="BS370" s="9"/>
      <c r="BT370" s="9"/>
      <c r="BU370" s="9"/>
      <c r="BV370" s="9"/>
      <c r="BW370" s="9"/>
    </row>
    <row r="371" spans="1:75" ht="12.75">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c r="AI371" s="9"/>
      <c r="AJ371" s="9"/>
      <c r="AK371" s="9"/>
      <c r="AL371" s="9"/>
      <c r="AM371" s="9"/>
      <c r="AN371" s="9"/>
      <c r="AO371" s="9"/>
      <c r="AP371" s="9"/>
      <c r="AQ371" s="9"/>
      <c r="AR371" s="9"/>
      <c r="AS371" s="9"/>
      <c r="AT371" s="9"/>
      <c r="AU371" s="9"/>
      <c r="AV371" s="9"/>
      <c r="AW371" s="9"/>
      <c r="AX371" s="9"/>
      <c r="AY371" s="9"/>
      <c r="AZ371" s="9"/>
      <c r="BA371" s="9"/>
      <c r="BB371" s="9"/>
      <c r="BC371" s="9"/>
      <c r="BD371" s="9"/>
      <c r="BE371" s="9"/>
      <c r="BF371" s="9"/>
      <c r="BG371" s="9"/>
      <c r="BH371" s="9"/>
      <c r="BI371" s="9"/>
      <c r="BJ371" s="9"/>
      <c r="BK371" s="9"/>
      <c r="BL371" s="9"/>
      <c r="BM371" s="9"/>
      <c r="BN371" s="9"/>
      <c r="BO371" s="9"/>
      <c r="BP371" s="9"/>
      <c r="BQ371" s="9"/>
      <c r="BR371" s="9"/>
      <c r="BS371" s="9"/>
      <c r="BT371" s="9"/>
      <c r="BU371" s="9"/>
      <c r="BV371" s="9"/>
      <c r="BW371" s="9"/>
    </row>
    <row r="372" spans="1:75" ht="12.75">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c r="AJ372" s="9"/>
      <c r="AK372" s="9"/>
      <c r="AL372" s="9"/>
      <c r="AM372" s="9"/>
      <c r="AN372" s="9"/>
      <c r="AO372" s="9"/>
      <c r="AP372" s="9"/>
      <c r="AQ372" s="9"/>
      <c r="AR372" s="9"/>
      <c r="AS372" s="9"/>
      <c r="AT372" s="9"/>
      <c r="AU372" s="9"/>
      <c r="AV372" s="9"/>
      <c r="AW372" s="9"/>
      <c r="AX372" s="9"/>
      <c r="AY372" s="9"/>
      <c r="AZ372" s="9"/>
      <c r="BA372" s="9"/>
      <c r="BB372" s="9"/>
      <c r="BC372" s="9"/>
      <c r="BD372" s="9"/>
      <c r="BE372" s="9"/>
      <c r="BF372" s="9"/>
      <c r="BG372" s="9"/>
      <c r="BH372" s="9"/>
      <c r="BI372" s="9"/>
      <c r="BJ372" s="9"/>
      <c r="BK372" s="9"/>
      <c r="BL372" s="9"/>
      <c r="BM372" s="9"/>
      <c r="BN372" s="9"/>
      <c r="BO372" s="9"/>
      <c r="BP372" s="9"/>
      <c r="BQ372" s="9"/>
      <c r="BR372" s="9"/>
      <c r="BS372" s="9"/>
      <c r="BT372" s="9"/>
      <c r="BU372" s="9"/>
      <c r="BV372" s="9"/>
      <c r="BW372" s="9"/>
    </row>
    <row r="373" spans="1:75" ht="12.75">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c r="AD373" s="9"/>
      <c r="AE373" s="9"/>
      <c r="AF373" s="9"/>
      <c r="AG373" s="9"/>
      <c r="AH373" s="9"/>
      <c r="AI373" s="9"/>
      <c r="AJ373" s="9"/>
      <c r="AK373" s="9"/>
      <c r="AL373" s="9"/>
      <c r="AM373" s="9"/>
      <c r="AN373" s="9"/>
      <c r="AO373" s="9"/>
      <c r="AP373" s="9"/>
      <c r="AQ373" s="9"/>
      <c r="AR373" s="9"/>
      <c r="AS373" s="9"/>
      <c r="AT373" s="9"/>
      <c r="AU373" s="9"/>
      <c r="AV373" s="9"/>
      <c r="AW373" s="9"/>
      <c r="AX373" s="9"/>
      <c r="AY373" s="9"/>
      <c r="AZ373" s="9"/>
      <c r="BA373" s="9"/>
      <c r="BB373" s="9"/>
      <c r="BC373" s="9"/>
      <c r="BD373" s="9"/>
      <c r="BE373" s="9"/>
      <c r="BF373" s="9"/>
      <c r="BG373" s="9"/>
      <c r="BH373" s="9"/>
      <c r="BI373" s="9"/>
      <c r="BJ373" s="9"/>
      <c r="BK373" s="9"/>
      <c r="BL373" s="9"/>
      <c r="BM373" s="9"/>
      <c r="BN373" s="9"/>
      <c r="BO373" s="9"/>
      <c r="BP373" s="9"/>
      <c r="BQ373" s="9"/>
      <c r="BR373" s="9"/>
      <c r="BS373" s="9"/>
      <c r="BT373" s="9"/>
      <c r="BU373" s="9"/>
      <c r="BV373" s="9"/>
      <c r="BW373" s="9"/>
    </row>
    <row r="374" spans="1:75" ht="12.75">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c r="AJ374" s="9"/>
      <c r="AK374" s="9"/>
      <c r="AL374" s="9"/>
      <c r="AM374" s="9"/>
      <c r="AN374" s="9"/>
      <c r="AO374" s="9"/>
      <c r="AP374" s="9"/>
      <c r="AQ374" s="9"/>
      <c r="AR374" s="9"/>
      <c r="AS374" s="9"/>
      <c r="AT374" s="9"/>
      <c r="AU374" s="9"/>
      <c r="AV374" s="9"/>
      <c r="AW374" s="9"/>
      <c r="AX374" s="9"/>
      <c r="AY374" s="9"/>
      <c r="AZ374" s="9"/>
      <c r="BA374" s="9"/>
      <c r="BB374" s="9"/>
      <c r="BC374" s="9"/>
      <c r="BD374" s="9"/>
      <c r="BE374" s="9"/>
      <c r="BF374" s="9"/>
      <c r="BG374" s="9"/>
      <c r="BH374" s="9"/>
      <c r="BI374" s="9"/>
      <c r="BJ374" s="9"/>
      <c r="BK374" s="9"/>
      <c r="BL374" s="9"/>
      <c r="BM374" s="9"/>
      <c r="BN374" s="9"/>
      <c r="BO374" s="9"/>
      <c r="BP374" s="9"/>
      <c r="BQ374" s="9"/>
      <c r="BR374" s="9"/>
      <c r="BS374" s="9"/>
      <c r="BT374" s="9"/>
      <c r="BU374" s="9"/>
      <c r="BV374" s="9"/>
      <c r="BW374" s="9"/>
    </row>
    <row r="375" spans="1:75" ht="12.75">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c r="AD375" s="9"/>
      <c r="AE375" s="9"/>
      <c r="AF375" s="9"/>
      <c r="AG375" s="9"/>
      <c r="AH375" s="9"/>
      <c r="AI375" s="9"/>
      <c r="AJ375" s="9"/>
      <c r="AK375" s="9"/>
      <c r="AL375" s="9"/>
      <c r="AM375" s="9"/>
      <c r="AN375" s="9"/>
      <c r="AO375" s="9"/>
      <c r="AP375" s="9"/>
      <c r="AQ375" s="9"/>
      <c r="AR375" s="9"/>
      <c r="AS375" s="9"/>
      <c r="AT375" s="9"/>
      <c r="AU375" s="9"/>
      <c r="AV375" s="9"/>
      <c r="AW375" s="9"/>
      <c r="AX375" s="9"/>
      <c r="AY375" s="9"/>
      <c r="AZ375" s="9"/>
      <c r="BA375" s="9"/>
      <c r="BB375" s="9"/>
      <c r="BC375" s="9"/>
      <c r="BD375" s="9"/>
      <c r="BE375" s="9"/>
      <c r="BF375" s="9"/>
      <c r="BG375" s="9"/>
      <c r="BH375" s="9"/>
      <c r="BI375" s="9"/>
      <c r="BJ375" s="9"/>
      <c r="BK375" s="9"/>
      <c r="BL375" s="9"/>
      <c r="BM375" s="9"/>
      <c r="BN375" s="9"/>
      <c r="BO375" s="9"/>
      <c r="BP375" s="9"/>
      <c r="BQ375" s="9"/>
      <c r="BR375" s="9"/>
      <c r="BS375" s="9"/>
      <c r="BT375" s="9"/>
      <c r="BU375" s="9"/>
      <c r="BV375" s="9"/>
      <c r="BW375" s="9"/>
    </row>
    <row r="376" spans="1:75" ht="12.75">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c r="AD376" s="9"/>
      <c r="AE376" s="9"/>
      <c r="AF376" s="9"/>
      <c r="AG376" s="9"/>
      <c r="AH376" s="9"/>
      <c r="AI376" s="9"/>
      <c r="AJ376" s="9"/>
      <c r="AK376" s="9"/>
      <c r="AL376" s="9"/>
      <c r="AM376" s="9"/>
      <c r="AN376" s="9"/>
      <c r="AO376" s="9"/>
      <c r="AP376" s="9"/>
      <c r="AQ376" s="9"/>
      <c r="AR376" s="9"/>
      <c r="AS376" s="9"/>
      <c r="AT376" s="9"/>
      <c r="AU376" s="9"/>
      <c r="AV376" s="9"/>
      <c r="AW376" s="9"/>
      <c r="AX376" s="9"/>
      <c r="AY376" s="9"/>
      <c r="AZ376" s="9"/>
      <c r="BA376" s="9"/>
      <c r="BB376" s="9"/>
      <c r="BC376" s="9"/>
      <c r="BD376" s="9"/>
      <c r="BE376" s="9"/>
      <c r="BF376" s="9"/>
      <c r="BG376" s="9"/>
      <c r="BH376" s="9"/>
      <c r="BI376" s="9"/>
      <c r="BJ376" s="9"/>
      <c r="BK376" s="9"/>
      <c r="BL376" s="9"/>
      <c r="BM376" s="9"/>
      <c r="BN376" s="9"/>
      <c r="BO376" s="9"/>
      <c r="BP376" s="9"/>
      <c r="BQ376" s="9"/>
      <c r="BR376" s="9"/>
      <c r="BS376" s="9"/>
      <c r="BT376" s="9"/>
      <c r="BU376" s="9"/>
      <c r="BV376" s="9"/>
      <c r="BW376" s="9"/>
    </row>
    <row r="377" spans="1:75" ht="12.75">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9"/>
      <c r="AE377" s="9"/>
      <c r="AF377" s="9"/>
      <c r="AG377" s="9"/>
      <c r="AH377" s="9"/>
      <c r="AI377" s="9"/>
      <c r="AJ377" s="9"/>
      <c r="AK377" s="9"/>
      <c r="AL377" s="9"/>
      <c r="AM377" s="9"/>
      <c r="AN377" s="9"/>
      <c r="AO377" s="9"/>
      <c r="AP377" s="9"/>
      <c r="AQ377" s="9"/>
      <c r="AR377" s="9"/>
      <c r="AS377" s="9"/>
      <c r="AT377" s="9"/>
      <c r="AU377" s="9"/>
      <c r="AV377" s="9"/>
      <c r="AW377" s="9"/>
      <c r="AX377" s="9"/>
      <c r="AY377" s="9"/>
      <c r="AZ377" s="9"/>
      <c r="BA377" s="9"/>
      <c r="BB377" s="9"/>
      <c r="BC377" s="9"/>
      <c r="BD377" s="9"/>
      <c r="BE377" s="9"/>
      <c r="BF377" s="9"/>
      <c r="BG377" s="9"/>
      <c r="BH377" s="9"/>
      <c r="BI377" s="9"/>
      <c r="BJ377" s="9"/>
      <c r="BK377" s="9"/>
      <c r="BL377" s="9"/>
      <c r="BM377" s="9"/>
      <c r="BN377" s="9"/>
      <c r="BO377" s="9"/>
      <c r="BP377" s="9"/>
      <c r="BQ377" s="9"/>
      <c r="BR377" s="9"/>
      <c r="BS377" s="9"/>
      <c r="BT377" s="9"/>
      <c r="BU377" s="9"/>
      <c r="BV377" s="9"/>
      <c r="BW377" s="9"/>
    </row>
    <row r="378" spans="1:75" ht="12.75">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c r="AJ378" s="9"/>
      <c r="AK378" s="9"/>
      <c r="AL378" s="9"/>
      <c r="AM378" s="9"/>
      <c r="AN378" s="9"/>
      <c r="AO378" s="9"/>
      <c r="AP378" s="9"/>
      <c r="AQ378" s="9"/>
      <c r="AR378" s="9"/>
      <c r="AS378" s="9"/>
      <c r="AT378" s="9"/>
      <c r="AU378" s="9"/>
      <c r="AV378" s="9"/>
      <c r="AW378" s="9"/>
      <c r="AX378" s="9"/>
      <c r="AY378" s="9"/>
      <c r="AZ378" s="9"/>
      <c r="BA378" s="9"/>
      <c r="BB378" s="9"/>
      <c r="BC378" s="9"/>
      <c r="BD378" s="9"/>
      <c r="BE378" s="9"/>
      <c r="BF378" s="9"/>
      <c r="BG378" s="9"/>
      <c r="BH378" s="9"/>
      <c r="BI378" s="9"/>
      <c r="BJ378" s="9"/>
      <c r="BK378" s="9"/>
      <c r="BL378" s="9"/>
      <c r="BM378" s="9"/>
      <c r="BN378" s="9"/>
      <c r="BO378" s="9"/>
      <c r="BP378" s="9"/>
      <c r="BQ378" s="9"/>
      <c r="BR378" s="9"/>
      <c r="BS378" s="9"/>
      <c r="BT378" s="9"/>
      <c r="BU378" s="9"/>
      <c r="BV378" s="9"/>
      <c r="BW378" s="9"/>
    </row>
    <row r="379" spans="1:75" ht="12.75">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c r="AI379" s="9"/>
      <c r="AJ379" s="9"/>
      <c r="AK379" s="9"/>
      <c r="AL379" s="9"/>
      <c r="AM379" s="9"/>
      <c r="AN379" s="9"/>
      <c r="AO379" s="9"/>
      <c r="AP379" s="9"/>
      <c r="AQ379" s="9"/>
      <c r="AR379" s="9"/>
      <c r="AS379" s="9"/>
      <c r="AT379" s="9"/>
      <c r="AU379" s="9"/>
      <c r="AV379" s="9"/>
      <c r="AW379" s="9"/>
      <c r="AX379" s="9"/>
      <c r="AY379" s="9"/>
      <c r="AZ379" s="9"/>
      <c r="BA379" s="9"/>
      <c r="BB379" s="9"/>
      <c r="BC379" s="9"/>
      <c r="BD379" s="9"/>
      <c r="BE379" s="9"/>
      <c r="BF379" s="9"/>
      <c r="BG379" s="9"/>
      <c r="BH379" s="9"/>
      <c r="BI379" s="9"/>
      <c r="BJ379" s="9"/>
      <c r="BK379" s="9"/>
      <c r="BL379" s="9"/>
      <c r="BM379" s="9"/>
      <c r="BN379" s="9"/>
      <c r="BO379" s="9"/>
      <c r="BP379" s="9"/>
      <c r="BQ379" s="9"/>
      <c r="BR379" s="9"/>
      <c r="BS379" s="9"/>
      <c r="BT379" s="9"/>
      <c r="BU379" s="9"/>
      <c r="BV379" s="9"/>
      <c r="BW379" s="9"/>
    </row>
    <row r="380" spans="1:75" ht="12.75">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c r="AK380" s="9"/>
      <c r="AL380" s="9"/>
      <c r="AM380" s="9"/>
      <c r="AN380" s="9"/>
      <c r="AO380" s="9"/>
      <c r="AP380" s="9"/>
      <c r="AQ380" s="9"/>
      <c r="AR380" s="9"/>
      <c r="AS380" s="9"/>
      <c r="AT380" s="9"/>
      <c r="AU380" s="9"/>
      <c r="AV380" s="9"/>
      <c r="AW380" s="9"/>
      <c r="AX380" s="9"/>
      <c r="AY380" s="9"/>
      <c r="AZ380" s="9"/>
      <c r="BA380" s="9"/>
      <c r="BB380" s="9"/>
      <c r="BC380" s="9"/>
      <c r="BD380" s="9"/>
      <c r="BE380" s="9"/>
      <c r="BF380" s="9"/>
      <c r="BG380" s="9"/>
      <c r="BH380" s="9"/>
      <c r="BI380" s="9"/>
      <c r="BJ380" s="9"/>
      <c r="BK380" s="9"/>
      <c r="BL380" s="9"/>
      <c r="BM380" s="9"/>
      <c r="BN380" s="9"/>
      <c r="BO380" s="9"/>
      <c r="BP380" s="9"/>
      <c r="BQ380" s="9"/>
      <c r="BR380" s="9"/>
      <c r="BS380" s="9"/>
      <c r="BT380" s="9"/>
      <c r="BU380" s="9"/>
      <c r="BV380" s="9"/>
      <c r="BW380" s="9"/>
    </row>
    <row r="381" spans="1:75" ht="12.75">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9"/>
      <c r="AE381" s="9"/>
      <c r="AF381" s="9"/>
      <c r="AG381" s="9"/>
      <c r="AH381" s="9"/>
      <c r="AI381" s="9"/>
      <c r="AJ381" s="9"/>
      <c r="AK381" s="9"/>
      <c r="AL381" s="9"/>
      <c r="AM381" s="9"/>
      <c r="AN381" s="9"/>
      <c r="AO381" s="9"/>
      <c r="AP381" s="9"/>
      <c r="AQ381" s="9"/>
      <c r="AR381" s="9"/>
      <c r="AS381" s="9"/>
      <c r="AT381" s="9"/>
      <c r="AU381" s="9"/>
      <c r="AV381" s="9"/>
      <c r="AW381" s="9"/>
      <c r="AX381" s="9"/>
      <c r="AY381" s="9"/>
      <c r="AZ381" s="9"/>
      <c r="BA381" s="9"/>
      <c r="BB381" s="9"/>
      <c r="BC381" s="9"/>
      <c r="BD381" s="9"/>
      <c r="BE381" s="9"/>
      <c r="BF381" s="9"/>
      <c r="BG381" s="9"/>
      <c r="BH381" s="9"/>
      <c r="BI381" s="9"/>
      <c r="BJ381" s="9"/>
      <c r="BK381" s="9"/>
      <c r="BL381" s="9"/>
      <c r="BM381" s="9"/>
      <c r="BN381" s="9"/>
      <c r="BO381" s="9"/>
      <c r="BP381" s="9"/>
      <c r="BQ381" s="9"/>
      <c r="BR381" s="9"/>
      <c r="BS381" s="9"/>
      <c r="BT381" s="9"/>
      <c r="BU381" s="9"/>
      <c r="BV381" s="9"/>
      <c r="BW381" s="9"/>
    </row>
    <row r="382" spans="1:75" ht="12.75">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c r="AJ382" s="9"/>
      <c r="AK382" s="9"/>
      <c r="AL382" s="9"/>
      <c r="AM382" s="9"/>
      <c r="AN382" s="9"/>
      <c r="AO382" s="9"/>
      <c r="AP382" s="9"/>
      <c r="AQ382" s="9"/>
      <c r="AR382" s="9"/>
      <c r="AS382" s="9"/>
      <c r="AT382" s="9"/>
      <c r="AU382" s="9"/>
      <c r="AV382" s="9"/>
      <c r="AW382" s="9"/>
      <c r="AX382" s="9"/>
      <c r="AY382" s="9"/>
      <c r="AZ382" s="9"/>
      <c r="BA382" s="9"/>
      <c r="BB382" s="9"/>
      <c r="BC382" s="9"/>
      <c r="BD382" s="9"/>
      <c r="BE382" s="9"/>
      <c r="BF382" s="9"/>
      <c r="BG382" s="9"/>
      <c r="BH382" s="9"/>
      <c r="BI382" s="9"/>
      <c r="BJ382" s="9"/>
      <c r="BK382" s="9"/>
      <c r="BL382" s="9"/>
      <c r="BM382" s="9"/>
      <c r="BN382" s="9"/>
      <c r="BO382" s="9"/>
      <c r="BP382" s="9"/>
      <c r="BQ382" s="9"/>
      <c r="BR382" s="9"/>
      <c r="BS382" s="9"/>
      <c r="BT382" s="9"/>
      <c r="BU382" s="9"/>
      <c r="BV382" s="9"/>
      <c r="BW382" s="9"/>
    </row>
    <row r="383" spans="1:75" ht="12.75">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c r="AD383" s="9"/>
      <c r="AE383" s="9"/>
      <c r="AF383" s="9"/>
      <c r="AG383" s="9"/>
      <c r="AH383" s="9"/>
      <c r="AI383" s="9"/>
      <c r="AJ383" s="9"/>
      <c r="AK383" s="9"/>
      <c r="AL383" s="9"/>
      <c r="AM383" s="9"/>
      <c r="AN383" s="9"/>
      <c r="AO383" s="9"/>
      <c r="AP383" s="9"/>
      <c r="AQ383" s="9"/>
      <c r="AR383" s="9"/>
      <c r="AS383" s="9"/>
      <c r="AT383" s="9"/>
      <c r="AU383" s="9"/>
      <c r="AV383" s="9"/>
      <c r="AW383" s="9"/>
      <c r="AX383" s="9"/>
      <c r="AY383" s="9"/>
      <c r="AZ383" s="9"/>
      <c r="BA383" s="9"/>
      <c r="BB383" s="9"/>
      <c r="BC383" s="9"/>
      <c r="BD383" s="9"/>
      <c r="BE383" s="9"/>
      <c r="BF383" s="9"/>
      <c r="BG383" s="9"/>
      <c r="BH383" s="9"/>
      <c r="BI383" s="9"/>
      <c r="BJ383" s="9"/>
      <c r="BK383" s="9"/>
      <c r="BL383" s="9"/>
      <c r="BM383" s="9"/>
      <c r="BN383" s="9"/>
      <c r="BO383" s="9"/>
      <c r="BP383" s="9"/>
      <c r="BQ383" s="9"/>
      <c r="BR383" s="9"/>
      <c r="BS383" s="9"/>
      <c r="BT383" s="9"/>
      <c r="BU383" s="9"/>
      <c r="BV383" s="9"/>
      <c r="BW383" s="9"/>
    </row>
    <row r="384" spans="1:75" ht="12.75">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c r="AJ384" s="9"/>
      <c r="AK384" s="9"/>
      <c r="AL384" s="9"/>
      <c r="AM384" s="9"/>
      <c r="AN384" s="9"/>
      <c r="AO384" s="9"/>
      <c r="AP384" s="9"/>
      <c r="AQ384" s="9"/>
      <c r="AR384" s="9"/>
      <c r="AS384" s="9"/>
      <c r="AT384" s="9"/>
      <c r="AU384" s="9"/>
      <c r="AV384" s="9"/>
      <c r="AW384" s="9"/>
      <c r="AX384" s="9"/>
      <c r="AY384" s="9"/>
      <c r="AZ384" s="9"/>
      <c r="BA384" s="9"/>
      <c r="BB384" s="9"/>
      <c r="BC384" s="9"/>
      <c r="BD384" s="9"/>
      <c r="BE384" s="9"/>
      <c r="BF384" s="9"/>
      <c r="BG384" s="9"/>
      <c r="BH384" s="9"/>
      <c r="BI384" s="9"/>
      <c r="BJ384" s="9"/>
      <c r="BK384" s="9"/>
      <c r="BL384" s="9"/>
      <c r="BM384" s="9"/>
      <c r="BN384" s="9"/>
      <c r="BO384" s="9"/>
      <c r="BP384" s="9"/>
      <c r="BQ384" s="9"/>
      <c r="BR384" s="9"/>
      <c r="BS384" s="9"/>
      <c r="BT384" s="9"/>
      <c r="BU384" s="9"/>
      <c r="BV384" s="9"/>
      <c r="BW384" s="9"/>
    </row>
    <row r="385" spans="1:75" ht="12.75">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c r="AD385" s="9"/>
      <c r="AE385" s="9"/>
      <c r="AF385" s="9"/>
      <c r="AG385" s="9"/>
      <c r="AH385" s="9"/>
      <c r="AI385" s="9"/>
      <c r="AJ385" s="9"/>
      <c r="AK385" s="9"/>
      <c r="AL385" s="9"/>
      <c r="AM385" s="9"/>
      <c r="AN385" s="9"/>
      <c r="AO385" s="9"/>
      <c r="AP385" s="9"/>
      <c r="AQ385" s="9"/>
      <c r="AR385" s="9"/>
      <c r="AS385" s="9"/>
      <c r="AT385" s="9"/>
      <c r="AU385" s="9"/>
      <c r="AV385" s="9"/>
      <c r="AW385" s="9"/>
      <c r="AX385" s="9"/>
      <c r="AY385" s="9"/>
      <c r="AZ385" s="9"/>
      <c r="BA385" s="9"/>
      <c r="BB385" s="9"/>
      <c r="BC385" s="9"/>
      <c r="BD385" s="9"/>
      <c r="BE385" s="9"/>
      <c r="BF385" s="9"/>
      <c r="BG385" s="9"/>
      <c r="BH385" s="9"/>
      <c r="BI385" s="9"/>
      <c r="BJ385" s="9"/>
      <c r="BK385" s="9"/>
      <c r="BL385" s="9"/>
      <c r="BM385" s="9"/>
      <c r="BN385" s="9"/>
      <c r="BO385" s="9"/>
      <c r="BP385" s="9"/>
      <c r="BQ385" s="9"/>
      <c r="BR385" s="9"/>
      <c r="BS385" s="9"/>
      <c r="BT385" s="9"/>
      <c r="BU385" s="9"/>
      <c r="BV385" s="9"/>
      <c r="BW385" s="9"/>
    </row>
    <row r="386" spans="1:75" ht="12.75">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c r="AJ386" s="9"/>
      <c r="AK386" s="9"/>
      <c r="AL386" s="9"/>
      <c r="AM386" s="9"/>
      <c r="AN386" s="9"/>
      <c r="AO386" s="9"/>
      <c r="AP386" s="9"/>
      <c r="AQ386" s="9"/>
      <c r="AR386" s="9"/>
      <c r="AS386" s="9"/>
      <c r="AT386" s="9"/>
      <c r="AU386" s="9"/>
      <c r="AV386" s="9"/>
      <c r="AW386" s="9"/>
      <c r="AX386" s="9"/>
      <c r="AY386" s="9"/>
      <c r="AZ386" s="9"/>
      <c r="BA386" s="9"/>
      <c r="BB386" s="9"/>
      <c r="BC386" s="9"/>
      <c r="BD386" s="9"/>
      <c r="BE386" s="9"/>
      <c r="BF386" s="9"/>
      <c r="BG386" s="9"/>
      <c r="BH386" s="9"/>
      <c r="BI386" s="9"/>
      <c r="BJ386" s="9"/>
      <c r="BK386" s="9"/>
      <c r="BL386" s="9"/>
      <c r="BM386" s="9"/>
      <c r="BN386" s="9"/>
      <c r="BO386" s="9"/>
      <c r="BP386" s="9"/>
      <c r="BQ386" s="9"/>
      <c r="BR386" s="9"/>
      <c r="BS386" s="9"/>
      <c r="BT386" s="9"/>
      <c r="BU386" s="9"/>
      <c r="BV386" s="9"/>
      <c r="BW386" s="9"/>
    </row>
    <row r="387" spans="1:75" ht="12.75">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c r="AD387" s="9"/>
      <c r="AE387" s="9"/>
      <c r="AF387" s="9"/>
      <c r="AG387" s="9"/>
      <c r="AH387" s="9"/>
      <c r="AI387" s="9"/>
      <c r="AJ387" s="9"/>
      <c r="AK387" s="9"/>
      <c r="AL387" s="9"/>
      <c r="AM387" s="9"/>
      <c r="AN387" s="9"/>
      <c r="AO387" s="9"/>
      <c r="AP387" s="9"/>
      <c r="AQ387" s="9"/>
      <c r="AR387" s="9"/>
      <c r="AS387" s="9"/>
      <c r="AT387" s="9"/>
      <c r="AU387" s="9"/>
      <c r="AV387" s="9"/>
      <c r="AW387" s="9"/>
      <c r="AX387" s="9"/>
      <c r="AY387" s="9"/>
      <c r="AZ387" s="9"/>
      <c r="BA387" s="9"/>
      <c r="BB387" s="9"/>
      <c r="BC387" s="9"/>
      <c r="BD387" s="9"/>
      <c r="BE387" s="9"/>
      <c r="BF387" s="9"/>
      <c r="BG387" s="9"/>
      <c r="BH387" s="9"/>
      <c r="BI387" s="9"/>
      <c r="BJ387" s="9"/>
      <c r="BK387" s="9"/>
      <c r="BL387" s="9"/>
      <c r="BM387" s="9"/>
      <c r="BN387" s="9"/>
      <c r="BO387" s="9"/>
      <c r="BP387" s="9"/>
      <c r="BQ387" s="9"/>
      <c r="BR387" s="9"/>
      <c r="BS387" s="9"/>
      <c r="BT387" s="9"/>
      <c r="BU387" s="9"/>
      <c r="BV387" s="9"/>
      <c r="BW387" s="9"/>
    </row>
    <row r="388" spans="1:75" ht="12.75">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9"/>
      <c r="AE388" s="9"/>
      <c r="AF388" s="9"/>
      <c r="AG388" s="9"/>
      <c r="AH388" s="9"/>
      <c r="AI388" s="9"/>
      <c r="AJ388" s="9"/>
      <c r="AK388" s="9"/>
      <c r="AL388" s="9"/>
      <c r="AM388" s="9"/>
      <c r="AN388" s="9"/>
      <c r="AO388" s="9"/>
      <c r="AP388" s="9"/>
      <c r="AQ388" s="9"/>
      <c r="AR388" s="9"/>
      <c r="AS388" s="9"/>
      <c r="AT388" s="9"/>
      <c r="AU388" s="9"/>
      <c r="AV388" s="9"/>
      <c r="AW388" s="9"/>
      <c r="AX388" s="9"/>
      <c r="AY388" s="9"/>
      <c r="AZ388" s="9"/>
      <c r="BA388" s="9"/>
      <c r="BB388" s="9"/>
      <c r="BC388" s="9"/>
      <c r="BD388" s="9"/>
      <c r="BE388" s="9"/>
      <c r="BF388" s="9"/>
      <c r="BG388" s="9"/>
      <c r="BH388" s="9"/>
      <c r="BI388" s="9"/>
      <c r="BJ388" s="9"/>
      <c r="BK388" s="9"/>
      <c r="BL388" s="9"/>
      <c r="BM388" s="9"/>
      <c r="BN388" s="9"/>
      <c r="BO388" s="9"/>
      <c r="BP388" s="9"/>
      <c r="BQ388" s="9"/>
      <c r="BR388" s="9"/>
      <c r="BS388" s="9"/>
      <c r="BT388" s="9"/>
      <c r="BU388" s="9"/>
      <c r="BV388" s="9"/>
      <c r="BW388" s="9"/>
    </row>
    <row r="389" spans="1:75" ht="12.75">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c r="AI389" s="9"/>
      <c r="AJ389" s="9"/>
      <c r="AK389" s="9"/>
      <c r="AL389" s="9"/>
      <c r="AM389" s="9"/>
      <c r="AN389" s="9"/>
      <c r="AO389" s="9"/>
      <c r="AP389" s="9"/>
      <c r="AQ389" s="9"/>
      <c r="AR389" s="9"/>
      <c r="AS389" s="9"/>
      <c r="AT389" s="9"/>
      <c r="AU389" s="9"/>
      <c r="AV389" s="9"/>
      <c r="AW389" s="9"/>
      <c r="AX389" s="9"/>
      <c r="AY389" s="9"/>
      <c r="AZ389" s="9"/>
      <c r="BA389" s="9"/>
      <c r="BB389" s="9"/>
      <c r="BC389" s="9"/>
      <c r="BD389" s="9"/>
      <c r="BE389" s="9"/>
      <c r="BF389" s="9"/>
      <c r="BG389" s="9"/>
      <c r="BH389" s="9"/>
      <c r="BI389" s="9"/>
      <c r="BJ389" s="9"/>
      <c r="BK389" s="9"/>
      <c r="BL389" s="9"/>
      <c r="BM389" s="9"/>
      <c r="BN389" s="9"/>
      <c r="BO389" s="9"/>
      <c r="BP389" s="9"/>
      <c r="BQ389" s="9"/>
      <c r="BR389" s="9"/>
      <c r="BS389" s="9"/>
      <c r="BT389" s="9"/>
      <c r="BU389" s="9"/>
      <c r="BV389" s="9"/>
      <c r="BW389" s="9"/>
    </row>
    <row r="390" spans="1:75" ht="12.75">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c r="AS390" s="9"/>
      <c r="AT390" s="9"/>
      <c r="AU390" s="9"/>
      <c r="AV390" s="9"/>
      <c r="AW390" s="9"/>
      <c r="AX390" s="9"/>
      <c r="AY390" s="9"/>
      <c r="AZ390" s="9"/>
      <c r="BA390" s="9"/>
      <c r="BB390" s="9"/>
      <c r="BC390" s="9"/>
      <c r="BD390" s="9"/>
      <c r="BE390" s="9"/>
      <c r="BF390" s="9"/>
      <c r="BG390" s="9"/>
      <c r="BH390" s="9"/>
      <c r="BI390" s="9"/>
      <c r="BJ390" s="9"/>
      <c r="BK390" s="9"/>
      <c r="BL390" s="9"/>
      <c r="BM390" s="9"/>
      <c r="BN390" s="9"/>
      <c r="BO390" s="9"/>
      <c r="BP390" s="9"/>
      <c r="BQ390" s="9"/>
      <c r="BR390" s="9"/>
      <c r="BS390" s="9"/>
      <c r="BT390" s="9"/>
      <c r="BU390" s="9"/>
      <c r="BV390" s="9"/>
      <c r="BW390" s="9"/>
    </row>
    <row r="391" spans="1:75" ht="12.75">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c r="AI391" s="9"/>
      <c r="AJ391" s="9"/>
      <c r="AK391" s="9"/>
      <c r="AL391" s="9"/>
      <c r="AM391" s="9"/>
      <c r="AN391" s="9"/>
      <c r="AO391" s="9"/>
      <c r="AP391" s="9"/>
      <c r="AQ391" s="9"/>
      <c r="AR391" s="9"/>
      <c r="AS391" s="9"/>
      <c r="AT391" s="9"/>
      <c r="AU391" s="9"/>
      <c r="AV391" s="9"/>
      <c r="AW391" s="9"/>
      <c r="AX391" s="9"/>
      <c r="AY391" s="9"/>
      <c r="AZ391" s="9"/>
      <c r="BA391" s="9"/>
      <c r="BB391" s="9"/>
      <c r="BC391" s="9"/>
      <c r="BD391" s="9"/>
      <c r="BE391" s="9"/>
      <c r="BF391" s="9"/>
      <c r="BG391" s="9"/>
      <c r="BH391" s="9"/>
      <c r="BI391" s="9"/>
      <c r="BJ391" s="9"/>
      <c r="BK391" s="9"/>
      <c r="BL391" s="9"/>
      <c r="BM391" s="9"/>
      <c r="BN391" s="9"/>
      <c r="BO391" s="9"/>
      <c r="BP391" s="9"/>
      <c r="BQ391" s="9"/>
      <c r="BR391" s="9"/>
      <c r="BS391" s="9"/>
      <c r="BT391" s="9"/>
      <c r="BU391" s="9"/>
      <c r="BV391" s="9"/>
      <c r="BW391" s="9"/>
    </row>
    <row r="392" spans="1:75" ht="12.75">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c r="AJ392" s="9"/>
      <c r="AK392" s="9"/>
      <c r="AL392" s="9"/>
      <c r="AM392" s="9"/>
      <c r="AN392" s="9"/>
      <c r="AO392" s="9"/>
      <c r="AP392" s="9"/>
      <c r="AQ392" s="9"/>
      <c r="AR392" s="9"/>
      <c r="AS392" s="9"/>
      <c r="AT392" s="9"/>
      <c r="AU392" s="9"/>
      <c r="AV392" s="9"/>
      <c r="AW392" s="9"/>
      <c r="AX392" s="9"/>
      <c r="AY392" s="9"/>
      <c r="AZ392" s="9"/>
      <c r="BA392" s="9"/>
      <c r="BB392" s="9"/>
      <c r="BC392" s="9"/>
      <c r="BD392" s="9"/>
      <c r="BE392" s="9"/>
      <c r="BF392" s="9"/>
      <c r="BG392" s="9"/>
      <c r="BH392" s="9"/>
      <c r="BI392" s="9"/>
      <c r="BJ392" s="9"/>
      <c r="BK392" s="9"/>
      <c r="BL392" s="9"/>
      <c r="BM392" s="9"/>
      <c r="BN392" s="9"/>
      <c r="BO392" s="9"/>
      <c r="BP392" s="9"/>
      <c r="BQ392" s="9"/>
      <c r="BR392" s="9"/>
      <c r="BS392" s="9"/>
      <c r="BT392" s="9"/>
      <c r="BU392" s="9"/>
      <c r="BV392" s="9"/>
      <c r="BW392" s="9"/>
    </row>
    <row r="393" spans="1:75" ht="12.75">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c r="AI393" s="9"/>
      <c r="AJ393" s="9"/>
      <c r="AK393" s="9"/>
      <c r="AL393" s="9"/>
      <c r="AM393" s="9"/>
      <c r="AN393" s="9"/>
      <c r="AO393" s="9"/>
      <c r="AP393" s="9"/>
      <c r="AQ393" s="9"/>
      <c r="AR393" s="9"/>
      <c r="AS393" s="9"/>
      <c r="AT393" s="9"/>
      <c r="AU393" s="9"/>
      <c r="AV393" s="9"/>
      <c r="AW393" s="9"/>
      <c r="AX393" s="9"/>
      <c r="AY393" s="9"/>
      <c r="AZ393" s="9"/>
      <c r="BA393" s="9"/>
      <c r="BB393" s="9"/>
      <c r="BC393" s="9"/>
      <c r="BD393" s="9"/>
      <c r="BE393" s="9"/>
      <c r="BF393" s="9"/>
      <c r="BG393" s="9"/>
      <c r="BH393" s="9"/>
      <c r="BI393" s="9"/>
      <c r="BJ393" s="9"/>
      <c r="BK393" s="9"/>
      <c r="BL393" s="9"/>
      <c r="BM393" s="9"/>
      <c r="BN393" s="9"/>
      <c r="BO393" s="9"/>
      <c r="BP393" s="9"/>
      <c r="BQ393" s="9"/>
      <c r="BR393" s="9"/>
      <c r="BS393" s="9"/>
      <c r="BT393" s="9"/>
      <c r="BU393" s="9"/>
      <c r="BV393" s="9"/>
      <c r="BW393" s="9"/>
    </row>
    <row r="394" spans="1:75" ht="12.75">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c r="AJ394" s="9"/>
      <c r="AK394" s="9"/>
      <c r="AL394" s="9"/>
      <c r="AM394" s="9"/>
      <c r="AN394" s="9"/>
      <c r="AO394" s="9"/>
      <c r="AP394" s="9"/>
      <c r="AQ394" s="9"/>
      <c r="AR394" s="9"/>
      <c r="AS394" s="9"/>
      <c r="AT394" s="9"/>
      <c r="AU394" s="9"/>
      <c r="AV394" s="9"/>
      <c r="AW394" s="9"/>
      <c r="AX394" s="9"/>
      <c r="AY394" s="9"/>
      <c r="AZ394" s="9"/>
      <c r="BA394" s="9"/>
      <c r="BB394" s="9"/>
      <c r="BC394" s="9"/>
      <c r="BD394" s="9"/>
      <c r="BE394" s="9"/>
      <c r="BF394" s="9"/>
      <c r="BG394" s="9"/>
      <c r="BH394" s="9"/>
      <c r="BI394" s="9"/>
      <c r="BJ394" s="9"/>
      <c r="BK394" s="9"/>
      <c r="BL394" s="9"/>
      <c r="BM394" s="9"/>
      <c r="BN394" s="9"/>
      <c r="BO394" s="9"/>
      <c r="BP394" s="9"/>
      <c r="BQ394" s="9"/>
      <c r="BR394" s="9"/>
      <c r="BS394" s="9"/>
      <c r="BT394" s="9"/>
      <c r="BU394" s="9"/>
      <c r="BV394" s="9"/>
      <c r="BW394" s="9"/>
    </row>
    <row r="395" spans="1:75" ht="12.75">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c r="AI395" s="9"/>
      <c r="AJ395" s="9"/>
      <c r="AK395" s="9"/>
      <c r="AL395" s="9"/>
      <c r="AM395" s="9"/>
      <c r="AN395" s="9"/>
      <c r="AO395" s="9"/>
      <c r="AP395" s="9"/>
      <c r="AQ395" s="9"/>
      <c r="AR395" s="9"/>
      <c r="AS395" s="9"/>
      <c r="AT395" s="9"/>
      <c r="AU395" s="9"/>
      <c r="AV395" s="9"/>
      <c r="AW395" s="9"/>
      <c r="AX395" s="9"/>
      <c r="AY395" s="9"/>
      <c r="AZ395" s="9"/>
      <c r="BA395" s="9"/>
      <c r="BB395" s="9"/>
      <c r="BC395" s="9"/>
      <c r="BD395" s="9"/>
      <c r="BE395" s="9"/>
      <c r="BF395" s="9"/>
      <c r="BG395" s="9"/>
      <c r="BH395" s="9"/>
      <c r="BI395" s="9"/>
      <c r="BJ395" s="9"/>
      <c r="BK395" s="9"/>
      <c r="BL395" s="9"/>
      <c r="BM395" s="9"/>
      <c r="BN395" s="9"/>
      <c r="BO395" s="9"/>
      <c r="BP395" s="9"/>
      <c r="BQ395" s="9"/>
      <c r="BR395" s="9"/>
      <c r="BS395" s="9"/>
      <c r="BT395" s="9"/>
      <c r="BU395" s="9"/>
      <c r="BV395" s="9"/>
      <c r="BW395" s="9"/>
    </row>
    <row r="396" spans="1:75" ht="12.75">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c r="AJ396" s="9"/>
      <c r="AK396" s="9"/>
      <c r="AL396" s="9"/>
      <c r="AM396" s="9"/>
      <c r="AN396" s="9"/>
      <c r="AO396" s="9"/>
      <c r="AP396" s="9"/>
      <c r="AQ396" s="9"/>
      <c r="AR396" s="9"/>
      <c r="AS396" s="9"/>
      <c r="AT396" s="9"/>
      <c r="AU396" s="9"/>
      <c r="AV396" s="9"/>
      <c r="AW396" s="9"/>
      <c r="AX396" s="9"/>
      <c r="AY396" s="9"/>
      <c r="AZ396" s="9"/>
      <c r="BA396" s="9"/>
      <c r="BB396" s="9"/>
      <c r="BC396" s="9"/>
      <c r="BD396" s="9"/>
      <c r="BE396" s="9"/>
      <c r="BF396" s="9"/>
      <c r="BG396" s="9"/>
      <c r="BH396" s="9"/>
      <c r="BI396" s="9"/>
      <c r="BJ396" s="9"/>
      <c r="BK396" s="9"/>
      <c r="BL396" s="9"/>
      <c r="BM396" s="9"/>
      <c r="BN396" s="9"/>
      <c r="BO396" s="9"/>
      <c r="BP396" s="9"/>
      <c r="BQ396" s="9"/>
      <c r="BR396" s="9"/>
      <c r="BS396" s="9"/>
      <c r="BT396" s="9"/>
      <c r="BU396" s="9"/>
      <c r="BV396" s="9"/>
      <c r="BW396" s="9"/>
    </row>
    <row r="397" spans="1:75" ht="12.75">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c r="AI397" s="9"/>
      <c r="AJ397" s="9"/>
      <c r="AK397" s="9"/>
      <c r="AL397" s="9"/>
      <c r="AM397" s="9"/>
      <c r="AN397" s="9"/>
      <c r="AO397" s="9"/>
      <c r="AP397" s="9"/>
      <c r="AQ397" s="9"/>
      <c r="AR397" s="9"/>
      <c r="AS397" s="9"/>
      <c r="AT397" s="9"/>
      <c r="AU397" s="9"/>
      <c r="AV397" s="9"/>
      <c r="AW397" s="9"/>
      <c r="AX397" s="9"/>
      <c r="AY397" s="9"/>
      <c r="AZ397" s="9"/>
      <c r="BA397" s="9"/>
      <c r="BB397" s="9"/>
      <c r="BC397" s="9"/>
      <c r="BD397" s="9"/>
      <c r="BE397" s="9"/>
      <c r="BF397" s="9"/>
      <c r="BG397" s="9"/>
      <c r="BH397" s="9"/>
      <c r="BI397" s="9"/>
      <c r="BJ397" s="9"/>
      <c r="BK397" s="9"/>
      <c r="BL397" s="9"/>
      <c r="BM397" s="9"/>
      <c r="BN397" s="9"/>
      <c r="BO397" s="9"/>
      <c r="BP397" s="9"/>
      <c r="BQ397" s="9"/>
      <c r="BR397" s="9"/>
      <c r="BS397" s="9"/>
      <c r="BT397" s="9"/>
      <c r="BU397" s="9"/>
      <c r="BV397" s="9"/>
      <c r="BW397" s="9"/>
    </row>
    <row r="398" spans="1:75" ht="12.75">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c r="AY398" s="9"/>
      <c r="AZ398" s="9"/>
      <c r="BA398" s="9"/>
      <c r="BB398" s="9"/>
      <c r="BC398" s="9"/>
      <c r="BD398" s="9"/>
      <c r="BE398" s="9"/>
      <c r="BF398" s="9"/>
      <c r="BG398" s="9"/>
      <c r="BH398" s="9"/>
      <c r="BI398" s="9"/>
      <c r="BJ398" s="9"/>
      <c r="BK398" s="9"/>
      <c r="BL398" s="9"/>
      <c r="BM398" s="9"/>
      <c r="BN398" s="9"/>
      <c r="BO398" s="9"/>
      <c r="BP398" s="9"/>
      <c r="BQ398" s="9"/>
      <c r="BR398" s="9"/>
      <c r="BS398" s="9"/>
      <c r="BT398" s="9"/>
      <c r="BU398" s="9"/>
      <c r="BV398" s="9"/>
      <c r="BW398" s="9"/>
    </row>
    <row r="399" spans="1:75" ht="12.75">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c r="AY399" s="9"/>
      <c r="AZ399" s="9"/>
      <c r="BA399" s="9"/>
      <c r="BB399" s="9"/>
      <c r="BC399" s="9"/>
      <c r="BD399" s="9"/>
      <c r="BE399" s="9"/>
      <c r="BF399" s="9"/>
      <c r="BG399" s="9"/>
      <c r="BH399" s="9"/>
      <c r="BI399" s="9"/>
      <c r="BJ399" s="9"/>
      <c r="BK399" s="9"/>
      <c r="BL399" s="9"/>
      <c r="BM399" s="9"/>
      <c r="BN399" s="9"/>
      <c r="BO399" s="9"/>
      <c r="BP399" s="9"/>
      <c r="BQ399" s="9"/>
      <c r="BR399" s="9"/>
      <c r="BS399" s="9"/>
      <c r="BT399" s="9"/>
      <c r="BU399" s="9"/>
      <c r="BV399" s="9"/>
      <c r="BW399" s="9"/>
    </row>
    <row r="400" spans="1:75" ht="12.75">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c r="AI400" s="9"/>
      <c r="AJ400" s="9"/>
      <c r="AK400" s="9"/>
      <c r="AL400" s="9"/>
      <c r="AM400" s="9"/>
      <c r="AN400" s="9"/>
      <c r="AO400" s="9"/>
      <c r="AP400" s="9"/>
      <c r="AQ400" s="9"/>
      <c r="AR400" s="9"/>
      <c r="AS400" s="9"/>
      <c r="AT400" s="9"/>
      <c r="AU400" s="9"/>
      <c r="AV400" s="9"/>
      <c r="AW400" s="9"/>
      <c r="AX400" s="9"/>
      <c r="AY400" s="9"/>
      <c r="AZ400" s="9"/>
      <c r="BA400" s="9"/>
      <c r="BB400" s="9"/>
      <c r="BC400" s="9"/>
      <c r="BD400" s="9"/>
      <c r="BE400" s="9"/>
      <c r="BF400" s="9"/>
      <c r="BG400" s="9"/>
      <c r="BH400" s="9"/>
      <c r="BI400" s="9"/>
      <c r="BJ400" s="9"/>
      <c r="BK400" s="9"/>
      <c r="BL400" s="9"/>
      <c r="BM400" s="9"/>
      <c r="BN400" s="9"/>
      <c r="BO400" s="9"/>
      <c r="BP400" s="9"/>
      <c r="BQ400" s="9"/>
      <c r="BR400" s="9"/>
      <c r="BS400" s="9"/>
      <c r="BT400" s="9"/>
      <c r="BU400" s="9"/>
      <c r="BV400" s="9"/>
      <c r="BW400" s="9"/>
    </row>
    <row r="401" spans="1:75" ht="12.75">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c r="AI401" s="9"/>
      <c r="AJ401" s="9"/>
      <c r="AK401" s="9"/>
      <c r="AL401" s="9"/>
      <c r="AM401" s="9"/>
      <c r="AN401" s="9"/>
      <c r="AO401" s="9"/>
      <c r="AP401" s="9"/>
      <c r="AQ401" s="9"/>
      <c r="AR401" s="9"/>
      <c r="AS401" s="9"/>
      <c r="AT401" s="9"/>
      <c r="AU401" s="9"/>
      <c r="AV401" s="9"/>
      <c r="AW401" s="9"/>
      <c r="AX401" s="9"/>
      <c r="AY401" s="9"/>
      <c r="AZ401" s="9"/>
      <c r="BA401" s="9"/>
      <c r="BB401" s="9"/>
      <c r="BC401" s="9"/>
      <c r="BD401" s="9"/>
      <c r="BE401" s="9"/>
      <c r="BF401" s="9"/>
      <c r="BG401" s="9"/>
      <c r="BH401" s="9"/>
      <c r="BI401" s="9"/>
      <c r="BJ401" s="9"/>
      <c r="BK401" s="9"/>
      <c r="BL401" s="9"/>
      <c r="BM401" s="9"/>
      <c r="BN401" s="9"/>
      <c r="BO401" s="9"/>
      <c r="BP401" s="9"/>
      <c r="BQ401" s="9"/>
      <c r="BR401" s="9"/>
      <c r="BS401" s="9"/>
      <c r="BT401" s="9"/>
      <c r="BU401" s="9"/>
      <c r="BV401" s="9"/>
      <c r="BW401" s="9"/>
    </row>
    <row r="402" spans="1:75" ht="12.75">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c r="AJ402" s="9"/>
      <c r="AK402" s="9"/>
      <c r="AL402" s="9"/>
      <c r="AM402" s="9"/>
      <c r="AN402" s="9"/>
      <c r="AO402" s="9"/>
      <c r="AP402" s="9"/>
      <c r="AQ402" s="9"/>
      <c r="AR402" s="9"/>
      <c r="AS402" s="9"/>
      <c r="AT402" s="9"/>
      <c r="AU402" s="9"/>
      <c r="AV402" s="9"/>
      <c r="AW402" s="9"/>
      <c r="AX402" s="9"/>
      <c r="AY402" s="9"/>
      <c r="AZ402" s="9"/>
      <c r="BA402" s="9"/>
      <c r="BB402" s="9"/>
      <c r="BC402" s="9"/>
      <c r="BD402" s="9"/>
      <c r="BE402" s="9"/>
      <c r="BF402" s="9"/>
      <c r="BG402" s="9"/>
      <c r="BH402" s="9"/>
      <c r="BI402" s="9"/>
      <c r="BJ402" s="9"/>
      <c r="BK402" s="9"/>
      <c r="BL402" s="9"/>
      <c r="BM402" s="9"/>
      <c r="BN402" s="9"/>
      <c r="BO402" s="9"/>
      <c r="BP402" s="9"/>
      <c r="BQ402" s="9"/>
      <c r="BR402" s="9"/>
      <c r="BS402" s="9"/>
      <c r="BT402" s="9"/>
      <c r="BU402" s="9"/>
      <c r="BV402" s="9"/>
      <c r="BW402" s="9"/>
    </row>
    <row r="403" spans="1:75" ht="12.75">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c r="AD403" s="9"/>
      <c r="AE403" s="9"/>
      <c r="AF403" s="9"/>
      <c r="AG403" s="9"/>
      <c r="AH403" s="9"/>
      <c r="AI403" s="9"/>
      <c r="AJ403" s="9"/>
      <c r="AK403" s="9"/>
      <c r="AL403" s="9"/>
      <c r="AM403" s="9"/>
      <c r="AN403" s="9"/>
      <c r="AO403" s="9"/>
      <c r="AP403" s="9"/>
      <c r="AQ403" s="9"/>
      <c r="AR403" s="9"/>
      <c r="AS403" s="9"/>
      <c r="AT403" s="9"/>
      <c r="AU403" s="9"/>
      <c r="AV403" s="9"/>
      <c r="AW403" s="9"/>
      <c r="AX403" s="9"/>
      <c r="AY403" s="9"/>
      <c r="AZ403" s="9"/>
      <c r="BA403" s="9"/>
      <c r="BB403" s="9"/>
      <c r="BC403" s="9"/>
      <c r="BD403" s="9"/>
      <c r="BE403" s="9"/>
      <c r="BF403" s="9"/>
      <c r="BG403" s="9"/>
      <c r="BH403" s="9"/>
      <c r="BI403" s="9"/>
      <c r="BJ403" s="9"/>
      <c r="BK403" s="9"/>
      <c r="BL403" s="9"/>
      <c r="BM403" s="9"/>
      <c r="BN403" s="9"/>
      <c r="BO403" s="9"/>
      <c r="BP403" s="9"/>
      <c r="BQ403" s="9"/>
      <c r="BR403" s="9"/>
      <c r="BS403" s="9"/>
      <c r="BT403" s="9"/>
      <c r="BU403" s="9"/>
      <c r="BV403" s="9"/>
      <c r="BW403" s="9"/>
    </row>
    <row r="404" spans="1:75" ht="12.75">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c r="AK404" s="9"/>
      <c r="AL404" s="9"/>
      <c r="AM404" s="9"/>
      <c r="AN404" s="9"/>
      <c r="AO404" s="9"/>
      <c r="AP404" s="9"/>
      <c r="AQ404" s="9"/>
      <c r="AR404" s="9"/>
      <c r="AS404" s="9"/>
      <c r="AT404" s="9"/>
      <c r="AU404" s="9"/>
      <c r="AV404" s="9"/>
      <c r="AW404" s="9"/>
      <c r="AX404" s="9"/>
      <c r="AY404" s="9"/>
      <c r="AZ404" s="9"/>
      <c r="BA404" s="9"/>
      <c r="BB404" s="9"/>
      <c r="BC404" s="9"/>
      <c r="BD404" s="9"/>
      <c r="BE404" s="9"/>
      <c r="BF404" s="9"/>
      <c r="BG404" s="9"/>
      <c r="BH404" s="9"/>
      <c r="BI404" s="9"/>
      <c r="BJ404" s="9"/>
      <c r="BK404" s="9"/>
      <c r="BL404" s="9"/>
      <c r="BM404" s="9"/>
      <c r="BN404" s="9"/>
      <c r="BO404" s="9"/>
      <c r="BP404" s="9"/>
      <c r="BQ404" s="9"/>
      <c r="BR404" s="9"/>
      <c r="BS404" s="9"/>
      <c r="BT404" s="9"/>
      <c r="BU404" s="9"/>
      <c r="BV404" s="9"/>
      <c r="BW404" s="9"/>
    </row>
    <row r="405" spans="1:75" ht="12.75">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c r="AD405" s="9"/>
      <c r="AE405" s="9"/>
      <c r="AF405" s="9"/>
      <c r="AG405" s="9"/>
      <c r="AH405" s="9"/>
      <c r="AI405" s="9"/>
      <c r="AJ405" s="9"/>
      <c r="AK405" s="9"/>
      <c r="AL405" s="9"/>
      <c r="AM405" s="9"/>
      <c r="AN405" s="9"/>
      <c r="AO405" s="9"/>
      <c r="AP405" s="9"/>
      <c r="AQ405" s="9"/>
      <c r="AR405" s="9"/>
      <c r="AS405" s="9"/>
      <c r="AT405" s="9"/>
      <c r="AU405" s="9"/>
      <c r="AV405" s="9"/>
      <c r="AW405" s="9"/>
      <c r="AX405" s="9"/>
      <c r="AY405" s="9"/>
      <c r="AZ405" s="9"/>
      <c r="BA405" s="9"/>
      <c r="BB405" s="9"/>
      <c r="BC405" s="9"/>
      <c r="BD405" s="9"/>
      <c r="BE405" s="9"/>
      <c r="BF405" s="9"/>
      <c r="BG405" s="9"/>
      <c r="BH405" s="9"/>
      <c r="BI405" s="9"/>
      <c r="BJ405" s="9"/>
      <c r="BK405" s="9"/>
      <c r="BL405" s="9"/>
      <c r="BM405" s="9"/>
      <c r="BN405" s="9"/>
      <c r="BO405" s="9"/>
      <c r="BP405" s="9"/>
      <c r="BQ405" s="9"/>
      <c r="BR405" s="9"/>
      <c r="BS405" s="9"/>
      <c r="BT405" s="9"/>
      <c r="BU405" s="9"/>
      <c r="BV405" s="9"/>
      <c r="BW405" s="9"/>
    </row>
    <row r="406" spans="1:75" ht="12.75">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c r="AI406" s="9"/>
      <c r="AJ406" s="9"/>
      <c r="AK406" s="9"/>
      <c r="AL406" s="9"/>
      <c r="AM406" s="9"/>
      <c r="AN406" s="9"/>
      <c r="AO406" s="9"/>
      <c r="AP406" s="9"/>
      <c r="AQ406" s="9"/>
      <c r="AR406" s="9"/>
      <c r="AS406" s="9"/>
      <c r="AT406" s="9"/>
      <c r="AU406" s="9"/>
      <c r="AV406" s="9"/>
      <c r="AW406" s="9"/>
      <c r="AX406" s="9"/>
      <c r="AY406" s="9"/>
      <c r="AZ406" s="9"/>
      <c r="BA406" s="9"/>
      <c r="BB406" s="9"/>
      <c r="BC406" s="9"/>
      <c r="BD406" s="9"/>
      <c r="BE406" s="9"/>
      <c r="BF406" s="9"/>
      <c r="BG406" s="9"/>
      <c r="BH406" s="9"/>
      <c r="BI406" s="9"/>
      <c r="BJ406" s="9"/>
      <c r="BK406" s="9"/>
      <c r="BL406" s="9"/>
      <c r="BM406" s="9"/>
      <c r="BN406" s="9"/>
      <c r="BO406" s="9"/>
      <c r="BP406" s="9"/>
      <c r="BQ406" s="9"/>
      <c r="BR406" s="9"/>
      <c r="BS406" s="9"/>
      <c r="BT406" s="9"/>
      <c r="BU406" s="9"/>
      <c r="BV406" s="9"/>
      <c r="BW406" s="9"/>
    </row>
    <row r="407" spans="1:75" ht="12.75">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c r="BB407" s="9"/>
      <c r="BC407" s="9"/>
      <c r="BD407" s="9"/>
      <c r="BE407" s="9"/>
      <c r="BF407" s="9"/>
      <c r="BG407" s="9"/>
      <c r="BH407" s="9"/>
      <c r="BI407" s="9"/>
      <c r="BJ407" s="9"/>
      <c r="BK407" s="9"/>
      <c r="BL407" s="9"/>
      <c r="BM407" s="9"/>
      <c r="BN407" s="9"/>
      <c r="BO407" s="9"/>
      <c r="BP407" s="9"/>
      <c r="BQ407" s="9"/>
      <c r="BR407" s="9"/>
      <c r="BS407" s="9"/>
      <c r="BT407" s="9"/>
      <c r="BU407" s="9"/>
      <c r="BV407" s="9"/>
      <c r="BW407" s="9"/>
    </row>
    <row r="408" spans="1:75" ht="12.75">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c r="AD408" s="9"/>
      <c r="AE408" s="9"/>
      <c r="AF408" s="9"/>
      <c r="AG408" s="9"/>
      <c r="AH408" s="9"/>
      <c r="AI408" s="9"/>
      <c r="AJ408" s="9"/>
      <c r="AK408" s="9"/>
      <c r="AL408" s="9"/>
      <c r="AM408" s="9"/>
      <c r="AN408" s="9"/>
      <c r="AO408" s="9"/>
      <c r="AP408" s="9"/>
      <c r="AQ408" s="9"/>
      <c r="AR408" s="9"/>
      <c r="AS408" s="9"/>
      <c r="AT408" s="9"/>
      <c r="AU408" s="9"/>
      <c r="AV408" s="9"/>
      <c r="AW408" s="9"/>
      <c r="AX408" s="9"/>
      <c r="AY408" s="9"/>
      <c r="AZ408" s="9"/>
      <c r="BA408" s="9"/>
      <c r="BB408" s="9"/>
      <c r="BC408" s="9"/>
      <c r="BD408" s="9"/>
      <c r="BE408" s="9"/>
      <c r="BF408" s="9"/>
      <c r="BG408" s="9"/>
      <c r="BH408" s="9"/>
      <c r="BI408" s="9"/>
      <c r="BJ408" s="9"/>
      <c r="BK408" s="9"/>
      <c r="BL408" s="9"/>
      <c r="BM408" s="9"/>
      <c r="BN408" s="9"/>
      <c r="BO408" s="9"/>
      <c r="BP408" s="9"/>
      <c r="BQ408" s="9"/>
      <c r="BR408" s="9"/>
      <c r="BS408" s="9"/>
      <c r="BT408" s="9"/>
      <c r="BU408" s="9"/>
      <c r="BV408" s="9"/>
      <c r="BW408" s="9"/>
    </row>
    <row r="409" spans="1:75" ht="12.75">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c r="AD409" s="9"/>
      <c r="AE409" s="9"/>
      <c r="AF409" s="9"/>
      <c r="AG409" s="9"/>
      <c r="AH409" s="9"/>
      <c r="AI409" s="9"/>
      <c r="AJ409" s="9"/>
      <c r="AK409" s="9"/>
      <c r="AL409" s="9"/>
      <c r="AM409" s="9"/>
      <c r="AN409" s="9"/>
      <c r="AO409" s="9"/>
      <c r="AP409" s="9"/>
      <c r="AQ409" s="9"/>
      <c r="AR409" s="9"/>
      <c r="AS409" s="9"/>
      <c r="AT409" s="9"/>
      <c r="AU409" s="9"/>
      <c r="AV409" s="9"/>
      <c r="AW409" s="9"/>
      <c r="AX409" s="9"/>
      <c r="AY409" s="9"/>
      <c r="AZ409" s="9"/>
      <c r="BA409" s="9"/>
      <c r="BB409" s="9"/>
      <c r="BC409" s="9"/>
      <c r="BD409" s="9"/>
      <c r="BE409" s="9"/>
      <c r="BF409" s="9"/>
      <c r="BG409" s="9"/>
      <c r="BH409" s="9"/>
      <c r="BI409" s="9"/>
      <c r="BJ409" s="9"/>
      <c r="BK409" s="9"/>
      <c r="BL409" s="9"/>
      <c r="BM409" s="9"/>
      <c r="BN409" s="9"/>
      <c r="BO409" s="9"/>
      <c r="BP409" s="9"/>
      <c r="BQ409" s="9"/>
      <c r="BR409" s="9"/>
      <c r="BS409" s="9"/>
      <c r="BT409" s="9"/>
      <c r="BU409" s="9"/>
      <c r="BV409" s="9"/>
      <c r="BW409" s="9"/>
    </row>
    <row r="410" spans="1:75" ht="12.75">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c r="AD410" s="9"/>
      <c r="AE410" s="9"/>
      <c r="AF410" s="9"/>
      <c r="AG410" s="9"/>
      <c r="AH410" s="9"/>
      <c r="AI410" s="9"/>
      <c r="AJ410" s="9"/>
      <c r="AK410" s="9"/>
      <c r="AL410" s="9"/>
      <c r="AM410" s="9"/>
      <c r="AN410" s="9"/>
      <c r="AO410" s="9"/>
      <c r="AP410" s="9"/>
      <c r="AQ410" s="9"/>
      <c r="AR410" s="9"/>
      <c r="AS410" s="9"/>
      <c r="AT410" s="9"/>
      <c r="AU410" s="9"/>
      <c r="AV410" s="9"/>
      <c r="AW410" s="9"/>
      <c r="AX410" s="9"/>
      <c r="AY410" s="9"/>
      <c r="AZ410" s="9"/>
      <c r="BA410" s="9"/>
      <c r="BB410" s="9"/>
      <c r="BC410" s="9"/>
      <c r="BD410" s="9"/>
      <c r="BE410" s="9"/>
      <c r="BF410" s="9"/>
      <c r="BG410" s="9"/>
      <c r="BH410" s="9"/>
      <c r="BI410" s="9"/>
      <c r="BJ410" s="9"/>
      <c r="BK410" s="9"/>
      <c r="BL410" s="9"/>
      <c r="BM410" s="9"/>
      <c r="BN410" s="9"/>
      <c r="BO410" s="9"/>
      <c r="BP410" s="9"/>
      <c r="BQ410" s="9"/>
      <c r="BR410" s="9"/>
      <c r="BS410" s="9"/>
      <c r="BT410" s="9"/>
      <c r="BU410" s="9"/>
      <c r="BV410" s="9"/>
      <c r="BW410" s="9"/>
    </row>
    <row r="411" spans="1:75" ht="12.75">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c r="AD411" s="9"/>
      <c r="AE411" s="9"/>
      <c r="AF411" s="9"/>
      <c r="AG411" s="9"/>
      <c r="AH411" s="9"/>
      <c r="AI411" s="9"/>
      <c r="AJ411" s="9"/>
      <c r="AK411" s="9"/>
      <c r="AL411" s="9"/>
      <c r="AM411" s="9"/>
      <c r="AN411" s="9"/>
      <c r="AO411" s="9"/>
      <c r="AP411" s="9"/>
      <c r="AQ411" s="9"/>
      <c r="AR411" s="9"/>
      <c r="AS411" s="9"/>
      <c r="AT411" s="9"/>
      <c r="AU411" s="9"/>
      <c r="AV411" s="9"/>
      <c r="AW411" s="9"/>
      <c r="AX411" s="9"/>
      <c r="AY411" s="9"/>
      <c r="AZ411" s="9"/>
      <c r="BA411" s="9"/>
      <c r="BB411" s="9"/>
      <c r="BC411" s="9"/>
      <c r="BD411" s="9"/>
      <c r="BE411" s="9"/>
      <c r="BF411" s="9"/>
      <c r="BG411" s="9"/>
      <c r="BH411" s="9"/>
      <c r="BI411" s="9"/>
      <c r="BJ411" s="9"/>
      <c r="BK411" s="9"/>
      <c r="BL411" s="9"/>
      <c r="BM411" s="9"/>
      <c r="BN411" s="9"/>
      <c r="BO411" s="9"/>
      <c r="BP411" s="9"/>
      <c r="BQ411" s="9"/>
      <c r="BR411" s="9"/>
      <c r="BS411" s="9"/>
      <c r="BT411" s="9"/>
      <c r="BU411" s="9"/>
      <c r="BV411" s="9"/>
      <c r="BW411" s="9"/>
    </row>
    <row r="412" spans="1:75" ht="12.75">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c r="AD412" s="9"/>
      <c r="AE412" s="9"/>
      <c r="AF412" s="9"/>
      <c r="AG412" s="9"/>
      <c r="AH412" s="9"/>
      <c r="AI412" s="9"/>
      <c r="AJ412" s="9"/>
      <c r="AK412" s="9"/>
      <c r="AL412" s="9"/>
      <c r="AM412" s="9"/>
      <c r="AN412" s="9"/>
      <c r="AO412" s="9"/>
      <c r="AP412" s="9"/>
      <c r="AQ412" s="9"/>
      <c r="AR412" s="9"/>
      <c r="AS412" s="9"/>
      <c r="AT412" s="9"/>
      <c r="AU412" s="9"/>
      <c r="AV412" s="9"/>
      <c r="AW412" s="9"/>
      <c r="AX412" s="9"/>
      <c r="AY412" s="9"/>
      <c r="AZ412" s="9"/>
      <c r="BA412" s="9"/>
      <c r="BB412" s="9"/>
      <c r="BC412" s="9"/>
      <c r="BD412" s="9"/>
      <c r="BE412" s="9"/>
      <c r="BF412" s="9"/>
      <c r="BG412" s="9"/>
      <c r="BH412" s="9"/>
      <c r="BI412" s="9"/>
      <c r="BJ412" s="9"/>
      <c r="BK412" s="9"/>
      <c r="BL412" s="9"/>
      <c r="BM412" s="9"/>
      <c r="BN412" s="9"/>
      <c r="BO412" s="9"/>
      <c r="BP412" s="9"/>
      <c r="BQ412" s="9"/>
      <c r="BR412" s="9"/>
      <c r="BS412" s="9"/>
      <c r="BT412" s="9"/>
      <c r="BU412" s="9"/>
      <c r="BV412" s="9"/>
      <c r="BW412" s="9"/>
    </row>
    <row r="413" spans="1:75" ht="12.75">
      <c r="A413" s="9"/>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c r="AD413" s="9"/>
      <c r="AE413" s="9"/>
      <c r="AF413" s="9"/>
      <c r="AG413" s="9"/>
      <c r="AH413" s="9"/>
      <c r="AI413" s="9"/>
      <c r="AJ413" s="9"/>
      <c r="AK413" s="9"/>
      <c r="AL413" s="9"/>
      <c r="AM413" s="9"/>
      <c r="AN413" s="9"/>
      <c r="AO413" s="9"/>
      <c r="AP413" s="9"/>
      <c r="AQ413" s="9"/>
      <c r="AR413" s="9"/>
      <c r="AS413" s="9"/>
      <c r="AT413" s="9"/>
      <c r="AU413" s="9"/>
      <c r="AV413" s="9"/>
      <c r="AW413" s="9"/>
      <c r="AX413" s="9"/>
      <c r="AY413" s="9"/>
      <c r="AZ413" s="9"/>
      <c r="BA413" s="9"/>
      <c r="BB413" s="9"/>
      <c r="BC413" s="9"/>
      <c r="BD413" s="9"/>
      <c r="BE413" s="9"/>
      <c r="BF413" s="9"/>
      <c r="BG413" s="9"/>
      <c r="BH413" s="9"/>
      <c r="BI413" s="9"/>
      <c r="BJ413" s="9"/>
      <c r="BK413" s="9"/>
      <c r="BL413" s="9"/>
      <c r="BM413" s="9"/>
      <c r="BN413" s="9"/>
      <c r="BO413" s="9"/>
      <c r="BP413" s="9"/>
      <c r="BQ413" s="9"/>
      <c r="BR413" s="9"/>
      <c r="BS413" s="9"/>
      <c r="BT413" s="9"/>
      <c r="BU413" s="9"/>
      <c r="BV413" s="9"/>
      <c r="BW413" s="9"/>
    </row>
    <row r="414" spans="1:75" ht="12.75">
      <c r="A414" s="9"/>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c r="AD414" s="9"/>
      <c r="AE414" s="9"/>
      <c r="AF414" s="9"/>
      <c r="AG414" s="9"/>
      <c r="AH414" s="9"/>
      <c r="AI414" s="9"/>
      <c r="AJ414" s="9"/>
      <c r="AK414" s="9"/>
      <c r="AL414" s="9"/>
      <c r="AM414" s="9"/>
      <c r="AN414" s="9"/>
      <c r="AO414" s="9"/>
      <c r="AP414" s="9"/>
      <c r="AQ414" s="9"/>
      <c r="AR414" s="9"/>
      <c r="AS414" s="9"/>
      <c r="AT414" s="9"/>
      <c r="AU414" s="9"/>
      <c r="AV414" s="9"/>
      <c r="AW414" s="9"/>
      <c r="AX414" s="9"/>
      <c r="AY414" s="9"/>
      <c r="AZ414" s="9"/>
      <c r="BA414" s="9"/>
      <c r="BB414" s="9"/>
      <c r="BC414" s="9"/>
      <c r="BD414" s="9"/>
      <c r="BE414" s="9"/>
      <c r="BF414" s="9"/>
      <c r="BG414" s="9"/>
      <c r="BH414" s="9"/>
      <c r="BI414" s="9"/>
      <c r="BJ414" s="9"/>
      <c r="BK414" s="9"/>
      <c r="BL414" s="9"/>
      <c r="BM414" s="9"/>
      <c r="BN414" s="9"/>
      <c r="BO414" s="9"/>
      <c r="BP414" s="9"/>
      <c r="BQ414" s="9"/>
      <c r="BR414" s="9"/>
      <c r="BS414" s="9"/>
      <c r="BT414" s="9"/>
      <c r="BU414" s="9"/>
      <c r="BV414" s="9"/>
      <c r="BW414" s="9"/>
    </row>
    <row r="415" spans="1:75" ht="12.75">
      <c r="A415" s="9"/>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c r="AD415" s="9"/>
      <c r="AE415" s="9"/>
      <c r="AF415" s="9"/>
      <c r="AG415" s="9"/>
      <c r="AH415" s="9"/>
      <c r="AI415" s="9"/>
      <c r="AJ415" s="9"/>
      <c r="AK415" s="9"/>
      <c r="AL415" s="9"/>
      <c r="AM415" s="9"/>
      <c r="AN415" s="9"/>
      <c r="AO415" s="9"/>
      <c r="AP415" s="9"/>
      <c r="AQ415" s="9"/>
      <c r="AR415" s="9"/>
      <c r="AS415" s="9"/>
      <c r="AT415" s="9"/>
      <c r="AU415" s="9"/>
      <c r="AV415" s="9"/>
      <c r="AW415" s="9"/>
      <c r="AX415" s="9"/>
      <c r="AY415" s="9"/>
      <c r="AZ415" s="9"/>
      <c r="BA415" s="9"/>
      <c r="BB415" s="9"/>
      <c r="BC415" s="9"/>
      <c r="BD415" s="9"/>
      <c r="BE415" s="9"/>
      <c r="BF415" s="9"/>
      <c r="BG415" s="9"/>
      <c r="BH415" s="9"/>
      <c r="BI415" s="9"/>
      <c r="BJ415" s="9"/>
      <c r="BK415" s="9"/>
      <c r="BL415" s="9"/>
      <c r="BM415" s="9"/>
      <c r="BN415" s="9"/>
      <c r="BO415" s="9"/>
      <c r="BP415" s="9"/>
      <c r="BQ415" s="9"/>
      <c r="BR415" s="9"/>
      <c r="BS415" s="9"/>
      <c r="BT415" s="9"/>
      <c r="BU415" s="9"/>
      <c r="BV415" s="9"/>
      <c r="BW415" s="9"/>
    </row>
    <row r="416" spans="1:75" ht="12.75">
      <c r="A416" s="9"/>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c r="AD416" s="9"/>
      <c r="AE416" s="9"/>
      <c r="AF416" s="9"/>
      <c r="AG416" s="9"/>
      <c r="AH416" s="9"/>
      <c r="AI416" s="9"/>
      <c r="AJ416" s="9"/>
      <c r="AK416" s="9"/>
      <c r="AL416" s="9"/>
      <c r="AM416" s="9"/>
      <c r="AN416" s="9"/>
      <c r="AO416" s="9"/>
      <c r="AP416" s="9"/>
      <c r="AQ416" s="9"/>
      <c r="AR416" s="9"/>
      <c r="AS416" s="9"/>
      <c r="AT416" s="9"/>
      <c r="AU416" s="9"/>
      <c r="AV416" s="9"/>
      <c r="AW416" s="9"/>
      <c r="AX416" s="9"/>
      <c r="AY416" s="9"/>
      <c r="AZ416" s="9"/>
      <c r="BA416" s="9"/>
      <c r="BB416" s="9"/>
      <c r="BC416" s="9"/>
      <c r="BD416" s="9"/>
      <c r="BE416" s="9"/>
      <c r="BF416" s="9"/>
      <c r="BG416" s="9"/>
      <c r="BH416" s="9"/>
      <c r="BI416" s="9"/>
      <c r="BJ416" s="9"/>
      <c r="BK416" s="9"/>
      <c r="BL416" s="9"/>
      <c r="BM416" s="9"/>
      <c r="BN416" s="9"/>
      <c r="BO416" s="9"/>
      <c r="BP416" s="9"/>
      <c r="BQ416" s="9"/>
      <c r="BR416" s="9"/>
      <c r="BS416" s="9"/>
      <c r="BT416" s="9"/>
      <c r="BU416" s="9"/>
      <c r="BV416" s="9"/>
      <c r="BW416" s="9"/>
    </row>
    <row r="417" spans="1:75" ht="12.75">
      <c r="A417" s="9"/>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c r="AD417" s="9"/>
      <c r="AE417" s="9"/>
      <c r="AF417" s="9"/>
      <c r="AG417" s="9"/>
      <c r="AH417" s="9"/>
      <c r="AI417" s="9"/>
      <c r="AJ417" s="9"/>
      <c r="AK417" s="9"/>
      <c r="AL417" s="9"/>
      <c r="AM417" s="9"/>
      <c r="AN417" s="9"/>
      <c r="AO417" s="9"/>
      <c r="AP417" s="9"/>
      <c r="AQ417" s="9"/>
      <c r="AR417" s="9"/>
      <c r="AS417" s="9"/>
      <c r="AT417" s="9"/>
      <c r="AU417" s="9"/>
      <c r="AV417" s="9"/>
      <c r="AW417" s="9"/>
      <c r="AX417" s="9"/>
      <c r="AY417" s="9"/>
      <c r="AZ417" s="9"/>
      <c r="BA417" s="9"/>
      <c r="BB417" s="9"/>
      <c r="BC417" s="9"/>
      <c r="BD417" s="9"/>
      <c r="BE417" s="9"/>
      <c r="BF417" s="9"/>
      <c r="BG417" s="9"/>
      <c r="BH417" s="9"/>
      <c r="BI417" s="9"/>
      <c r="BJ417" s="9"/>
      <c r="BK417" s="9"/>
      <c r="BL417" s="9"/>
      <c r="BM417" s="9"/>
      <c r="BN417" s="9"/>
      <c r="BO417" s="9"/>
      <c r="BP417" s="9"/>
      <c r="BQ417" s="9"/>
      <c r="BR417" s="9"/>
      <c r="BS417" s="9"/>
      <c r="BT417" s="9"/>
      <c r="BU417" s="9"/>
      <c r="BV417" s="9"/>
      <c r="BW417" s="9"/>
    </row>
    <row r="418" spans="1:75" ht="12.75">
      <c r="A418" s="9"/>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c r="AD418" s="9"/>
      <c r="AE418" s="9"/>
      <c r="AF418" s="9"/>
      <c r="AG418" s="9"/>
      <c r="AH418" s="9"/>
      <c r="AI418" s="9"/>
      <c r="AJ418" s="9"/>
      <c r="AK418" s="9"/>
      <c r="AL418" s="9"/>
      <c r="AM418" s="9"/>
      <c r="AN418" s="9"/>
      <c r="AO418" s="9"/>
      <c r="AP418" s="9"/>
      <c r="AQ418" s="9"/>
      <c r="AR418" s="9"/>
      <c r="AS418" s="9"/>
      <c r="AT418" s="9"/>
      <c r="AU418" s="9"/>
      <c r="AV418" s="9"/>
      <c r="AW418" s="9"/>
      <c r="AX418" s="9"/>
      <c r="AY418" s="9"/>
      <c r="AZ418" s="9"/>
      <c r="BA418" s="9"/>
      <c r="BB418" s="9"/>
      <c r="BC418" s="9"/>
      <c r="BD418" s="9"/>
      <c r="BE418" s="9"/>
      <c r="BF418" s="9"/>
      <c r="BG418" s="9"/>
      <c r="BH418" s="9"/>
      <c r="BI418" s="9"/>
      <c r="BJ418" s="9"/>
      <c r="BK418" s="9"/>
      <c r="BL418" s="9"/>
      <c r="BM418" s="9"/>
      <c r="BN418" s="9"/>
      <c r="BO418" s="9"/>
      <c r="BP418" s="9"/>
      <c r="BQ418" s="9"/>
      <c r="BR418" s="9"/>
      <c r="BS418" s="9"/>
      <c r="BT418" s="9"/>
      <c r="BU418" s="9"/>
      <c r="BV418" s="9"/>
      <c r="BW418" s="9"/>
    </row>
    <row r="419" spans="1:75" ht="12.75">
      <c r="A419" s="9"/>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c r="AD419" s="9"/>
      <c r="AE419" s="9"/>
      <c r="AF419" s="9"/>
      <c r="AG419" s="9"/>
      <c r="AH419" s="9"/>
      <c r="AI419" s="9"/>
      <c r="AJ419" s="9"/>
      <c r="AK419" s="9"/>
      <c r="AL419" s="9"/>
      <c r="AM419" s="9"/>
      <c r="AN419" s="9"/>
      <c r="AO419" s="9"/>
      <c r="AP419" s="9"/>
      <c r="AQ419" s="9"/>
      <c r="AR419" s="9"/>
      <c r="AS419" s="9"/>
      <c r="AT419" s="9"/>
      <c r="AU419" s="9"/>
      <c r="AV419" s="9"/>
      <c r="AW419" s="9"/>
      <c r="AX419" s="9"/>
      <c r="AY419" s="9"/>
      <c r="AZ419" s="9"/>
      <c r="BA419" s="9"/>
      <c r="BB419" s="9"/>
      <c r="BC419" s="9"/>
      <c r="BD419" s="9"/>
      <c r="BE419" s="9"/>
      <c r="BF419" s="9"/>
      <c r="BG419" s="9"/>
      <c r="BH419" s="9"/>
      <c r="BI419" s="9"/>
      <c r="BJ419" s="9"/>
      <c r="BK419" s="9"/>
      <c r="BL419" s="9"/>
      <c r="BM419" s="9"/>
      <c r="BN419" s="9"/>
      <c r="BO419" s="9"/>
      <c r="BP419" s="9"/>
      <c r="BQ419" s="9"/>
      <c r="BR419" s="9"/>
      <c r="BS419" s="9"/>
      <c r="BT419" s="9"/>
      <c r="BU419" s="9"/>
      <c r="BV419" s="9"/>
      <c r="BW419" s="9"/>
    </row>
    <row r="420" spans="1:75" ht="12.75">
      <c r="A420" s="9"/>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c r="AD420" s="9"/>
      <c r="AE420" s="9"/>
      <c r="AF420" s="9"/>
      <c r="AG420" s="9"/>
      <c r="AH420" s="9"/>
      <c r="AI420" s="9"/>
      <c r="AJ420" s="9"/>
      <c r="AK420" s="9"/>
      <c r="AL420" s="9"/>
      <c r="AM420" s="9"/>
      <c r="AN420" s="9"/>
      <c r="AO420" s="9"/>
      <c r="AP420" s="9"/>
      <c r="AQ420" s="9"/>
      <c r="AR420" s="9"/>
      <c r="AS420" s="9"/>
      <c r="AT420" s="9"/>
      <c r="AU420" s="9"/>
      <c r="AV420" s="9"/>
      <c r="AW420" s="9"/>
      <c r="AX420" s="9"/>
      <c r="AY420" s="9"/>
      <c r="AZ420" s="9"/>
      <c r="BA420" s="9"/>
      <c r="BB420" s="9"/>
      <c r="BC420" s="9"/>
      <c r="BD420" s="9"/>
      <c r="BE420" s="9"/>
      <c r="BF420" s="9"/>
      <c r="BG420" s="9"/>
      <c r="BH420" s="9"/>
      <c r="BI420" s="9"/>
      <c r="BJ420" s="9"/>
      <c r="BK420" s="9"/>
      <c r="BL420" s="9"/>
      <c r="BM420" s="9"/>
      <c r="BN420" s="9"/>
      <c r="BO420" s="9"/>
      <c r="BP420" s="9"/>
      <c r="BQ420" s="9"/>
      <c r="BR420" s="9"/>
      <c r="BS420" s="9"/>
      <c r="BT420" s="9"/>
      <c r="BU420" s="9"/>
      <c r="BV420" s="9"/>
      <c r="BW420" s="9"/>
    </row>
    <row r="421" spans="1:75" ht="12.75">
      <c r="A421" s="9"/>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c r="AD421" s="9"/>
      <c r="AE421" s="9"/>
      <c r="AF421" s="9"/>
      <c r="AG421" s="9"/>
      <c r="AH421" s="9"/>
      <c r="AI421" s="9"/>
      <c r="AJ421" s="9"/>
      <c r="AK421" s="9"/>
      <c r="AL421" s="9"/>
      <c r="AM421" s="9"/>
      <c r="AN421" s="9"/>
      <c r="AO421" s="9"/>
      <c r="AP421" s="9"/>
      <c r="AQ421" s="9"/>
      <c r="AR421" s="9"/>
      <c r="AS421" s="9"/>
      <c r="AT421" s="9"/>
      <c r="AU421" s="9"/>
      <c r="AV421" s="9"/>
      <c r="AW421" s="9"/>
      <c r="AX421" s="9"/>
      <c r="AY421" s="9"/>
      <c r="AZ421" s="9"/>
      <c r="BA421" s="9"/>
      <c r="BB421" s="9"/>
      <c r="BC421" s="9"/>
      <c r="BD421" s="9"/>
      <c r="BE421" s="9"/>
      <c r="BF421" s="9"/>
      <c r="BG421" s="9"/>
      <c r="BH421" s="9"/>
      <c r="BI421" s="9"/>
      <c r="BJ421" s="9"/>
      <c r="BK421" s="9"/>
      <c r="BL421" s="9"/>
      <c r="BM421" s="9"/>
      <c r="BN421" s="9"/>
      <c r="BO421" s="9"/>
      <c r="BP421" s="9"/>
      <c r="BQ421" s="9"/>
      <c r="BR421" s="9"/>
      <c r="BS421" s="9"/>
      <c r="BT421" s="9"/>
      <c r="BU421" s="9"/>
      <c r="BV421" s="9"/>
      <c r="BW421" s="9"/>
    </row>
    <row r="422" spans="1:75" ht="12.75">
      <c r="A422" s="9"/>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c r="AD422" s="9"/>
      <c r="AE422" s="9"/>
      <c r="AF422" s="9"/>
      <c r="AG422" s="9"/>
      <c r="AH422" s="9"/>
      <c r="AI422" s="9"/>
      <c r="AJ422" s="9"/>
      <c r="AK422" s="9"/>
      <c r="AL422" s="9"/>
      <c r="AM422" s="9"/>
      <c r="AN422" s="9"/>
      <c r="AO422" s="9"/>
      <c r="AP422" s="9"/>
      <c r="AQ422" s="9"/>
      <c r="AR422" s="9"/>
      <c r="AS422" s="9"/>
      <c r="AT422" s="9"/>
      <c r="AU422" s="9"/>
      <c r="AV422" s="9"/>
      <c r="AW422" s="9"/>
      <c r="AX422" s="9"/>
      <c r="AY422" s="9"/>
      <c r="AZ422" s="9"/>
      <c r="BA422" s="9"/>
      <c r="BB422" s="9"/>
      <c r="BC422" s="9"/>
      <c r="BD422" s="9"/>
      <c r="BE422" s="9"/>
      <c r="BF422" s="9"/>
      <c r="BG422" s="9"/>
      <c r="BH422" s="9"/>
      <c r="BI422" s="9"/>
      <c r="BJ422" s="9"/>
      <c r="BK422" s="9"/>
      <c r="BL422" s="9"/>
      <c r="BM422" s="9"/>
      <c r="BN422" s="9"/>
      <c r="BO422" s="9"/>
      <c r="BP422" s="9"/>
      <c r="BQ422" s="9"/>
      <c r="BR422" s="9"/>
      <c r="BS422" s="9"/>
      <c r="BT422" s="9"/>
      <c r="BU422" s="9"/>
      <c r="BV422" s="9"/>
      <c r="BW422" s="9"/>
    </row>
    <row r="423" spans="1:75" ht="12.75">
      <c r="A423" s="9"/>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c r="AD423" s="9"/>
      <c r="AE423" s="9"/>
      <c r="AF423" s="9"/>
      <c r="AG423" s="9"/>
      <c r="AH423" s="9"/>
      <c r="AI423" s="9"/>
      <c r="AJ423" s="9"/>
      <c r="AK423" s="9"/>
      <c r="AL423" s="9"/>
      <c r="AM423" s="9"/>
      <c r="AN423" s="9"/>
      <c r="AO423" s="9"/>
      <c r="AP423" s="9"/>
      <c r="AQ423" s="9"/>
      <c r="AR423" s="9"/>
      <c r="AS423" s="9"/>
      <c r="AT423" s="9"/>
      <c r="AU423" s="9"/>
      <c r="AV423" s="9"/>
      <c r="AW423" s="9"/>
      <c r="AX423" s="9"/>
      <c r="AY423" s="9"/>
      <c r="AZ423" s="9"/>
      <c r="BA423" s="9"/>
      <c r="BB423" s="9"/>
      <c r="BC423" s="9"/>
      <c r="BD423" s="9"/>
      <c r="BE423" s="9"/>
      <c r="BF423" s="9"/>
      <c r="BG423" s="9"/>
      <c r="BH423" s="9"/>
      <c r="BI423" s="9"/>
      <c r="BJ423" s="9"/>
      <c r="BK423" s="9"/>
      <c r="BL423" s="9"/>
      <c r="BM423" s="9"/>
      <c r="BN423" s="9"/>
      <c r="BO423" s="9"/>
      <c r="BP423" s="9"/>
      <c r="BQ423" s="9"/>
      <c r="BR423" s="9"/>
      <c r="BS423" s="9"/>
      <c r="BT423" s="9"/>
      <c r="BU423" s="9"/>
      <c r="BV423" s="9"/>
      <c r="BW423" s="9"/>
    </row>
    <row r="424" spans="1:75" ht="12.75">
      <c r="A424" s="9"/>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c r="AD424" s="9"/>
      <c r="AE424" s="9"/>
      <c r="AF424" s="9"/>
      <c r="AG424" s="9"/>
      <c r="AH424" s="9"/>
      <c r="AI424" s="9"/>
      <c r="AJ424" s="9"/>
      <c r="AK424" s="9"/>
      <c r="AL424" s="9"/>
      <c r="AM424" s="9"/>
      <c r="AN424" s="9"/>
      <c r="AO424" s="9"/>
      <c r="AP424" s="9"/>
      <c r="AQ424" s="9"/>
      <c r="AR424" s="9"/>
      <c r="AS424" s="9"/>
      <c r="AT424" s="9"/>
      <c r="AU424" s="9"/>
      <c r="AV424" s="9"/>
      <c r="AW424" s="9"/>
      <c r="AX424" s="9"/>
      <c r="AY424" s="9"/>
      <c r="AZ424" s="9"/>
      <c r="BA424" s="9"/>
      <c r="BB424" s="9"/>
      <c r="BC424" s="9"/>
      <c r="BD424" s="9"/>
      <c r="BE424" s="9"/>
      <c r="BF424" s="9"/>
      <c r="BG424" s="9"/>
      <c r="BH424" s="9"/>
      <c r="BI424" s="9"/>
      <c r="BJ424" s="9"/>
      <c r="BK424" s="9"/>
      <c r="BL424" s="9"/>
      <c r="BM424" s="9"/>
      <c r="BN424" s="9"/>
      <c r="BO424" s="9"/>
      <c r="BP424" s="9"/>
      <c r="BQ424" s="9"/>
      <c r="BR424" s="9"/>
      <c r="BS424" s="9"/>
      <c r="BT424" s="9"/>
      <c r="BU424" s="9"/>
      <c r="BV424" s="9"/>
      <c r="BW424" s="9"/>
    </row>
    <row r="425" spans="1:75" ht="12.75">
      <c r="A425" s="9"/>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c r="AD425" s="9"/>
      <c r="AE425" s="9"/>
      <c r="AF425" s="9"/>
      <c r="AG425" s="9"/>
      <c r="AH425" s="9"/>
      <c r="AI425" s="9"/>
      <c r="AJ425" s="9"/>
      <c r="AK425" s="9"/>
      <c r="AL425" s="9"/>
      <c r="AM425" s="9"/>
      <c r="AN425" s="9"/>
      <c r="AO425" s="9"/>
      <c r="AP425" s="9"/>
      <c r="AQ425" s="9"/>
      <c r="AR425" s="9"/>
      <c r="AS425" s="9"/>
      <c r="AT425" s="9"/>
      <c r="AU425" s="9"/>
      <c r="AV425" s="9"/>
      <c r="AW425" s="9"/>
      <c r="AX425" s="9"/>
      <c r="AY425" s="9"/>
      <c r="AZ425" s="9"/>
      <c r="BA425" s="9"/>
      <c r="BB425" s="9"/>
      <c r="BC425" s="9"/>
      <c r="BD425" s="9"/>
      <c r="BE425" s="9"/>
      <c r="BF425" s="9"/>
      <c r="BG425" s="9"/>
      <c r="BH425" s="9"/>
      <c r="BI425" s="9"/>
      <c r="BJ425" s="9"/>
      <c r="BK425" s="9"/>
      <c r="BL425" s="9"/>
      <c r="BM425" s="9"/>
      <c r="BN425" s="9"/>
      <c r="BO425" s="9"/>
      <c r="BP425" s="9"/>
      <c r="BQ425" s="9"/>
      <c r="BR425" s="9"/>
      <c r="BS425" s="9"/>
      <c r="BT425" s="9"/>
      <c r="BU425" s="9"/>
      <c r="BV425" s="9"/>
      <c r="BW425" s="9"/>
    </row>
    <row r="426" spans="1:75" ht="12.75">
      <c r="A426" s="9"/>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c r="AD426" s="9"/>
      <c r="AE426" s="9"/>
      <c r="AF426" s="9"/>
      <c r="AG426" s="9"/>
      <c r="AH426" s="9"/>
      <c r="AI426" s="9"/>
      <c r="AJ426" s="9"/>
      <c r="AK426" s="9"/>
      <c r="AL426" s="9"/>
      <c r="AM426" s="9"/>
      <c r="AN426" s="9"/>
      <c r="AO426" s="9"/>
      <c r="AP426" s="9"/>
      <c r="AQ426" s="9"/>
      <c r="AR426" s="9"/>
      <c r="AS426" s="9"/>
      <c r="AT426" s="9"/>
      <c r="AU426" s="9"/>
      <c r="AV426" s="9"/>
      <c r="AW426" s="9"/>
      <c r="AX426" s="9"/>
      <c r="AY426" s="9"/>
      <c r="AZ426" s="9"/>
      <c r="BA426" s="9"/>
      <c r="BB426" s="9"/>
      <c r="BC426" s="9"/>
      <c r="BD426" s="9"/>
      <c r="BE426" s="9"/>
      <c r="BF426" s="9"/>
      <c r="BG426" s="9"/>
      <c r="BH426" s="9"/>
      <c r="BI426" s="9"/>
      <c r="BJ426" s="9"/>
      <c r="BK426" s="9"/>
      <c r="BL426" s="9"/>
      <c r="BM426" s="9"/>
      <c r="BN426" s="9"/>
      <c r="BO426" s="9"/>
      <c r="BP426" s="9"/>
      <c r="BQ426" s="9"/>
      <c r="BR426" s="9"/>
      <c r="BS426" s="9"/>
      <c r="BT426" s="9"/>
      <c r="BU426" s="9"/>
      <c r="BV426" s="9"/>
      <c r="BW426" s="9"/>
    </row>
    <row r="427" spans="1:75" ht="12.75">
      <c r="A427" s="9"/>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c r="AD427" s="9"/>
      <c r="AE427" s="9"/>
      <c r="AF427" s="9"/>
      <c r="AG427" s="9"/>
      <c r="AH427" s="9"/>
      <c r="AI427" s="9"/>
      <c r="AJ427" s="9"/>
      <c r="AK427" s="9"/>
      <c r="AL427" s="9"/>
      <c r="AM427" s="9"/>
      <c r="AN427" s="9"/>
      <c r="AO427" s="9"/>
      <c r="AP427" s="9"/>
      <c r="AQ427" s="9"/>
      <c r="AR427" s="9"/>
      <c r="AS427" s="9"/>
      <c r="AT427" s="9"/>
      <c r="AU427" s="9"/>
      <c r="AV427" s="9"/>
      <c r="AW427" s="9"/>
      <c r="AX427" s="9"/>
      <c r="AY427" s="9"/>
      <c r="AZ427" s="9"/>
      <c r="BA427" s="9"/>
      <c r="BB427" s="9"/>
      <c r="BC427" s="9"/>
      <c r="BD427" s="9"/>
      <c r="BE427" s="9"/>
      <c r="BF427" s="9"/>
      <c r="BG427" s="9"/>
      <c r="BH427" s="9"/>
      <c r="BI427" s="9"/>
      <c r="BJ427" s="9"/>
      <c r="BK427" s="9"/>
      <c r="BL427" s="9"/>
      <c r="BM427" s="9"/>
      <c r="BN427" s="9"/>
      <c r="BO427" s="9"/>
      <c r="BP427" s="9"/>
      <c r="BQ427" s="9"/>
      <c r="BR427" s="9"/>
      <c r="BS427" s="9"/>
      <c r="BT427" s="9"/>
      <c r="BU427" s="9"/>
      <c r="BV427" s="9"/>
      <c r="BW427" s="9"/>
    </row>
    <row r="428" spans="1:75" ht="12.75">
      <c r="A428" s="9"/>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c r="AD428" s="9"/>
      <c r="AE428" s="9"/>
      <c r="AF428" s="9"/>
      <c r="AG428" s="9"/>
      <c r="AH428" s="9"/>
      <c r="AI428" s="9"/>
      <c r="AJ428" s="9"/>
      <c r="AK428" s="9"/>
      <c r="AL428" s="9"/>
      <c r="AM428" s="9"/>
      <c r="AN428" s="9"/>
      <c r="AO428" s="9"/>
      <c r="AP428" s="9"/>
      <c r="AQ428" s="9"/>
      <c r="AR428" s="9"/>
      <c r="AS428" s="9"/>
      <c r="AT428" s="9"/>
      <c r="AU428" s="9"/>
      <c r="AV428" s="9"/>
      <c r="AW428" s="9"/>
      <c r="AX428" s="9"/>
      <c r="AY428" s="9"/>
      <c r="AZ428" s="9"/>
      <c r="BA428" s="9"/>
      <c r="BB428" s="9"/>
      <c r="BC428" s="9"/>
      <c r="BD428" s="9"/>
      <c r="BE428" s="9"/>
      <c r="BF428" s="9"/>
      <c r="BG428" s="9"/>
      <c r="BH428" s="9"/>
      <c r="BI428" s="9"/>
      <c r="BJ428" s="9"/>
      <c r="BK428" s="9"/>
      <c r="BL428" s="9"/>
      <c r="BM428" s="9"/>
      <c r="BN428" s="9"/>
      <c r="BO428" s="9"/>
      <c r="BP428" s="9"/>
      <c r="BQ428" s="9"/>
      <c r="BR428" s="9"/>
      <c r="BS428" s="9"/>
      <c r="BT428" s="9"/>
      <c r="BU428" s="9"/>
      <c r="BV428" s="9"/>
      <c r="BW428" s="9"/>
    </row>
    <row r="429" spans="1:75" ht="12.75">
      <c r="A429" s="9"/>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c r="AD429" s="9"/>
      <c r="AE429" s="9"/>
      <c r="AF429" s="9"/>
      <c r="AG429" s="9"/>
      <c r="AH429" s="9"/>
      <c r="AI429" s="9"/>
      <c r="AJ429" s="9"/>
      <c r="AK429" s="9"/>
      <c r="AL429" s="9"/>
      <c r="AM429" s="9"/>
      <c r="AN429" s="9"/>
      <c r="AO429" s="9"/>
      <c r="AP429" s="9"/>
      <c r="AQ429" s="9"/>
      <c r="AR429" s="9"/>
      <c r="AS429" s="9"/>
      <c r="AT429" s="9"/>
      <c r="AU429" s="9"/>
      <c r="AV429" s="9"/>
      <c r="AW429" s="9"/>
      <c r="AX429" s="9"/>
      <c r="AY429" s="9"/>
      <c r="AZ429" s="9"/>
      <c r="BA429" s="9"/>
      <c r="BB429" s="9"/>
      <c r="BC429" s="9"/>
      <c r="BD429" s="9"/>
      <c r="BE429" s="9"/>
      <c r="BF429" s="9"/>
      <c r="BG429" s="9"/>
      <c r="BH429" s="9"/>
      <c r="BI429" s="9"/>
      <c r="BJ429" s="9"/>
      <c r="BK429" s="9"/>
      <c r="BL429" s="9"/>
      <c r="BM429" s="9"/>
      <c r="BN429" s="9"/>
      <c r="BO429" s="9"/>
      <c r="BP429" s="9"/>
      <c r="BQ429" s="9"/>
      <c r="BR429" s="9"/>
      <c r="BS429" s="9"/>
      <c r="BT429" s="9"/>
      <c r="BU429" s="9"/>
      <c r="BV429" s="9"/>
      <c r="BW429" s="9"/>
    </row>
    <row r="430" spans="1:75" ht="12.75">
      <c r="A430" s="9"/>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c r="AD430" s="9"/>
      <c r="AE430" s="9"/>
      <c r="AF430" s="9"/>
      <c r="AG430" s="9"/>
      <c r="AH430" s="9"/>
      <c r="AI430" s="9"/>
      <c r="AJ430" s="9"/>
      <c r="AK430" s="9"/>
      <c r="AL430" s="9"/>
      <c r="AM430" s="9"/>
      <c r="AN430" s="9"/>
      <c r="AO430" s="9"/>
      <c r="AP430" s="9"/>
      <c r="AQ430" s="9"/>
      <c r="AR430" s="9"/>
      <c r="AS430" s="9"/>
      <c r="AT430" s="9"/>
      <c r="AU430" s="9"/>
      <c r="AV430" s="9"/>
      <c r="AW430" s="9"/>
      <c r="AX430" s="9"/>
      <c r="AY430" s="9"/>
      <c r="AZ430" s="9"/>
      <c r="BA430" s="9"/>
      <c r="BB430" s="9"/>
      <c r="BC430" s="9"/>
      <c r="BD430" s="9"/>
      <c r="BE430" s="9"/>
      <c r="BF430" s="9"/>
      <c r="BG430" s="9"/>
      <c r="BH430" s="9"/>
      <c r="BI430" s="9"/>
      <c r="BJ430" s="9"/>
      <c r="BK430" s="9"/>
      <c r="BL430" s="9"/>
      <c r="BM430" s="9"/>
      <c r="BN430" s="9"/>
      <c r="BO430" s="9"/>
      <c r="BP430" s="9"/>
      <c r="BQ430" s="9"/>
      <c r="BR430" s="9"/>
      <c r="BS430" s="9"/>
      <c r="BT430" s="9"/>
      <c r="BU430" s="9"/>
      <c r="BV430" s="9"/>
      <c r="BW430" s="9"/>
    </row>
    <row r="431" spans="1:75" ht="12.75">
      <c r="A431" s="9"/>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c r="AY431" s="9"/>
      <c r="AZ431" s="9"/>
      <c r="BA431" s="9"/>
      <c r="BB431" s="9"/>
      <c r="BC431" s="9"/>
      <c r="BD431" s="9"/>
      <c r="BE431" s="9"/>
      <c r="BF431" s="9"/>
      <c r="BG431" s="9"/>
      <c r="BH431" s="9"/>
      <c r="BI431" s="9"/>
      <c r="BJ431" s="9"/>
      <c r="BK431" s="9"/>
      <c r="BL431" s="9"/>
      <c r="BM431" s="9"/>
      <c r="BN431" s="9"/>
      <c r="BO431" s="9"/>
      <c r="BP431" s="9"/>
      <c r="BQ431" s="9"/>
      <c r="BR431" s="9"/>
      <c r="BS431" s="9"/>
      <c r="BT431" s="9"/>
      <c r="BU431" s="9"/>
      <c r="BV431" s="9"/>
      <c r="BW431" s="9"/>
    </row>
    <row r="432" spans="1:75" ht="12.75">
      <c r="A432" s="9"/>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c r="AY432" s="9"/>
      <c r="AZ432" s="9"/>
      <c r="BA432" s="9"/>
      <c r="BB432" s="9"/>
      <c r="BC432" s="9"/>
      <c r="BD432" s="9"/>
      <c r="BE432" s="9"/>
      <c r="BF432" s="9"/>
      <c r="BG432" s="9"/>
      <c r="BH432" s="9"/>
      <c r="BI432" s="9"/>
      <c r="BJ432" s="9"/>
      <c r="BK432" s="9"/>
      <c r="BL432" s="9"/>
      <c r="BM432" s="9"/>
      <c r="BN432" s="9"/>
      <c r="BO432" s="9"/>
      <c r="BP432" s="9"/>
      <c r="BQ432" s="9"/>
      <c r="BR432" s="9"/>
      <c r="BS432" s="9"/>
      <c r="BT432" s="9"/>
      <c r="BU432" s="9"/>
      <c r="BV432" s="9"/>
      <c r="BW432" s="9"/>
    </row>
    <row r="433" spans="1:75" ht="12.75">
      <c r="A433" s="9"/>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c r="AD433" s="9"/>
      <c r="AE433" s="9"/>
      <c r="AF433" s="9"/>
      <c r="AG433" s="9"/>
      <c r="AH433" s="9"/>
      <c r="AI433" s="9"/>
      <c r="AJ433" s="9"/>
      <c r="AK433" s="9"/>
      <c r="AL433" s="9"/>
      <c r="AM433" s="9"/>
      <c r="AN433" s="9"/>
      <c r="AO433" s="9"/>
      <c r="AP433" s="9"/>
      <c r="AQ433" s="9"/>
      <c r="AR433" s="9"/>
      <c r="AS433" s="9"/>
      <c r="AT433" s="9"/>
      <c r="AU433" s="9"/>
      <c r="AV433" s="9"/>
      <c r="AW433" s="9"/>
      <c r="AX433" s="9"/>
      <c r="AY433" s="9"/>
      <c r="AZ433" s="9"/>
      <c r="BA433" s="9"/>
      <c r="BB433" s="9"/>
      <c r="BC433" s="9"/>
      <c r="BD433" s="9"/>
      <c r="BE433" s="9"/>
      <c r="BF433" s="9"/>
      <c r="BG433" s="9"/>
      <c r="BH433" s="9"/>
      <c r="BI433" s="9"/>
      <c r="BJ433" s="9"/>
      <c r="BK433" s="9"/>
      <c r="BL433" s="9"/>
      <c r="BM433" s="9"/>
      <c r="BN433" s="9"/>
      <c r="BO433" s="9"/>
      <c r="BP433" s="9"/>
      <c r="BQ433" s="9"/>
      <c r="BR433" s="9"/>
      <c r="BS433" s="9"/>
      <c r="BT433" s="9"/>
      <c r="BU433" s="9"/>
      <c r="BV433" s="9"/>
      <c r="BW433" s="9"/>
    </row>
    <row r="434" spans="1:75" ht="12.75">
      <c r="A434" s="9"/>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c r="AD434" s="9"/>
      <c r="AE434" s="9"/>
      <c r="AF434" s="9"/>
      <c r="AG434" s="9"/>
      <c r="AH434" s="9"/>
      <c r="AI434" s="9"/>
      <c r="AJ434" s="9"/>
      <c r="AK434" s="9"/>
      <c r="AL434" s="9"/>
      <c r="AM434" s="9"/>
      <c r="AN434" s="9"/>
      <c r="AO434" s="9"/>
      <c r="AP434" s="9"/>
      <c r="AQ434" s="9"/>
      <c r="AR434" s="9"/>
      <c r="AS434" s="9"/>
      <c r="AT434" s="9"/>
      <c r="AU434" s="9"/>
      <c r="AV434" s="9"/>
      <c r="AW434" s="9"/>
      <c r="AX434" s="9"/>
      <c r="AY434" s="9"/>
      <c r="AZ434" s="9"/>
      <c r="BA434" s="9"/>
      <c r="BB434" s="9"/>
      <c r="BC434" s="9"/>
      <c r="BD434" s="9"/>
      <c r="BE434" s="9"/>
      <c r="BF434" s="9"/>
      <c r="BG434" s="9"/>
      <c r="BH434" s="9"/>
      <c r="BI434" s="9"/>
      <c r="BJ434" s="9"/>
      <c r="BK434" s="9"/>
      <c r="BL434" s="9"/>
      <c r="BM434" s="9"/>
      <c r="BN434" s="9"/>
      <c r="BO434" s="9"/>
      <c r="BP434" s="9"/>
      <c r="BQ434" s="9"/>
      <c r="BR434" s="9"/>
      <c r="BS434" s="9"/>
      <c r="BT434" s="9"/>
      <c r="BU434" s="9"/>
      <c r="BV434" s="9"/>
      <c r="BW434" s="9"/>
    </row>
    <row r="435" spans="1:75" ht="12.75">
      <c r="A435" s="9"/>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c r="AD435" s="9"/>
      <c r="AE435" s="9"/>
      <c r="AF435" s="9"/>
      <c r="AG435" s="9"/>
      <c r="AH435" s="9"/>
      <c r="AI435" s="9"/>
      <c r="AJ435" s="9"/>
      <c r="AK435" s="9"/>
      <c r="AL435" s="9"/>
      <c r="AM435" s="9"/>
      <c r="AN435" s="9"/>
      <c r="AO435" s="9"/>
      <c r="AP435" s="9"/>
      <c r="AQ435" s="9"/>
      <c r="AR435" s="9"/>
      <c r="AS435" s="9"/>
      <c r="AT435" s="9"/>
      <c r="AU435" s="9"/>
      <c r="AV435" s="9"/>
      <c r="AW435" s="9"/>
      <c r="AX435" s="9"/>
      <c r="AY435" s="9"/>
      <c r="AZ435" s="9"/>
      <c r="BA435" s="9"/>
      <c r="BB435" s="9"/>
      <c r="BC435" s="9"/>
      <c r="BD435" s="9"/>
      <c r="BE435" s="9"/>
      <c r="BF435" s="9"/>
      <c r="BG435" s="9"/>
      <c r="BH435" s="9"/>
      <c r="BI435" s="9"/>
      <c r="BJ435" s="9"/>
      <c r="BK435" s="9"/>
      <c r="BL435" s="9"/>
      <c r="BM435" s="9"/>
      <c r="BN435" s="9"/>
      <c r="BO435" s="9"/>
      <c r="BP435" s="9"/>
      <c r="BQ435" s="9"/>
      <c r="BR435" s="9"/>
      <c r="BS435" s="9"/>
      <c r="BT435" s="9"/>
      <c r="BU435" s="9"/>
      <c r="BV435" s="9"/>
      <c r="BW435" s="9"/>
    </row>
    <row r="436" spans="1:75" ht="12.75">
      <c r="A436" s="9"/>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c r="AD436" s="9"/>
      <c r="AE436" s="9"/>
      <c r="AF436" s="9"/>
      <c r="AG436" s="9"/>
      <c r="AH436" s="9"/>
      <c r="AI436" s="9"/>
      <c r="AJ436" s="9"/>
      <c r="AK436" s="9"/>
      <c r="AL436" s="9"/>
      <c r="AM436" s="9"/>
      <c r="AN436" s="9"/>
      <c r="AO436" s="9"/>
      <c r="AP436" s="9"/>
      <c r="AQ436" s="9"/>
      <c r="AR436" s="9"/>
      <c r="AS436" s="9"/>
      <c r="AT436" s="9"/>
      <c r="AU436" s="9"/>
      <c r="AV436" s="9"/>
      <c r="AW436" s="9"/>
      <c r="AX436" s="9"/>
      <c r="AY436" s="9"/>
      <c r="AZ436" s="9"/>
      <c r="BA436" s="9"/>
      <c r="BB436" s="9"/>
      <c r="BC436" s="9"/>
      <c r="BD436" s="9"/>
      <c r="BE436" s="9"/>
      <c r="BF436" s="9"/>
      <c r="BG436" s="9"/>
      <c r="BH436" s="9"/>
      <c r="BI436" s="9"/>
      <c r="BJ436" s="9"/>
      <c r="BK436" s="9"/>
      <c r="BL436" s="9"/>
      <c r="BM436" s="9"/>
      <c r="BN436" s="9"/>
      <c r="BO436" s="9"/>
      <c r="BP436" s="9"/>
      <c r="BQ436" s="9"/>
      <c r="BR436" s="9"/>
      <c r="BS436" s="9"/>
      <c r="BT436" s="9"/>
      <c r="BU436" s="9"/>
      <c r="BV436" s="9"/>
      <c r="BW436" s="9"/>
    </row>
    <row r="437" spans="1:75" ht="12.75">
      <c r="A437" s="9"/>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c r="AD437" s="9"/>
      <c r="AE437" s="9"/>
      <c r="AF437" s="9"/>
      <c r="AG437" s="9"/>
      <c r="AH437" s="9"/>
      <c r="AI437" s="9"/>
      <c r="AJ437" s="9"/>
      <c r="AK437" s="9"/>
      <c r="AL437" s="9"/>
      <c r="AM437" s="9"/>
      <c r="AN437" s="9"/>
      <c r="AO437" s="9"/>
      <c r="AP437" s="9"/>
      <c r="AQ437" s="9"/>
      <c r="AR437" s="9"/>
      <c r="AS437" s="9"/>
      <c r="AT437" s="9"/>
      <c r="AU437" s="9"/>
      <c r="AV437" s="9"/>
      <c r="AW437" s="9"/>
      <c r="AX437" s="9"/>
      <c r="AY437" s="9"/>
      <c r="AZ437" s="9"/>
      <c r="BA437" s="9"/>
      <c r="BB437" s="9"/>
      <c r="BC437" s="9"/>
      <c r="BD437" s="9"/>
      <c r="BE437" s="9"/>
      <c r="BF437" s="9"/>
      <c r="BG437" s="9"/>
      <c r="BH437" s="9"/>
      <c r="BI437" s="9"/>
      <c r="BJ437" s="9"/>
      <c r="BK437" s="9"/>
      <c r="BL437" s="9"/>
      <c r="BM437" s="9"/>
      <c r="BN437" s="9"/>
      <c r="BO437" s="9"/>
      <c r="BP437" s="9"/>
      <c r="BQ437" s="9"/>
      <c r="BR437" s="9"/>
      <c r="BS437" s="9"/>
      <c r="BT437" s="9"/>
      <c r="BU437" s="9"/>
      <c r="BV437" s="9"/>
      <c r="BW437" s="9"/>
    </row>
    <row r="438" spans="1:75" ht="12.75">
      <c r="A438" s="9"/>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c r="AD438" s="9"/>
      <c r="AE438" s="9"/>
      <c r="AF438" s="9"/>
      <c r="AG438" s="9"/>
      <c r="AH438" s="9"/>
      <c r="AI438" s="9"/>
      <c r="AJ438" s="9"/>
      <c r="AK438" s="9"/>
      <c r="AL438" s="9"/>
      <c r="AM438" s="9"/>
      <c r="AN438" s="9"/>
      <c r="AO438" s="9"/>
      <c r="AP438" s="9"/>
      <c r="AQ438" s="9"/>
      <c r="AR438" s="9"/>
      <c r="AS438" s="9"/>
      <c r="AT438" s="9"/>
      <c r="AU438" s="9"/>
      <c r="AV438" s="9"/>
      <c r="AW438" s="9"/>
      <c r="AX438" s="9"/>
      <c r="AY438" s="9"/>
      <c r="AZ438" s="9"/>
      <c r="BA438" s="9"/>
      <c r="BB438" s="9"/>
      <c r="BC438" s="9"/>
      <c r="BD438" s="9"/>
      <c r="BE438" s="9"/>
      <c r="BF438" s="9"/>
      <c r="BG438" s="9"/>
      <c r="BH438" s="9"/>
      <c r="BI438" s="9"/>
      <c r="BJ438" s="9"/>
      <c r="BK438" s="9"/>
      <c r="BL438" s="9"/>
      <c r="BM438" s="9"/>
      <c r="BN438" s="9"/>
      <c r="BO438" s="9"/>
      <c r="BP438" s="9"/>
      <c r="BQ438" s="9"/>
      <c r="BR438" s="9"/>
      <c r="BS438" s="9"/>
      <c r="BT438" s="9"/>
      <c r="BU438" s="9"/>
      <c r="BV438" s="9"/>
      <c r="BW438" s="9"/>
    </row>
    <row r="439" spans="1:75" ht="12.75">
      <c r="A439" s="9"/>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c r="AD439" s="9"/>
      <c r="AE439" s="9"/>
      <c r="AF439" s="9"/>
      <c r="AG439" s="9"/>
      <c r="AH439" s="9"/>
      <c r="AI439" s="9"/>
      <c r="AJ439" s="9"/>
      <c r="AK439" s="9"/>
      <c r="AL439" s="9"/>
      <c r="AM439" s="9"/>
      <c r="AN439" s="9"/>
      <c r="AO439" s="9"/>
      <c r="AP439" s="9"/>
      <c r="AQ439" s="9"/>
      <c r="AR439" s="9"/>
      <c r="AS439" s="9"/>
      <c r="AT439" s="9"/>
      <c r="AU439" s="9"/>
      <c r="AV439" s="9"/>
      <c r="AW439" s="9"/>
      <c r="AX439" s="9"/>
      <c r="AY439" s="9"/>
      <c r="AZ439" s="9"/>
      <c r="BA439" s="9"/>
      <c r="BB439" s="9"/>
      <c r="BC439" s="9"/>
      <c r="BD439" s="9"/>
      <c r="BE439" s="9"/>
      <c r="BF439" s="9"/>
      <c r="BG439" s="9"/>
      <c r="BH439" s="9"/>
      <c r="BI439" s="9"/>
      <c r="BJ439" s="9"/>
      <c r="BK439" s="9"/>
      <c r="BL439" s="9"/>
      <c r="BM439" s="9"/>
      <c r="BN439" s="9"/>
      <c r="BO439" s="9"/>
      <c r="BP439" s="9"/>
      <c r="BQ439" s="9"/>
      <c r="BR439" s="9"/>
      <c r="BS439" s="9"/>
      <c r="BT439" s="9"/>
      <c r="BU439" s="9"/>
      <c r="BV439" s="9"/>
      <c r="BW439" s="9"/>
    </row>
    <row r="440" spans="1:75" ht="12.75">
      <c r="A440" s="9"/>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c r="AD440" s="9"/>
      <c r="AE440" s="9"/>
      <c r="AF440" s="9"/>
      <c r="AG440" s="9"/>
      <c r="AH440" s="9"/>
      <c r="AI440" s="9"/>
      <c r="AJ440" s="9"/>
      <c r="AK440" s="9"/>
      <c r="AL440" s="9"/>
      <c r="AM440" s="9"/>
      <c r="AN440" s="9"/>
      <c r="AO440" s="9"/>
      <c r="AP440" s="9"/>
      <c r="AQ440" s="9"/>
      <c r="AR440" s="9"/>
      <c r="AS440" s="9"/>
      <c r="AT440" s="9"/>
      <c r="AU440" s="9"/>
      <c r="AV440" s="9"/>
      <c r="AW440" s="9"/>
      <c r="AX440" s="9"/>
      <c r="AY440" s="9"/>
      <c r="AZ440" s="9"/>
      <c r="BA440" s="9"/>
      <c r="BB440" s="9"/>
      <c r="BC440" s="9"/>
      <c r="BD440" s="9"/>
      <c r="BE440" s="9"/>
      <c r="BF440" s="9"/>
      <c r="BG440" s="9"/>
      <c r="BH440" s="9"/>
      <c r="BI440" s="9"/>
      <c r="BJ440" s="9"/>
      <c r="BK440" s="9"/>
      <c r="BL440" s="9"/>
      <c r="BM440" s="9"/>
      <c r="BN440" s="9"/>
      <c r="BO440" s="9"/>
      <c r="BP440" s="9"/>
      <c r="BQ440" s="9"/>
      <c r="BR440" s="9"/>
      <c r="BS440" s="9"/>
      <c r="BT440" s="9"/>
      <c r="BU440" s="9"/>
      <c r="BV440" s="9"/>
      <c r="BW440" s="9"/>
    </row>
    <row r="441" spans="1:75" ht="12.75">
      <c r="A441" s="9"/>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c r="AD441" s="9"/>
      <c r="AE441" s="9"/>
      <c r="AF441" s="9"/>
      <c r="AG441" s="9"/>
      <c r="AH441" s="9"/>
      <c r="AI441" s="9"/>
      <c r="AJ441" s="9"/>
      <c r="AK441" s="9"/>
      <c r="AL441" s="9"/>
      <c r="AM441" s="9"/>
      <c r="AN441" s="9"/>
      <c r="AO441" s="9"/>
      <c r="AP441" s="9"/>
      <c r="AQ441" s="9"/>
      <c r="AR441" s="9"/>
      <c r="AS441" s="9"/>
      <c r="AT441" s="9"/>
      <c r="AU441" s="9"/>
      <c r="AV441" s="9"/>
      <c r="AW441" s="9"/>
      <c r="AX441" s="9"/>
      <c r="AY441" s="9"/>
      <c r="AZ441" s="9"/>
      <c r="BA441" s="9"/>
      <c r="BB441" s="9"/>
      <c r="BC441" s="9"/>
      <c r="BD441" s="9"/>
      <c r="BE441" s="9"/>
      <c r="BF441" s="9"/>
      <c r="BG441" s="9"/>
      <c r="BH441" s="9"/>
      <c r="BI441" s="9"/>
      <c r="BJ441" s="9"/>
      <c r="BK441" s="9"/>
      <c r="BL441" s="9"/>
      <c r="BM441" s="9"/>
      <c r="BN441" s="9"/>
      <c r="BO441" s="9"/>
      <c r="BP441" s="9"/>
      <c r="BQ441" s="9"/>
      <c r="BR441" s="9"/>
      <c r="BS441" s="9"/>
      <c r="BT441" s="9"/>
      <c r="BU441" s="9"/>
      <c r="BV441" s="9"/>
      <c r="BW441" s="9"/>
    </row>
    <row r="442" spans="1:75" ht="12.75">
      <c r="A442" s="9"/>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c r="AD442" s="9"/>
      <c r="AE442" s="9"/>
      <c r="AF442" s="9"/>
      <c r="AG442" s="9"/>
      <c r="AH442" s="9"/>
      <c r="AI442" s="9"/>
      <c r="AJ442" s="9"/>
      <c r="AK442" s="9"/>
      <c r="AL442" s="9"/>
      <c r="AM442" s="9"/>
      <c r="AN442" s="9"/>
      <c r="AO442" s="9"/>
      <c r="AP442" s="9"/>
      <c r="AQ442" s="9"/>
      <c r="AR442" s="9"/>
      <c r="AS442" s="9"/>
      <c r="AT442" s="9"/>
      <c r="AU442" s="9"/>
      <c r="AV442" s="9"/>
      <c r="AW442" s="9"/>
      <c r="AX442" s="9"/>
      <c r="AY442" s="9"/>
      <c r="AZ442" s="9"/>
      <c r="BA442" s="9"/>
      <c r="BB442" s="9"/>
      <c r="BC442" s="9"/>
      <c r="BD442" s="9"/>
      <c r="BE442" s="9"/>
      <c r="BF442" s="9"/>
      <c r="BG442" s="9"/>
      <c r="BH442" s="9"/>
      <c r="BI442" s="9"/>
      <c r="BJ442" s="9"/>
      <c r="BK442" s="9"/>
      <c r="BL442" s="9"/>
      <c r="BM442" s="9"/>
      <c r="BN442" s="9"/>
      <c r="BO442" s="9"/>
      <c r="BP442" s="9"/>
      <c r="BQ442" s="9"/>
      <c r="BR442" s="9"/>
      <c r="BS442" s="9"/>
      <c r="BT442" s="9"/>
      <c r="BU442" s="9"/>
      <c r="BV442" s="9"/>
      <c r="BW442" s="9"/>
    </row>
    <row r="443" spans="1:75" ht="12.75">
      <c r="A443" s="9"/>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c r="BB443" s="9"/>
      <c r="BC443" s="9"/>
      <c r="BD443" s="9"/>
      <c r="BE443" s="9"/>
      <c r="BF443" s="9"/>
      <c r="BG443" s="9"/>
      <c r="BH443" s="9"/>
      <c r="BI443" s="9"/>
      <c r="BJ443" s="9"/>
      <c r="BK443" s="9"/>
      <c r="BL443" s="9"/>
      <c r="BM443" s="9"/>
      <c r="BN443" s="9"/>
      <c r="BO443" s="9"/>
      <c r="BP443" s="9"/>
      <c r="BQ443" s="9"/>
      <c r="BR443" s="9"/>
      <c r="BS443" s="9"/>
      <c r="BT443" s="9"/>
      <c r="BU443" s="9"/>
      <c r="BV443" s="9"/>
      <c r="BW443" s="9"/>
    </row>
    <row r="444" spans="1:75" ht="12.75">
      <c r="A444" s="9"/>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c r="AD444" s="9"/>
      <c r="AE444" s="9"/>
      <c r="AF444" s="9"/>
      <c r="AG444" s="9"/>
      <c r="AH444" s="9"/>
      <c r="AI444" s="9"/>
      <c r="AJ444" s="9"/>
      <c r="AK444" s="9"/>
      <c r="AL444" s="9"/>
      <c r="AM444" s="9"/>
      <c r="AN444" s="9"/>
      <c r="AO444" s="9"/>
      <c r="AP444" s="9"/>
      <c r="AQ444" s="9"/>
      <c r="AR444" s="9"/>
      <c r="AS444" s="9"/>
      <c r="AT444" s="9"/>
      <c r="AU444" s="9"/>
      <c r="AV444" s="9"/>
      <c r="AW444" s="9"/>
      <c r="AX444" s="9"/>
      <c r="AY444" s="9"/>
      <c r="AZ444" s="9"/>
      <c r="BA444" s="9"/>
      <c r="BB444" s="9"/>
      <c r="BC444" s="9"/>
      <c r="BD444" s="9"/>
      <c r="BE444" s="9"/>
      <c r="BF444" s="9"/>
      <c r="BG444" s="9"/>
      <c r="BH444" s="9"/>
      <c r="BI444" s="9"/>
      <c r="BJ444" s="9"/>
      <c r="BK444" s="9"/>
      <c r="BL444" s="9"/>
      <c r="BM444" s="9"/>
      <c r="BN444" s="9"/>
      <c r="BO444" s="9"/>
      <c r="BP444" s="9"/>
      <c r="BQ444" s="9"/>
      <c r="BR444" s="9"/>
      <c r="BS444" s="9"/>
      <c r="BT444" s="9"/>
      <c r="BU444" s="9"/>
      <c r="BV444" s="9"/>
      <c r="BW444" s="9"/>
    </row>
    <row r="445" spans="1:75" ht="12.75">
      <c r="A445" s="9"/>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c r="AD445" s="9"/>
      <c r="AE445" s="9"/>
      <c r="AF445" s="9"/>
      <c r="AG445" s="9"/>
      <c r="AH445" s="9"/>
      <c r="AI445" s="9"/>
      <c r="AJ445" s="9"/>
      <c r="AK445" s="9"/>
      <c r="AL445" s="9"/>
      <c r="AM445" s="9"/>
      <c r="AN445" s="9"/>
      <c r="AO445" s="9"/>
      <c r="AP445" s="9"/>
      <c r="AQ445" s="9"/>
      <c r="AR445" s="9"/>
      <c r="AS445" s="9"/>
      <c r="AT445" s="9"/>
      <c r="AU445" s="9"/>
      <c r="AV445" s="9"/>
      <c r="AW445" s="9"/>
      <c r="AX445" s="9"/>
      <c r="AY445" s="9"/>
      <c r="AZ445" s="9"/>
      <c r="BA445" s="9"/>
      <c r="BB445" s="9"/>
      <c r="BC445" s="9"/>
      <c r="BD445" s="9"/>
      <c r="BE445" s="9"/>
      <c r="BF445" s="9"/>
      <c r="BG445" s="9"/>
      <c r="BH445" s="9"/>
      <c r="BI445" s="9"/>
      <c r="BJ445" s="9"/>
      <c r="BK445" s="9"/>
      <c r="BL445" s="9"/>
      <c r="BM445" s="9"/>
      <c r="BN445" s="9"/>
      <c r="BO445" s="9"/>
      <c r="BP445" s="9"/>
      <c r="BQ445" s="9"/>
      <c r="BR445" s="9"/>
      <c r="BS445" s="9"/>
      <c r="BT445" s="9"/>
      <c r="BU445" s="9"/>
      <c r="BV445" s="9"/>
      <c r="BW445" s="9"/>
    </row>
    <row r="446" spans="1:75" ht="12.75">
      <c r="A446" s="9"/>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c r="AD446" s="9"/>
      <c r="AE446" s="9"/>
      <c r="AF446" s="9"/>
      <c r="AG446" s="9"/>
      <c r="AH446" s="9"/>
      <c r="AI446" s="9"/>
      <c r="AJ446" s="9"/>
      <c r="AK446" s="9"/>
      <c r="AL446" s="9"/>
      <c r="AM446" s="9"/>
      <c r="AN446" s="9"/>
      <c r="AO446" s="9"/>
      <c r="AP446" s="9"/>
      <c r="AQ446" s="9"/>
      <c r="AR446" s="9"/>
      <c r="AS446" s="9"/>
      <c r="AT446" s="9"/>
      <c r="AU446" s="9"/>
      <c r="AV446" s="9"/>
      <c r="AW446" s="9"/>
      <c r="AX446" s="9"/>
      <c r="AY446" s="9"/>
      <c r="AZ446" s="9"/>
      <c r="BA446" s="9"/>
      <c r="BB446" s="9"/>
      <c r="BC446" s="9"/>
      <c r="BD446" s="9"/>
      <c r="BE446" s="9"/>
      <c r="BF446" s="9"/>
      <c r="BG446" s="9"/>
      <c r="BH446" s="9"/>
      <c r="BI446" s="9"/>
      <c r="BJ446" s="9"/>
      <c r="BK446" s="9"/>
      <c r="BL446" s="9"/>
      <c r="BM446" s="9"/>
      <c r="BN446" s="9"/>
      <c r="BO446" s="9"/>
      <c r="BP446" s="9"/>
      <c r="BQ446" s="9"/>
      <c r="BR446" s="9"/>
      <c r="BS446" s="9"/>
      <c r="BT446" s="9"/>
      <c r="BU446" s="9"/>
      <c r="BV446" s="9"/>
      <c r="BW446" s="9"/>
    </row>
    <row r="447" spans="1:75" ht="12.75">
      <c r="A447" s="9"/>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c r="AD447" s="9"/>
      <c r="AE447" s="9"/>
      <c r="AF447" s="9"/>
      <c r="AG447" s="9"/>
      <c r="AH447" s="9"/>
      <c r="AI447" s="9"/>
      <c r="AJ447" s="9"/>
      <c r="AK447" s="9"/>
      <c r="AL447" s="9"/>
      <c r="AM447" s="9"/>
      <c r="AN447" s="9"/>
      <c r="AO447" s="9"/>
      <c r="AP447" s="9"/>
      <c r="AQ447" s="9"/>
      <c r="AR447" s="9"/>
      <c r="AS447" s="9"/>
      <c r="AT447" s="9"/>
      <c r="AU447" s="9"/>
      <c r="AV447" s="9"/>
      <c r="AW447" s="9"/>
      <c r="AX447" s="9"/>
      <c r="AY447" s="9"/>
      <c r="AZ447" s="9"/>
      <c r="BA447" s="9"/>
      <c r="BB447" s="9"/>
      <c r="BC447" s="9"/>
      <c r="BD447" s="9"/>
      <c r="BE447" s="9"/>
      <c r="BF447" s="9"/>
      <c r="BG447" s="9"/>
      <c r="BH447" s="9"/>
      <c r="BI447" s="9"/>
      <c r="BJ447" s="9"/>
      <c r="BK447" s="9"/>
      <c r="BL447" s="9"/>
      <c r="BM447" s="9"/>
      <c r="BN447" s="9"/>
      <c r="BO447" s="9"/>
      <c r="BP447" s="9"/>
      <c r="BQ447" s="9"/>
      <c r="BR447" s="9"/>
      <c r="BS447" s="9"/>
      <c r="BT447" s="9"/>
      <c r="BU447" s="9"/>
      <c r="BV447" s="9"/>
      <c r="BW447" s="9"/>
    </row>
    <row r="448" spans="1:75" ht="12.75">
      <c r="A448" s="9"/>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c r="AD448" s="9"/>
      <c r="AE448" s="9"/>
      <c r="AF448" s="9"/>
      <c r="AG448" s="9"/>
      <c r="AH448" s="9"/>
      <c r="AI448" s="9"/>
      <c r="AJ448" s="9"/>
      <c r="AK448" s="9"/>
      <c r="AL448" s="9"/>
      <c r="AM448" s="9"/>
      <c r="AN448" s="9"/>
      <c r="AO448" s="9"/>
      <c r="AP448" s="9"/>
      <c r="AQ448" s="9"/>
      <c r="AR448" s="9"/>
      <c r="AS448" s="9"/>
      <c r="AT448" s="9"/>
      <c r="AU448" s="9"/>
      <c r="AV448" s="9"/>
      <c r="AW448" s="9"/>
      <c r="AX448" s="9"/>
      <c r="AY448" s="9"/>
      <c r="AZ448" s="9"/>
      <c r="BA448" s="9"/>
      <c r="BB448" s="9"/>
      <c r="BC448" s="9"/>
      <c r="BD448" s="9"/>
      <c r="BE448" s="9"/>
      <c r="BF448" s="9"/>
      <c r="BG448" s="9"/>
      <c r="BH448" s="9"/>
      <c r="BI448" s="9"/>
      <c r="BJ448" s="9"/>
      <c r="BK448" s="9"/>
      <c r="BL448" s="9"/>
      <c r="BM448" s="9"/>
      <c r="BN448" s="9"/>
      <c r="BO448" s="9"/>
      <c r="BP448" s="9"/>
      <c r="BQ448" s="9"/>
      <c r="BR448" s="9"/>
      <c r="BS448" s="9"/>
      <c r="BT448" s="9"/>
      <c r="BU448" s="9"/>
      <c r="BV448" s="9"/>
      <c r="BW448" s="9"/>
    </row>
    <row r="449" spans="1:75" ht="12.75">
      <c r="A449" s="9"/>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c r="AD449" s="9"/>
      <c r="AE449" s="9"/>
      <c r="AF449" s="9"/>
      <c r="AG449" s="9"/>
      <c r="AH449" s="9"/>
      <c r="AI449" s="9"/>
      <c r="AJ449" s="9"/>
      <c r="AK449" s="9"/>
      <c r="AL449" s="9"/>
      <c r="AM449" s="9"/>
      <c r="AN449" s="9"/>
      <c r="AO449" s="9"/>
      <c r="AP449" s="9"/>
      <c r="AQ449" s="9"/>
      <c r="AR449" s="9"/>
      <c r="AS449" s="9"/>
      <c r="AT449" s="9"/>
      <c r="AU449" s="9"/>
      <c r="AV449" s="9"/>
      <c r="AW449" s="9"/>
      <c r="AX449" s="9"/>
      <c r="AY449" s="9"/>
      <c r="AZ449" s="9"/>
      <c r="BA449" s="9"/>
      <c r="BB449" s="9"/>
      <c r="BC449" s="9"/>
      <c r="BD449" s="9"/>
      <c r="BE449" s="9"/>
      <c r="BF449" s="9"/>
      <c r="BG449" s="9"/>
      <c r="BH449" s="9"/>
      <c r="BI449" s="9"/>
      <c r="BJ449" s="9"/>
      <c r="BK449" s="9"/>
      <c r="BL449" s="9"/>
      <c r="BM449" s="9"/>
      <c r="BN449" s="9"/>
      <c r="BO449" s="9"/>
      <c r="BP449" s="9"/>
      <c r="BQ449" s="9"/>
      <c r="BR449" s="9"/>
      <c r="BS449" s="9"/>
      <c r="BT449" s="9"/>
      <c r="BU449" s="9"/>
      <c r="BV449" s="9"/>
      <c r="BW449" s="9"/>
    </row>
    <row r="450" spans="1:75" ht="12.75">
      <c r="A450" s="9"/>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c r="AD450" s="9"/>
      <c r="AE450" s="9"/>
      <c r="AF450" s="9"/>
      <c r="AG450" s="9"/>
      <c r="AH450" s="9"/>
      <c r="AI450" s="9"/>
      <c r="AJ450" s="9"/>
      <c r="AK450" s="9"/>
      <c r="AL450" s="9"/>
      <c r="AM450" s="9"/>
      <c r="AN450" s="9"/>
      <c r="AO450" s="9"/>
      <c r="AP450" s="9"/>
      <c r="AQ450" s="9"/>
      <c r="AR450" s="9"/>
      <c r="AS450" s="9"/>
      <c r="AT450" s="9"/>
      <c r="AU450" s="9"/>
      <c r="AV450" s="9"/>
      <c r="AW450" s="9"/>
      <c r="AX450" s="9"/>
      <c r="AY450" s="9"/>
      <c r="AZ450" s="9"/>
      <c r="BA450" s="9"/>
      <c r="BB450" s="9"/>
      <c r="BC450" s="9"/>
      <c r="BD450" s="9"/>
      <c r="BE450" s="9"/>
      <c r="BF450" s="9"/>
      <c r="BG450" s="9"/>
      <c r="BH450" s="9"/>
      <c r="BI450" s="9"/>
      <c r="BJ450" s="9"/>
      <c r="BK450" s="9"/>
      <c r="BL450" s="9"/>
      <c r="BM450" s="9"/>
      <c r="BN450" s="9"/>
      <c r="BO450" s="9"/>
      <c r="BP450" s="9"/>
      <c r="BQ450" s="9"/>
      <c r="BR450" s="9"/>
      <c r="BS450" s="9"/>
      <c r="BT450" s="9"/>
      <c r="BU450" s="9"/>
      <c r="BV450" s="9"/>
      <c r="BW450" s="9"/>
    </row>
    <row r="451" spans="1:75" ht="12.75">
      <c r="A451" s="9"/>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c r="AD451" s="9"/>
      <c r="AE451" s="9"/>
      <c r="AF451" s="9"/>
      <c r="AG451" s="9"/>
      <c r="AH451" s="9"/>
      <c r="AI451" s="9"/>
      <c r="AJ451" s="9"/>
      <c r="AK451" s="9"/>
      <c r="AL451" s="9"/>
      <c r="AM451" s="9"/>
      <c r="AN451" s="9"/>
      <c r="AO451" s="9"/>
      <c r="AP451" s="9"/>
      <c r="AQ451" s="9"/>
      <c r="AR451" s="9"/>
      <c r="AS451" s="9"/>
      <c r="AT451" s="9"/>
      <c r="AU451" s="9"/>
      <c r="AV451" s="9"/>
      <c r="AW451" s="9"/>
      <c r="AX451" s="9"/>
      <c r="AY451" s="9"/>
      <c r="AZ451" s="9"/>
      <c r="BA451" s="9"/>
      <c r="BB451" s="9"/>
      <c r="BC451" s="9"/>
      <c r="BD451" s="9"/>
      <c r="BE451" s="9"/>
      <c r="BF451" s="9"/>
      <c r="BG451" s="9"/>
      <c r="BH451" s="9"/>
      <c r="BI451" s="9"/>
      <c r="BJ451" s="9"/>
      <c r="BK451" s="9"/>
      <c r="BL451" s="9"/>
      <c r="BM451" s="9"/>
      <c r="BN451" s="9"/>
      <c r="BO451" s="9"/>
      <c r="BP451" s="9"/>
      <c r="BQ451" s="9"/>
      <c r="BR451" s="9"/>
      <c r="BS451" s="9"/>
      <c r="BT451" s="9"/>
      <c r="BU451" s="9"/>
      <c r="BV451" s="9"/>
      <c r="BW451" s="9"/>
    </row>
    <row r="452" spans="1:75" ht="12.75">
      <c r="A452" s="9"/>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c r="AD452" s="9"/>
      <c r="AE452" s="9"/>
      <c r="AF452" s="9"/>
      <c r="AG452" s="9"/>
      <c r="AH452" s="9"/>
      <c r="AI452" s="9"/>
      <c r="AJ452" s="9"/>
      <c r="AK452" s="9"/>
      <c r="AL452" s="9"/>
      <c r="AM452" s="9"/>
      <c r="AN452" s="9"/>
      <c r="AO452" s="9"/>
      <c r="AP452" s="9"/>
      <c r="AQ452" s="9"/>
      <c r="AR452" s="9"/>
      <c r="AS452" s="9"/>
      <c r="AT452" s="9"/>
      <c r="AU452" s="9"/>
      <c r="AV452" s="9"/>
      <c r="AW452" s="9"/>
      <c r="AX452" s="9"/>
      <c r="AY452" s="9"/>
      <c r="AZ452" s="9"/>
      <c r="BA452" s="9"/>
      <c r="BB452" s="9"/>
      <c r="BC452" s="9"/>
      <c r="BD452" s="9"/>
      <c r="BE452" s="9"/>
      <c r="BF452" s="9"/>
      <c r="BG452" s="9"/>
      <c r="BH452" s="9"/>
      <c r="BI452" s="9"/>
      <c r="BJ452" s="9"/>
      <c r="BK452" s="9"/>
      <c r="BL452" s="9"/>
      <c r="BM452" s="9"/>
      <c r="BN452" s="9"/>
      <c r="BO452" s="9"/>
      <c r="BP452" s="9"/>
      <c r="BQ452" s="9"/>
      <c r="BR452" s="9"/>
      <c r="BS452" s="9"/>
      <c r="BT452" s="9"/>
      <c r="BU452" s="9"/>
      <c r="BV452" s="9"/>
      <c r="BW452" s="9"/>
    </row>
    <row r="453" spans="1:75" ht="12.75">
      <c r="A453" s="9"/>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c r="AD453" s="9"/>
      <c r="AE453" s="9"/>
      <c r="AF453" s="9"/>
      <c r="AG453" s="9"/>
      <c r="AH453" s="9"/>
      <c r="AI453" s="9"/>
      <c r="AJ453" s="9"/>
      <c r="AK453" s="9"/>
      <c r="AL453" s="9"/>
      <c r="AM453" s="9"/>
      <c r="AN453" s="9"/>
      <c r="AO453" s="9"/>
      <c r="AP453" s="9"/>
      <c r="AQ453" s="9"/>
      <c r="AR453" s="9"/>
      <c r="AS453" s="9"/>
      <c r="AT453" s="9"/>
      <c r="AU453" s="9"/>
      <c r="AV453" s="9"/>
      <c r="AW453" s="9"/>
      <c r="AX453" s="9"/>
      <c r="AY453" s="9"/>
      <c r="AZ453" s="9"/>
      <c r="BA453" s="9"/>
      <c r="BB453" s="9"/>
      <c r="BC453" s="9"/>
      <c r="BD453" s="9"/>
      <c r="BE453" s="9"/>
      <c r="BF453" s="9"/>
      <c r="BG453" s="9"/>
      <c r="BH453" s="9"/>
      <c r="BI453" s="9"/>
      <c r="BJ453" s="9"/>
      <c r="BK453" s="9"/>
      <c r="BL453" s="9"/>
      <c r="BM453" s="9"/>
      <c r="BN453" s="9"/>
      <c r="BO453" s="9"/>
      <c r="BP453" s="9"/>
      <c r="BQ453" s="9"/>
      <c r="BR453" s="9"/>
      <c r="BS453" s="9"/>
      <c r="BT453" s="9"/>
      <c r="BU453" s="9"/>
      <c r="BV453" s="9"/>
      <c r="BW453" s="9"/>
    </row>
    <row r="454" spans="1:75" ht="12.75">
      <c r="A454" s="9"/>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c r="AD454" s="9"/>
      <c r="AE454" s="9"/>
      <c r="AF454" s="9"/>
      <c r="AG454" s="9"/>
      <c r="AH454" s="9"/>
      <c r="AI454" s="9"/>
      <c r="AJ454" s="9"/>
      <c r="AK454" s="9"/>
      <c r="AL454" s="9"/>
      <c r="AM454" s="9"/>
      <c r="AN454" s="9"/>
      <c r="AO454" s="9"/>
      <c r="AP454" s="9"/>
      <c r="AQ454" s="9"/>
      <c r="AR454" s="9"/>
      <c r="AS454" s="9"/>
      <c r="AT454" s="9"/>
      <c r="AU454" s="9"/>
      <c r="AV454" s="9"/>
      <c r="AW454" s="9"/>
      <c r="AX454" s="9"/>
      <c r="AY454" s="9"/>
      <c r="AZ454" s="9"/>
      <c r="BA454" s="9"/>
      <c r="BB454" s="9"/>
      <c r="BC454" s="9"/>
      <c r="BD454" s="9"/>
      <c r="BE454" s="9"/>
      <c r="BF454" s="9"/>
      <c r="BG454" s="9"/>
      <c r="BH454" s="9"/>
      <c r="BI454" s="9"/>
      <c r="BJ454" s="9"/>
      <c r="BK454" s="9"/>
      <c r="BL454" s="9"/>
      <c r="BM454" s="9"/>
      <c r="BN454" s="9"/>
      <c r="BO454" s="9"/>
      <c r="BP454" s="9"/>
      <c r="BQ454" s="9"/>
      <c r="BR454" s="9"/>
      <c r="BS454" s="9"/>
      <c r="BT454" s="9"/>
      <c r="BU454" s="9"/>
      <c r="BV454" s="9"/>
      <c r="BW454" s="9"/>
    </row>
    <row r="455" spans="1:75" ht="12.75">
      <c r="A455" s="9"/>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c r="AD455" s="9"/>
      <c r="AE455" s="9"/>
      <c r="AF455" s="9"/>
      <c r="AG455" s="9"/>
      <c r="AH455" s="9"/>
      <c r="AI455" s="9"/>
      <c r="AJ455" s="9"/>
      <c r="AK455" s="9"/>
      <c r="AL455" s="9"/>
      <c r="AM455" s="9"/>
      <c r="AN455" s="9"/>
      <c r="AO455" s="9"/>
      <c r="AP455" s="9"/>
      <c r="AQ455" s="9"/>
      <c r="AR455" s="9"/>
      <c r="AS455" s="9"/>
      <c r="AT455" s="9"/>
      <c r="AU455" s="9"/>
      <c r="AV455" s="9"/>
      <c r="AW455" s="9"/>
      <c r="AX455" s="9"/>
      <c r="AY455" s="9"/>
      <c r="AZ455" s="9"/>
      <c r="BA455" s="9"/>
      <c r="BB455" s="9"/>
      <c r="BC455" s="9"/>
      <c r="BD455" s="9"/>
      <c r="BE455" s="9"/>
      <c r="BF455" s="9"/>
      <c r="BG455" s="9"/>
      <c r="BH455" s="9"/>
      <c r="BI455" s="9"/>
      <c r="BJ455" s="9"/>
      <c r="BK455" s="9"/>
      <c r="BL455" s="9"/>
      <c r="BM455" s="9"/>
      <c r="BN455" s="9"/>
      <c r="BO455" s="9"/>
      <c r="BP455" s="9"/>
      <c r="BQ455" s="9"/>
      <c r="BR455" s="9"/>
      <c r="BS455" s="9"/>
      <c r="BT455" s="9"/>
      <c r="BU455" s="9"/>
      <c r="BV455" s="9"/>
      <c r="BW455" s="9"/>
    </row>
    <row r="456" spans="1:75" ht="12.75">
      <c r="A456" s="9"/>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c r="AD456" s="9"/>
      <c r="AE456" s="9"/>
      <c r="AF456" s="9"/>
      <c r="AG456" s="9"/>
      <c r="AH456" s="9"/>
      <c r="AI456" s="9"/>
      <c r="AJ456" s="9"/>
      <c r="AK456" s="9"/>
      <c r="AL456" s="9"/>
      <c r="AM456" s="9"/>
      <c r="AN456" s="9"/>
      <c r="AO456" s="9"/>
      <c r="AP456" s="9"/>
      <c r="AQ456" s="9"/>
      <c r="AR456" s="9"/>
      <c r="AS456" s="9"/>
      <c r="AT456" s="9"/>
      <c r="AU456" s="9"/>
      <c r="AV456" s="9"/>
      <c r="AW456" s="9"/>
      <c r="AX456" s="9"/>
      <c r="AY456" s="9"/>
      <c r="AZ456" s="9"/>
      <c r="BA456" s="9"/>
      <c r="BB456" s="9"/>
      <c r="BC456" s="9"/>
      <c r="BD456" s="9"/>
      <c r="BE456" s="9"/>
      <c r="BF456" s="9"/>
      <c r="BG456" s="9"/>
      <c r="BH456" s="9"/>
      <c r="BI456" s="9"/>
      <c r="BJ456" s="9"/>
      <c r="BK456" s="9"/>
      <c r="BL456" s="9"/>
      <c r="BM456" s="9"/>
      <c r="BN456" s="9"/>
      <c r="BO456" s="9"/>
      <c r="BP456" s="9"/>
      <c r="BQ456" s="9"/>
      <c r="BR456" s="9"/>
      <c r="BS456" s="9"/>
      <c r="BT456" s="9"/>
      <c r="BU456" s="9"/>
      <c r="BV456" s="9"/>
      <c r="BW456" s="9"/>
    </row>
    <row r="457" spans="1:75" ht="12.75">
      <c r="A457" s="9"/>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c r="AD457" s="9"/>
      <c r="AE457" s="9"/>
      <c r="AF457" s="9"/>
      <c r="AG457" s="9"/>
      <c r="AH457" s="9"/>
      <c r="AI457" s="9"/>
      <c r="AJ457" s="9"/>
      <c r="AK457" s="9"/>
      <c r="AL457" s="9"/>
      <c r="AM457" s="9"/>
      <c r="AN457" s="9"/>
      <c r="AO457" s="9"/>
      <c r="AP457" s="9"/>
      <c r="AQ457" s="9"/>
      <c r="AR457" s="9"/>
      <c r="AS457" s="9"/>
      <c r="AT457" s="9"/>
      <c r="AU457" s="9"/>
      <c r="AV457" s="9"/>
      <c r="AW457" s="9"/>
      <c r="AX457" s="9"/>
      <c r="AY457" s="9"/>
      <c r="AZ457" s="9"/>
      <c r="BA457" s="9"/>
      <c r="BB457" s="9"/>
      <c r="BC457" s="9"/>
      <c r="BD457" s="9"/>
      <c r="BE457" s="9"/>
      <c r="BF457" s="9"/>
      <c r="BG457" s="9"/>
      <c r="BH457" s="9"/>
      <c r="BI457" s="9"/>
      <c r="BJ457" s="9"/>
      <c r="BK457" s="9"/>
      <c r="BL457" s="9"/>
      <c r="BM457" s="9"/>
      <c r="BN457" s="9"/>
      <c r="BO457" s="9"/>
      <c r="BP457" s="9"/>
      <c r="BQ457" s="9"/>
      <c r="BR457" s="9"/>
      <c r="BS457" s="9"/>
      <c r="BT457" s="9"/>
      <c r="BU457" s="9"/>
      <c r="BV457" s="9"/>
      <c r="BW457" s="9"/>
    </row>
    <row r="458" spans="1:75" ht="12.75">
      <c r="A458" s="9"/>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c r="AD458" s="9"/>
      <c r="AE458" s="9"/>
      <c r="AF458" s="9"/>
      <c r="AG458" s="9"/>
      <c r="AH458" s="9"/>
      <c r="AI458" s="9"/>
      <c r="AJ458" s="9"/>
      <c r="AK458" s="9"/>
      <c r="AL458" s="9"/>
      <c r="AM458" s="9"/>
      <c r="AN458" s="9"/>
      <c r="AO458" s="9"/>
      <c r="AP458" s="9"/>
      <c r="AQ458" s="9"/>
      <c r="AR458" s="9"/>
      <c r="AS458" s="9"/>
      <c r="AT458" s="9"/>
      <c r="AU458" s="9"/>
      <c r="AV458" s="9"/>
      <c r="AW458" s="9"/>
      <c r="AX458" s="9"/>
      <c r="AY458" s="9"/>
      <c r="AZ458" s="9"/>
      <c r="BA458" s="9"/>
      <c r="BB458" s="9"/>
      <c r="BC458" s="9"/>
      <c r="BD458" s="9"/>
      <c r="BE458" s="9"/>
      <c r="BF458" s="9"/>
      <c r="BG458" s="9"/>
      <c r="BH458" s="9"/>
      <c r="BI458" s="9"/>
      <c r="BJ458" s="9"/>
      <c r="BK458" s="9"/>
      <c r="BL458" s="9"/>
      <c r="BM458" s="9"/>
      <c r="BN458" s="9"/>
      <c r="BO458" s="9"/>
      <c r="BP458" s="9"/>
      <c r="BQ458" s="9"/>
      <c r="BR458" s="9"/>
      <c r="BS458" s="9"/>
      <c r="BT458" s="9"/>
      <c r="BU458" s="9"/>
      <c r="BV458" s="9"/>
      <c r="BW458" s="9"/>
    </row>
    <row r="459" spans="1:75" ht="12.75">
      <c r="A459" s="9"/>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c r="AD459" s="9"/>
      <c r="AE459" s="9"/>
      <c r="AF459" s="9"/>
      <c r="AG459" s="9"/>
      <c r="AH459" s="9"/>
      <c r="AI459" s="9"/>
      <c r="AJ459" s="9"/>
      <c r="AK459" s="9"/>
      <c r="AL459" s="9"/>
      <c r="AM459" s="9"/>
      <c r="AN459" s="9"/>
      <c r="AO459" s="9"/>
      <c r="AP459" s="9"/>
      <c r="AQ459" s="9"/>
      <c r="AR459" s="9"/>
      <c r="AS459" s="9"/>
      <c r="AT459" s="9"/>
      <c r="AU459" s="9"/>
      <c r="AV459" s="9"/>
      <c r="AW459" s="9"/>
      <c r="AX459" s="9"/>
      <c r="AY459" s="9"/>
      <c r="AZ459" s="9"/>
      <c r="BA459" s="9"/>
      <c r="BB459" s="9"/>
      <c r="BC459" s="9"/>
      <c r="BD459" s="9"/>
      <c r="BE459" s="9"/>
      <c r="BF459" s="9"/>
      <c r="BG459" s="9"/>
      <c r="BH459" s="9"/>
      <c r="BI459" s="9"/>
      <c r="BJ459" s="9"/>
      <c r="BK459" s="9"/>
      <c r="BL459" s="9"/>
      <c r="BM459" s="9"/>
      <c r="BN459" s="9"/>
      <c r="BO459" s="9"/>
      <c r="BP459" s="9"/>
      <c r="BQ459" s="9"/>
      <c r="BR459" s="9"/>
      <c r="BS459" s="9"/>
      <c r="BT459" s="9"/>
      <c r="BU459" s="9"/>
      <c r="BV459" s="9"/>
      <c r="BW459" s="9"/>
    </row>
    <row r="460" spans="1:75" ht="12.75">
      <c r="A460" s="9"/>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c r="AD460" s="9"/>
      <c r="AE460" s="9"/>
      <c r="AF460" s="9"/>
      <c r="AG460" s="9"/>
      <c r="AH460" s="9"/>
      <c r="AI460" s="9"/>
      <c r="AJ460" s="9"/>
      <c r="AK460" s="9"/>
      <c r="AL460" s="9"/>
      <c r="AM460" s="9"/>
      <c r="AN460" s="9"/>
      <c r="AO460" s="9"/>
      <c r="AP460" s="9"/>
      <c r="AQ460" s="9"/>
      <c r="AR460" s="9"/>
      <c r="AS460" s="9"/>
      <c r="AT460" s="9"/>
      <c r="AU460" s="9"/>
      <c r="AV460" s="9"/>
      <c r="AW460" s="9"/>
      <c r="AX460" s="9"/>
      <c r="AY460" s="9"/>
      <c r="AZ460" s="9"/>
      <c r="BA460" s="9"/>
      <c r="BB460" s="9"/>
      <c r="BC460" s="9"/>
      <c r="BD460" s="9"/>
      <c r="BE460" s="9"/>
      <c r="BF460" s="9"/>
      <c r="BG460" s="9"/>
      <c r="BH460" s="9"/>
      <c r="BI460" s="9"/>
      <c r="BJ460" s="9"/>
      <c r="BK460" s="9"/>
      <c r="BL460" s="9"/>
      <c r="BM460" s="9"/>
      <c r="BN460" s="9"/>
      <c r="BO460" s="9"/>
      <c r="BP460" s="9"/>
      <c r="BQ460" s="9"/>
      <c r="BR460" s="9"/>
      <c r="BS460" s="9"/>
      <c r="BT460" s="9"/>
      <c r="BU460" s="9"/>
      <c r="BV460" s="9"/>
      <c r="BW460" s="9"/>
    </row>
    <row r="461" spans="1:75" ht="12.75">
      <c r="A461" s="9"/>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c r="AD461" s="9"/>
      <c r="AE461" s="9"/>
      <c r="AF461" s="9"/>
      <c r="AG461" s="9"/>
      <c r="AH461" s="9"/>
      <c r="AI461" s="9"/>
      <c r="AJ461" s="9"/>
      <c r="AK461" s="9"/>
      <c r="AL461" s="9"/>
      <c r="AM461" s="9"/>
      <c r="AN461" s="9"/>
      <c r="AO461" s="9"/>
      <c r="AP461" s="9"/>
      <c r="AQ461" s="9"/>
      <c r="AR461" s="9"/>
      <c r="AS461" s="9"/>
      <c r="AT461" s="9"/>
      <c r="AU461" s="9"/>
      <c r="AV461" s="9"/>
      <c r="AW461" s="9"/>
      <c r="AX461" s="9"/>
      <c r="AY461" s="9"/>
      <c r="AZ461" s="9"/>
      <c r="BA461" s="9"/>
      <c r="BB461" s="9"/>
      <c r="BC461" s="9"/>
      <c r="BD461" s="9"/>
      <c r="BE461" s="9"/>
      <c r="BF461" s="9"/>
      <c r="BG461" s="9"/>
      <c r="BH461" s="9"/>
      <c r="BI461" s="9"/>
      <c r="BJ461" s="9"/>
      <c r="BK461" s="9"/>
      <c r="BL461" s="9"/>
      <c r="BM461" s="9"/>
      <c r="BN461" s="9"/>
      <c r="BO461" s="9"/>
      <c r="BP461" s="9"/>
      <c r="BQ461" s="9"/>
      <c r="BR461" s="9"/>
      <c r="BS461" s="9"/>
      <c r="BT461" s="9"/>
      <c r="BU461" s="9"/>
      <c r="BV461" s="9"/>
      <c r="BW461" s="9"/>
    </row>
    <row r="462" spans="1:75" ht="12.75">
      <c r="A462" s="9"/>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c r="AD462" s="9"/>
      <c r="AE462" s="9"/>
      <c r="AF462" s="9"/>
      <c r="AG462" s="9"/>
      <c r="AH462" s="9"/>
      <c r="AI462" s="9"/>
      <c r="AJ462" s="9"/>
      <c r="AK462" s="9"/>
      <c r="AL462" s="9"/>
      <c r="AM462" s="9"/>
      <c r="AN462" s="9"/>
      <c r="AO462" s="9"/>
      <c r="AP462" s="9"/>
      <c r="AQ462" s="9"/>
      <c r="AR462" s="9"/>
      <c r="AS462" s="9"/>
      <c r="AT462" s="9"/>
      <c r="AU462" s="9"/>
      <c r="AV462" s="9"/>
      <c r="AW462" s="9"/>
      <c r="AX462" s="9"/>
      <c r="AY462" s="9"/>
      <c r="AZ462" s="9"/>
      <c r="BA462" s="9"/>
      <c r="BB462" s="9"/>
      <c r="BC462" s="9"/>
      <c r="BD462" s="9"/>
      <c r="BE462" s="9"/>
      <c r="BF462" s="9"/>
      <c r="BG462" s="9"/>
      <c r="BH462" s="9"/>
      <c r="BI462" s="9"/>
      <c r="BJ462" s="9"/>
      <c r="BK462" s="9"/>
      <c r="BL462" s="9"/>
      <c r="BM462" s="9"/>
      <c r="BN462" s="9"/>
      <c r="BO462" s="9"/>
      <c r="BP462" s="9"/>
      <c r="BQ462" s="9"/>
      <c r="BR462" s="9"/>
      <c r="BS462" s="9"/>
      <c r="BT462" s="9"/>
      <c r="BU462" s="9"/>
      <c r="BV462" s="9"/>
      <c r="BW462" s="9"/>
    </row>
    <row r="463" spans="1:75" ht="12.75">
      <c r="A463" s="9"/>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c r="AD463" s="9"/>
      <c r="AE463" s="9"/>
      <c r="AF463" s="9"/>
      <c r="AG463" s="9"/>
      <c r="AH463" s="9"/>
      <c r="AI463" s="9"/>
      <c r="AJ463" s="9"/>
      <c r="AK463" s="9"/>
      <c r="AL463" s="9"/>
      <c r="AM463" s="9"/>
      <c r="AN463" s="9"/>
      <c r="AO463" s="9"/>
      <c r="AP463" s="9"/>
      <c r="AQ463" s="9"/>
      <c r="AR463" s="9"/>
      <c r="AS463" s="9"/>
      <c r="AT463" s="9"/>
      <c r="AU463" s="9"/>
      <c r="AV463" s="9"/>
      <c r="AW463" s="9"/>
      <c r="AX463" s="9"/>
      <c r="AY463" s="9"/>
      <c r="AZ463" s="9"/>
      <c r="BA463" s="9"/>
      <c r="BB463" s="9"/>
      <c r="BC463" s="9"/>
      <c r="BD463" s="9"/>
      <c r="BE463" s="9"/>
      <c r="BF463" s="9"/>
      <c r="BG463" s="9"/>
      <c r="BH463" s="9"/>
      <c r="BI463" s="9"/>
      <c r="BJ463" s="9"/>
      <c r="BK463" s="9"/>
      <c r="BL463" s="9"/>
      <c r="BM463" s="9"/>
      <c r="BN463" s="9"/>
      <c r="BO463" s="9"/>
      <c r="BP463" s="9"/>
      <c r="BQ463" s="9"/>
      <c r="BR463" s="9"/>
      <c r="BS463" s="9"/>
      <c r="BT463" s="9"/>
      <c r="BU463" s="9"/>
      <c r="BV463" s="9"/>
      <c r="BW463" s="9"/>
    </row>
    <row r="464" spans="1:75" ht="12.75">
      <c r="A464" s="9"/>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c r="AY464" s="9"/>
      <c r="AZ464" s="9"/>
      <c r="BA464" s="9"/>
      <c r="BB464" s="9"/>
      <c r="BC464" s="9"/>
      <c r="BD464" s="9"/>
      <c r="BE464" s="9"/>
      <c r="BF464" s="9"/>
      <c r="BG464" s="9"/>
      <c r="BH464" s="9"/>
      <c r="BI464" s="9"/>
      <c r="BJ464" s="9"/>
      <c r="BK464" s="9"/>
      <c r="BL464" s="9"/>
      <c r="BM464" s="9"/>
      <c r="BN464" s="9"/>
      <c r="BO464" s="9"/>
      <c r="BP464" s="9"/>
      <c r="BQ464" s="9"/>
      <c r="BR464" s="9"/>
      <c r="BS464" s="9"/>
      <c r="BT464" s="9"/>
      <c r="BU464" s="9"/>
      <c r="BV464" s="9"/>
      <c r="BW464" s="9"/>
    </row>
    <row r="465" spans="1:75" ht="12.75">
      <c r="A465" s="9"/>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c r="AY465" s="9"/>
      <c r="AZ465" s="9"/>
      <c r="BA465" s="9"/>
      <c r="BB465" s="9"/>
      <c r="BC465" s="9"/>
      <c r="BD465" s="9"/>
      <c r="BE465" s="9"/>
      <c r="BF465" s="9"/>
      <c r="BG465" s="9"/>
      <c r="BH465" s="9"/>
      <c r="BI465" s="9"/>
      <c r="BJ465" s="9"/>
      <c r="BK465" s="9"/>
      <c r="BL465" s="9"/>
      <c r="BM465" s="9"/>
      <c r="BN465" s="9"/>
      <c r="BO465" s="9"/>
      <c r="BP465" s="9"/>
      <c r="BQ465" s="9"/>
      <c r="BR465" s="9"/>
      <c r="BS465" s="9"/>
      <c r="BT465" s="9"/>
      <c r="BU465" s="9"/>
      <c r="BV465" s="9"/>
      <c r="BW465" s="9"/>
    </row>
    <row r="466" spans="1:75" ht="12.75">
      <c r="A466" s="9"/>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c r="AD466" s="9"/>
      <c r="AE466" s="9"/>
      <c r="AF466" s="9"/>
      <c r="AG466" s="9"/>
      <c r="AH466" s="9"/>
      <c r="AI466" s="9"/>
      <c r="AJ466" s="9"/>
      <c r="AK466" s="9"/>
      <c r="AL466" s="9"/>
      <c r="AM466" s="9"/>
      <c r="AN466" s="9"/>
      <c r="AO466" s="9"/>
      <c r="AP466" s="9"/>
      <c r="AQ466" s="9"/>
      <c r="AR466" s="9"/>
      <c r="AS466" s="9"/>
      <c r="AT466" s="9"/>
      <c r="AU466" s="9"/>
      <c r="AV466" s="9"/>
      <c r="AW466" s="9"/>
      <c r="AX466" s="9"/>
      <c r="AY466" s="9"/>
      <c r="AZ466" s="9"/>
      <c r="BA466" s="9"/>
      <c r="BB466" s="9"/>
      <c r="BC466" s="9"/>
      <c r="BD466" s="9"/>
      <c r="BE466" s="9"/>
      <c r="BF466" s="9"/>
      <c r="BG466" s="9"/>
      <c r="BH466" s="9"/>
      <c r="BI466" s="9"/>
      <c r="BJ466" s="9"/>
      <c r="BK466" s="9"/>
      <c r="BL466" s="9"/>
      <c r="BM466" s="9"/>
      <c r="BN466" s="9"/>
      <c r="BO466" s="9"/>
      <c r="BP466" s="9"/>
      <c r="BQ466" s="9"/>
      <c r="BR466" s="9"/>
      <c r="BS466" s="9"/>
      <c r="BT466" s="9"/>
      <c r="BU466" s="9"/>
      <c r="BV466" s="9"/>
      <c r="BW466" s="9"/>
    </row>
    <row r="467" spans="1:75" ht="12.75">
      <c r="A467" s="9"/>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c r="AD467" s="9"/>
      <c r="AE467" s="9"/>
      <c r="AF467" s="9"/>
      <c r="AG467" s="9"/>
      <c r="AH467" s="9"/>
      <c r="AI467" s="9"/>
      <c r="AJ467" s="9"/>
      <c r="AK467" s="9"/>
      <c r="AL467" s="9"/>
      <c r="AM467" s="9"/>
      <c r="AN467" s="9"/>
      <c r="AO467" s="9"/>
      <c r="AP467" s="9"/>
      <c r="AQ467" s="9"/>
      <c r="AR467" s="9"/>
      <c r="AS467" s="9"/>
      <c r="AT467" s="9"/>
      <c r="AU467" s="9"/>
      <c r="AV467" s="9"/>
      <c r="AW467" s="9"/>
      <c r="AX467" s="9"/>
      <c r="AY467" s="9"/>
      <c r="AZ467" s="9"/>
      <c r="BA467" s="9"/>
      <c r="BB467" s="9"/>
      <c r="BC467" s="9"/>
      <c r="BD467" s="9"/>
      <c r="BE467" s="9"/>
      <c r="BF467" s="9"/>
      <c r="BG467" s="9"/>
      <c r="BH467" s="9"/>
      <c r="BI467" s="9"/>
      <c r="BJ467" s="9"/>
      <c r="BK467" s="9"/>
      <c r="BL467" s="9"/>
      <c r="BM467" s="9"/>
      <c r="BN467" s="9"/>
      <c r="BO467" s="9"/>
      <c r="BP467" s="9"/>
      <c r="BQ467" s="9"/>
      <c r="BR467" s="9"/>
      <c r="BS467" s="9"/>
      <c r="BT467" s="9"/>
      <c r="BU467" s="9"/>
      <c r="BV467" s="9"/>
      <c r="BW467" s="9"/>
    </row>
    <row r="468" spans="1:75" ht="12.75">
      <c r="A468" s="9"/>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c r="AD468" s="9"/>
      <c r="AE468" s="9"/>
      <c r="AF468" s="9"/>
      <c r="AG468" s="9"/>
      <c r="AH468" s="9"/>
      <c r="AI468" s="9"/>
      <c r="AJ468" s="9"/>
      <c r="AK468" s="9"/>
      <c r="AL468" s="9"/>
      <c r="AM468" s="9"/>
      <c r="AN468" s="9"/>
      <c r="AO468" s="9"/>
      <c r="AP468" s="9"/>
      <c r="AQ468" s="9"/>
      <c r="AR468" s="9"/>
      <c r="AS468" s="9"/>
      <c r="AT468" s="9"/>
      <c r="AU468" s="9"/>
      <c r="AV468" s="9"/>
      <c r="AW468" s="9"/>
      <c r="AX468" s="9"/>
      <c r="AY468" s="9"/>
      <c r="AZ468" s="9"/>
      <c r="BA468" s="9"/>
      <c r="BB468" s="9"/>
      <c r="BC468" s="9"/>
      <c r="BD468" s="9"/>
      <c r="BE468" s="9"/>
      <c r="BF468" s="9"/>
      <c r="BG468" s="9"/>
      <c r="BH468" s="9"/>
      <c r="BI468" s="9"/>
      <c r="BJ468" s="9"/>
      <c r="BK468" s="9"/>
      <c r="BL468" s="9"/>
      <c r="BM468" s="9"/>
      <c r="BN468" s="9"/>
      <c r="BO468" s="9"/>
      <c r="BP468" s="9"/>
      <c r="BQ468" s="9"/>
      <c r="BR468" s="9"/>
      <c r="BS468" s="9"/>
      <c r="BT468" s="9"/>
      <c r="BU468" s="9"/>
      <c r="BV468" s="9"/>
      <c r="BW468" s="9"/>
    </row>
    <row r="469" spans="1:75" ht="12.75">
      <c r="A469" s="9"/>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c r="AD469" s="9"/>
      <c r="AE469" s="9"/>
      <c r="AF469" s="9"/>
      <c r="AG469" s="9"/>
      <c r="AH469" s="9"/>
      <c r="AI469" s="9"/>
      <c r="AJ469" s="9"/>
      <c r="AK469" s="9"/>
      <c r="AL469" s="9"/>
      <c r="AM469" s="9"/>
      <c r="AN469" s="9"/>
      <c r="AO469" s="9"/>
      <c r="AP469" s="9"/>
      <c r="AQ469" s="9"/>
      <c r="AR469" s="9"/>
      <c r="AS469" s="9"/>
      <c r="AT469" s="9"/>
      <c r="AU469" s="9"/>
      <c r="AV469" s="9"/>
      <c r="AW469" s="9"/>
      <c r="AX469" s="9"/>
      <c r="AY469" s="9"/>
      <c r="AZ469" s="9"/>
      <c r="BA469" s="9"/>
      <c r="BB469" s="9"/>
      <c r="BC469" s="9"/>
      <c r="BD469" s="9"/>
      <c r="BE469" s="9"/>
      <c r="BF469" s="9"/>
      <c r="BG469" s="9"/>
      <c r="BH469" s="9"/>
      <c r="BI469" s="9"/>
      <c r="BJ469" s="9"/>
      <c r="BK469" s="9"/>
      <c r="BL469" s="9"/>
      <c r="BM469" s="9"/>
      <c r="BN469" s="9"/>
      <c r="BO469" s="9"/>
      <c r="BP469" s="9"/>
      <c r="BQ469" s="9"/>
      <c r="BR469" s="9"/>
      <c r="BS469" s="9"/>
      <c r="BT469" s="9"/>
      <c r="BU469" s="9"/>
      <c r="BV469" s="9"/>
      <c r="BW469" s="9"/>
    </row>
    <row r="470" spans="1:75" ht="12.75">
      <c r="A470" s="9"/>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c r="AD470" s="9"/>
      <c r="AE470" s="9"/>
      <c r="AF470" s="9"/>
      <c r="AG470" s="9"/>
      <c r="AH470" s="9"/>
      <c r="AI470" s="9"/>
      <c r="AJ470" s="9"/>
      <c r="AK470" s="9"/>
      <c r="AL470" s="9"/>
      <c r="AM470" s="9"/>
      <c r="AN470" s="9"/>
      <c r="AO470" s="9"/>
      <c r="AP470" s="9"/>
      <c r="AQ470" s="9"/>
      <c r="AR470" s="9"/>
      <c r="AS470" s="9"/>
      <c r="AT470" s="9"/>
      <c r="AU470" s="9"/>
      <c r="AV470" s="9"/>
      <c r="AW470" s="9"/>
      <c r="AX470" s="9"/>
      <c r="AY470" s="9"/>
      <c r="AZ470" s="9"/>
      <c r="BA470" s="9"/>
      <c r="BB470" s="9"/>
      <c r="BC470" s="9"/>
      <c r="BD470" s="9"/>
      <c r="BE470" s="9"/>
      <c r="BF470" s="9"/>
      <c r="BG470" s="9"/>
      <c r="BH470" s="9"/>
      <c r="BI470" s="9"/>
      <c r="BJ470" s="9"/>
      <c r="BK470" s="9"/>
      <c r="BL470" s="9"/>
      <c r="BM470" s="9"/>
      <c r="BN470" s="9"/>
      <c r="BO470" s="9"/>
      <c r="BP470" s="9"/>
      <c r="BQ470" s="9"/>
      <c r="BR470" s="9"/>
      <c r="BS470" s="9"/>
      <c r="BT470" s="9"/>
      <c r="BU470" s="9"/>
      <c r="BV470" s="9"/>
      <c r="BW470" s="9"/>
    </row>
    <row r="471" spans="1:75" ht="12.75">
      <c r="A471" s="9"/>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c r="AD471" s="9"/>
      <c r="AE471" s="9"/>
      <c r="AF471" s="9"/>
      <c r="AG471" s="9"/>
      <c r="AH471" s="9"/>
      <c r="AI471" s="9"/>
      <c r="AJ471" s="9"/>
      <c r="AK471" s="9"/>
      <c r="AL471" s="9"/>
      <c r="AM471" s="9"/>
      <c r="AN471" s="9"/>
      <c r="AO471" s="9"/>
      <c r="AP471" s="9"/>
      <c r="AQ471" s="9"/>
      <c r="AR471" s="9"/>
      <c r="AS471" s="9"/>
      <c r="AT471" s="9"/>
      <c r="AU471" s="9"/>
      <c r="AV471" s="9"/>
      <c r="AW471" s="9"/>
      <c r="AX471" s="9"/>
      <c r="AY471" s="9"/>
      <c r="AZ471" s="9"/>
      <c r="BA471" s="9"/>
      <c r="BB471" s="9"/>
      <c r="BC471" s="9"/>
      <c r="BD471" s="9"/>
      <c r="BE471" s="9"/>
      <c r="BF471" s="9"/>
      <c r="BG471" s="9"/>
      <c r="BH471" s="9"/>
      <c r="BI471" s="9"/>
      <c r="BJ471" s="9"/>
      <c r="BK471" s="9"/>
      <c r="BL471" s="9"/>
      <c r="BM471" s="9"/>
      <c r="BN471" s="9"/>
      <c r="BO471" s="9"/>
      <c r="BP471" s="9"/>
      <c r="BQ471" s="9"/>
      <c r="BR471" s="9"/>
      <c r="BS471" s="9"/>
      <c r="BT471" s="9"/>
      <c r="BU471" s="9"/>
      <c r="BV471" s="9"/>
      <c r="BW471" s="9"/>
    </row>
    <row r="472" spans="1:75" ht="12.75">
      <c r="A472" s="9"/>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c r="AD472" s="9"/>
      <c r="AE472" s="9"/>
      <c r="AF472" s="9"/>
      <c r="AG472" s="9"/>
      <c r="AH472" s="9"/>
      <c r="AI472" s="9"/>
      <c r="AJ472" s="9"/>
      <c r="AK472" s="9"/>
      <c r="AL472" s="9"/>
      <c r="AM472" s="9"/>
      <c r="AN472" s="9"/>
      <c r="AO472" s="9"/>
      <c r="AP472" s="9"/>
      <c r="AQ472" s="9"/>
      <c r="AR472" s="9"/>
      <c r="AS472" s="9"/>
      <c r="AT472" s="9"/>
      <c r="AU472" s="9"/>
      <c r="AV472" s="9"/>
      <c r="AW472" s="9"/>
      <c r="AX472" s="9"/>
      <c r="AY472" s="9"/>
      <c r="AZ472" s="9"/>
      <c r="BA472" s="9"/>
      <c r="BB472" s="9"/>
      <c r="BC472" s="9"/>
      <c r="BD472" s="9"/>
      <c r="BE472" s="9"/>
      <c r="BF472" s="9"/>
      <c r="BG472" s="9"/>
      <c r="BH472" s="9"/>
      <c r="BI472" s="9"/>
      <c r="BJ472" s="9"/>
      <c r="BK472" s="9"/>
      <c r="BL472" s="9"/>
      <c r="BM472" s="9"/>
      <c r="BN472" s="9"/>
      <c r="BO472" s="9"/>
      <c r="BP472" s="9"/>
      <c r="BQ472" s="9"/>
      <c r="BR472" s="9"/>
      <c r="BS472" s="9"/>
      <c r="BT472" s="9"/>
      <c r="BU472" s="9"/>
      <c r="BV472" s="9"/>
      <c r="BW472" s="9"/>
    </row>
    <row r="473" spans="1:75" ht="12.75">
      <c r="A473" s="9"/>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c r="AD473" s="9"/>
      <c r="AE473" s="9"/>
      <c r="AF473" s="9"/>
      <c r="AG473" s="9"/>
      <c r="AH473" s="9"/>
      <c r="AI473" s="9"/>
      <c r="AJ473" s="9"/>
      <c r="AK473" s="9"/>
      <c r="AL473" s="9"/>
      <c r="AM473" s="9"/>
      <c r="AN473" s="9"/>
      <c r="AO473" s="9"/>
      <c r="AP473" s="9"/>
      <c r="AQ473" s="9"/>
      <c r="AR473" s="9"/>
      <c r="AS473" s="9"/>
      <c r="AT473" s="9"/>
      <c r="AU473" s="9"/>
      <c r="AV473" s="9"/>
      <c r="AW473" s="9"/>
      <c r="AX473" s="9"/>
      <c r="AY473" s="9"/>
      <c r="AZ473" s="9"/>
      <c r="BA473" s="9"/>
      <c r="BB473" s="9"/>
      <c r="BC473" s="9"/>
      <c r="BD473" s="9"/>
      <c r="BE473" s="9"/>
      <c r="BF473" s="9"/>
      <c r="BG473" s="9"/>
      <c r="BH473" s="9"/>
      <c r="BI473" s="9"/>
      <c r="BJ473" s="9"/>
      <c r="BK473" s="9"/>
      <c r="BL473" s="9"/>
      <c r="BM473" s="9"/>
      <c r="BN473" s="9"/>
      <c r="BO473" s="9"/>
      <c r="BP473" s="9"/>
      <c r="BQ473" s="9"/>
      <c r="BR473" s="9"/>
      <c r="BS473" s="9"/>
      <c r="BT473" s="9"/>
      <c r="BU473" s="9"/>
      <c r="BV473" s="9"/>
      <c r="BW473" s="9"/>
    </row>
    <row r="474" spans="1:75" ht="12.75">
      <c r="A474" s="9"/>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c r="AD474" s="9"/>
      <c r="AE474" s="9"/>
      <c r="AF474" s="9"/>
      <c r="AG474" s="9"/>
      <c r="AH474" s="9"/>
      <c r="AI474" s="9"/>
      <c r="AJ474" s="9"/>
      <c r="AK474" s="9"/>
      <c r="AL474" s="9"/>
      <c r="AM474" s="9"/>
      <c r="AN474" s="9"/>
      <c r="AO474" s="9"/>
      <c r="AP474" s="9"/>
      <c r="AQ474" s="9"/>
      <c r="AR474" s="9"/>
      <c r="AS474" s="9"/>
      <c r="AT474" s="9"/>
      <c r="AU474" s="9"/>
      <c r="AV474" s="9"/>
      <c r="AW474" s="9"/>
      <c r="AX474" s="9"/>
      <c r="AY474" s="9"/>
      <c r="AZ474" s="9"/>
      <c r="BA474" s="9"/>
      <c r="BB474" s="9"/>
      <c r="BC474" s="9"/>
      <c r="BD474" s="9"/>
      <c r="BE474" s="9"/>
      <c r="BF474" s="9"/>
      <c r="BG474" s="9"/>
      <c r="BH474" s="9"/>
      <c r="BI474" s="9"/>
      <c r="BJ474" s="9"/>
      <c r="BK474" s="9"/>
      <c r="BL474" s="9"/>
      <c r="BM474" s="9"/>
      <c r="BN474" s="9"/>
      <c r="BO474" s="9"/>
      <c r="BP474" s="9"/>
      <c r="BQ474" s="9"/>
      <c r="BR474" s="9"/>
      <c r="BS474" s="9"/>
      <c r="BT474" s="9"/>
      <c r="BU474" s="9"/>
      <c r="BV474" s="9"/>
      <c r="BW474" s="9"/>
    </row>
    <row r="475" spans="1:75" ht="12.75">
      <c r="A475" s="9"/>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c r="AD475" s="9"/>
      <c r="AE475" s="9"/>
      <c r="AF475" s="9"/>
      <c r="AG475" s="9"/>
      <c r="AH475" s="9"/>
      <c r="AI475" s="9"/>
      <c r="AJ475" s="9"/>
      <c r="AK475" s="9"/>
      <c r="AL475" s="9"/>
      <c r="AM475" s="9"/>
      <c r="AN475" s="9"/>
      <c r="AO475" s="9"/>
      <c r="AP475" s="9"/>
      <c r="AQ475" s="9"/>
      <c r="AR475" s="9"/>
      <c r="AS475" s="9"/>
      <c r="AT475" s="9"/>
      <c r="AU475" s="9"/>
      <c r="AV475" s="9"/>
      <c r="AW475" s="9"/>
      <c r="AX475" s="9"/>
      <c r="AY475" s="9"/>
      <c r="AZ475" s="9"/>
      <c r="BA475" s="9"/>
      <c r="BB475" s="9"/>
      <c r="BC475" s="9"/>
      <c r="BD475" s="9"/>
      <c r="BE475" s="9"/>
      <c r="BF475" s="9"/>
      <c r="BG475" s="9"/>
      <c r="BH475" s="9"/>
      <c r="BI475" s="9"/>
      <c r="BJ475" s="9"/>
      <c r="BK475" s="9"/>
      <c r="BL475" s="9"/>
      <c r="BM475" s="9"/>
      <c r="BN475" s="9"/>
      <c r="BO475" s="9"/>
      <c r="BP475" s="9"/>
      <c r="BQ475" s="9"/>
      <c r="BR475" s="9"/>
      <c r="BS475" s="9"/>
      <c r="BT475" s="9"/>
      <c r="BU475" s="9"/>
      <c r="BV475" s="9"/>
      <c r="BW475" s="9"/>
    </row>
    <row r="476" spans="1:75" ht="12.75">
      <c r="A476" s="9"/>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c r="AD476" s="9"/>
      <c r="AE476" s="9"/>
      <c r="AF476" s="9"/>
      <c r="AG476" s="9"/>
      <c r="AH476" s="9"/>
      <c r="AI476" s="9"/>
      <c r="AJ476" s="9"/>
      <c r="AK476" s="9"/>
      <c r="AL476" s="9"/>
      <c r="AM476" s="9"/>
      <c r="AN476" s="9"/>
      <c r="AO476" s="9"/>
      <c r="AP476" s="9"/>
      <c r="AQ476" s="9"/>
      <c r="AR476" s="9"/>
      <c r="AS476" s="9"/>
      <c r="AT476" s="9"/>
      <c r="AU476" s="9"/>
      <c r="AV476" s="9"/>
      <c r="AW476" s="9"/>
      <c r="AX476" s="9"/>
      <c r="AY476" s="9"/>
      <c r="AZ476" s="9"/>
      <c r="BA476" s="9"/>
      <c r="BB476" s="9"/>
      <c r="BC476" s="9"/>
      <c r="BD476" s="9"/>
      <c r="BE476" s="9"/>
      <c r="BF476" s="9"/>
      <c r="BG476" s="9"/>
      <c r="BH476" s="9"/>
      <c r="BI476" s="9"/>
      <c r="BJ476" s="9"/>
      <c r="BK476" s="9"/>
      <c r="BL476" s="9"/>
      <c r="BM476" s="9"/>
      <c r="BN476" s="9"/>
      <c r="BO476" s="9"/>
      <c r="BP476" s="9"/>
      <c r="BQ476" s="9"/>
      <c r="BR476" s="9"/>
      <c r="BS476" s="9"/>
      <c r="BT476" s="9"/>
      <c r="BU476" s="9"/>
      <c r="BV476" s="9"/>
      <c r="BW476" s="9"/>
    </row>
    <row r="477" spans="1:75" ht="12.75">
      <c r="A477" s="9"/>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c r="AD477" s="9"/>
      <c r="AE477" s="9"/>
      <c r="AF477" s="9"/>
      <c r="AG477" s="9"/>
      <c r="AH477" s="9"/>
      <c r="AI477" s="9"/>
      <c r="AJ477" s="9"/>
      <c r="AK477" s="9"/>
      <c r="AL477" s="9"/>
      <c r="AM477" s="9"/>
      <c r="AN477" s="9"/>
      <c r="AO477" s="9"/>
      <c r="AP477" s="9"/>
      <c r="AQ477" s="9"/>
      <c r="AR477" s="9"/>
      <c r="AS477" s="9"/>
      <c r="AT477" s="9"/>
      <c r="AU477" s="9"/>
      <c r="AV477" s="9"/>
      <c r="AW477" s="9"/>
      <c r="AX477" s="9"/>
      <c r="AY477" s="9"/>
      <c r="AZ477" s="9"/>
      <c r="BA477" s="9"/>
      <c r="BB477" s="9"/>
      <c r="BC477" s="9"/>
      <c r="BD477" s="9"/>
      <c r="BE477" s="9"/>
      <c r="BF477" s="9"/>
      <c r="BG477" s="9"/>
      <c r="BH477" s="9"/>
      <c r="BI477" s="9"/>
      <c r="BJ477" s="9"/>
      <c r="BK477" s="9"/>
      <c r="BL477" s="9"/>
      <c r="BM477" s="9"/>
      <c r="BN477" s="9"/>
      <c r="BO477" s="9"/>
      <c r="BP477" s="9"/>
      <c r="BQ477" s="9"/>
      <c r="BR477" s="9"/>
      <c r="BS477" s="9"/>
      <c r="BT477" s="9"/>
      <c r="BU477" s="9"/>
      <c r="BV477" s="9"/>
      <c r="BW477" s="9"/>
    </row>
    <row r="478" spans="1:75" ht="12.75">
      <c r="A478" s="9"/>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c r="AD478" s="9"/>
      <c r="AE478" s="9"/>
      <c r="AF478" s="9"/>
      <c r="AG478" s="9"/>
      <c r="AH478" s="9"/>
      <c r="AI478" s="9"/>
      <c r="AJ478" s="9"/>
      <c r="AK478" s="9"/>
      <c r="AL478" s="9"/>
      <c r="AM478" s="9"/>
      <c r="AN478" s="9"/>
      <c r="AO478" s="9"/>
      <c r="AP478" s="9"/>
      <c r="AQ478" s="9"/>
      <c r="AR478" s="9"/>
      <c r="AS478" s="9"/>
      <c r="AT478" s="9"/>
      <c r="AU478" s="9"/>
      <c r="AV478" s="9"/>
      <c r="AW478" s="9"/>
      <c r="AX478" s="9"/>
      <c r="AY478" s="9"/>
      <c r="AZ478" s="9"/>
      <c r="BA478" s="9"/>
      <c r="BB478" s="9"/>
      <c r="BC478" s="9"/>
      <c r="BD478" s="9"/>
      <c r="BE478" s="9"/>
      <c r="BF478" s="9"/>
      <c r="BG478" s="9"/>
      <c r="BH478" s="9"/>
      <c r="BI478" s="9"/>
      <c r="BJ478" s="9"/>
      <c r="BK478" s="9"/>
      <c r="BL478" s="9"/>
      <c r="BM478" s="9"/>
      <c r="BN478" s="9"/>
      <c r="BO478" s="9"/>
      <c r="BP478" s="9"/>
      <c r="BQ478" s="9"/>
      <c r="BR478" s="9"/>
      <c r="BS478" s="9"/>
      <c r="BT478" s="9"/>
      <c r="BU478" s="9"/>
      <c r="BV478" s="9"/>
      <c r="BW478" s="9"/>
    </row>
    <row r="479" spans="1:75" ht="12.75">
      <c r="A479" s="9"/>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c r="BB479" s="9"/>
      <c r="BC479" s="9"/>
      <c r="BD479" s="9"/>
      <c r="BE479" s="9"/>
      <c r="BF479" s="9"/>
      <c r="BG479" s="9"/>
      <c r="BH479" s="9"/>
      <c r="BI479" s="9"/>
      <c r="BJ479" s="9"/>
      <c r="BK479" s="9"/>
      <c r="BL479" s="9"/>
      <c r="BM479" s="9"/>
      <c r="BN479" s="9"/>
      <c r="BO479" s="9"/>
      <c r="BP479" s="9"/>
      <c r="BQ479" s="9"/>
      <c r="BR479" s="9"/>
      <c r="BS479" s="9"/>
      <c r="BT479" s="9"/>
      <c r="BU479" s="9"/>
      <c r="BV479" s="9"/>
      <c r="BW479" s="9"/>
    </row>
    <row r="480" spans="1:75" ht="12.75">
      <c r="A480" s="9"/>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c r="AD480" s="9"/>
      <c r="AE480" s="9"/>
      <c r="AF480" s="9"/>
      <c r="AG480" s="9"/>
      <c r="AH480" s="9"/>
      <c r="AI480" s="9"/>
      <c r="AJ480" s="9"/>
      <c r="AK480" s="9"/>
      <c r="AL480" s="9"/>
      <c r="AM480" s="9"/>
      <c r="AN480" s="9"/>
      <c r="AO480" s="9"/>
      <c r="AP480" s="9"/>
      <c r="AQ480" s="9"/>
      <c r="AR480" s="9"/>
      <c r="AS480" s="9"/>
      <c r="AT480" s="9"/>
      <c r="AU480" s="9"/>
      <c r="AV480" s="9"/>
      <c r="AW480" s="9"/>
      <c r="AX480" s="9"/>
      <c r="AY480" s="9"/>
      <c r="AZ480" s="9"/>
      <c r="BA480" s="9"/>
      <c r="BB480" s="9"/>
      <c r="BC480" s="9"/>
      <c r="BD480" s="9"/>
      <c r="BE480" s="9"/>
      <c r="BF480" s="9"/>
      <c r="BG480" s="9"/>
      <c r="BH480" s="9"/>
      <c r="BI480" s="9"/>
      <c r="BJ480" s="9"/>
      <c r="BK480" s="9"/>
      <c r="BL480" s="9"/>
      <c r="BM480" s="9"/>
      <c r="BN480" s="9"/>
      <c r="BO480" s="9"/>
      <c r="BP480" s="9"/>
      <c r="BQ480" s="9"/>
      <c r="BR480" s="9"/>
      <c r="BS480" s="9"/>
      <c r="BT480" s="9"/>
      <c r="BU480" s="9"/>
      <c r="BV480" s="9"/>
      <c r="BW480" s="9"/>
    </row>
    <row r="481" spans="1:75" ht="12.75">
      <c r="A481" s="9"/>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c r="AD481" s="9"/>
      <c r="AE481" s="9"/>
      <c r="AF481" s="9"/>
      <c r="AG481" s="9"/>
      <c r="AH481" s="9"/>
      <c r="AI481" s="9"/>
      <c r="AJ481" s="9"/>
      <c r="AK481" s="9"/>
      <c r="AL481" s="9"/>
      <c r="AM481" s="9"/>
      <c r="AN481" s="9"/>
      <c r="AO481" s="9"/>
      <c r="AP481" s="9"/>
      <c r="AQ481" s="9"/>
      <c r="AR481" s="9"/>
      <c r="AS481" s="9"/>
      <c r="AT481" s="9"/>
      <c r="AU481" s="9"/>
      <c r="AV481" s="9"/>
      <c r="AW481" s="9"/>
      <c r="AX481" s="9"/>
      <c r="AY481" s="9"/>
      <c r="AZ481" s="9"/>
      <c r="BA481" s="9"/>
      <c r="BB481" s="9"/>
      <c r="BC481" s="9"/>
      <c r="BD481" s="9"/>
      <c r="BE481" s="9"/>
      <c r="BF481" s="9"/>
      <c r="BG481" s="9"/>
      <c r="BH481" s="9"/>
      <c r="BI481" s="9"/>
      <c r="BJ481" s="9"/>
      <c r="BK481" s="9"/>
      <c r="BL481" s="9"/>
      <c r="BM481" s="9"/>
      <c r="BN481" s="9"/>
      <c r="BO481" s="9"/>
      <c r="BP481" s="9"/>
      <c r="BQ481" s="9"/>
      <c r="BR481" s="9"/>
      <c r="BS481" s="9"/>
      <c r="BT481" s="9"/>
      <c r="BU481" s="9"/>
      <c r="BV481" s="9"/>
      <c r="BW481" s="9"/>
    </row>
    <row r="482" spans="1:75" ht="12.75">
      <c r="A482" s="9"/>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c r="AD482" s="9"/>
      <c r="AE482" s="9"/>
      <c r="AF482" s="9"/>
      <c r="AG482" s="9"/>
      <c r="AH482" s="9"/>
      <c r="AI482" s="9"/>
      <c r="AJ482" s="9"/>
      <c r="AK482" s="9"/>
      <c r="AL482" s="9"/>
      <c r="AM482" s="9"/>
      <c r="AN482" s="9"/>
      <c r="AO482" s="9"/>
      <c r="AP482" s="9"/>
      <c r="AQ482" s="9"/>
      <c r="AR482" s="9"/>
      <c r="AS482" s="9"/>
      <c r="AT482" s="9"/>
      <c r="AU482" s="9"/>
      <c r="AV482" s="9"/>
      <c r="AW482" s="9"/>
      <c r="AX482" s="9"/>
      <c r="AY482" s="9"/>
      <c r="AZ482" s="9"/>
      <c r="BA482" s="9"/>
      <c r="BB482" s="9"/>
      <c r="BC482" s="9"/>
      <c r="BD482" s="9"/>
      <c r="BE482" s="9"/>
      <c r="BF482" s="9"/>
      <c r="BG482" s="9"/>
      <c r="BH482" s="9"/>
      <c r="BI482" s="9"/>
      <c r="BJ482" s="9"/>
      <c r="BK482" s="9"/>
      <c r="BL482" s="9"/>
      <c r="BM482" s="9"/>
      <c r="BN482" s="9"/>
      <c r="BO482" s="9"/>
      <c r="BP482" s="9"/>
      <c r="BQ482" s="9"/>
      <c r="BR482" s="9"/>
      <c r="BS482" s="9"/>
      <c r="BT482" s="9"/>
      <c r="BU482" s="9"/>
      <c r="BV482" s="9"/>
      <c r="BW482" s="9"/>
    </row>
    <row r="483" spans="1:75" ht="12.75">
      <c r="A483" s="9"/>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c r="AD483" s="9"/>
      <c r="AE483" s="9"/>
      <c r="AF483" s="9"/>
      <c r="AG483" s="9"/>
      <c r="AH483" s="9"/>
      <c r="AI483" s="9"/>
      <c r="AJ483" s="9"/>
      <c r="AK483" s="9"/>
      <c r="AL483" s="9"/>
      <c r="AM483" s="9"/>
      <c r="AN483" s="9"/>
      <c r="AO483" s="9"/>
      <c r="AP483" s="9"/>
      <c r="AQ483" s="9"/>
      <c r="AR483" s="9"/>
      <c r="AS483" s="9"/>
      <c r="AT483" s="9"/>
      <c r="AU483" s="9"/>
      <c r="AV483" s="9"/>
      <c r="AW483" s="9"/>
      <c r="AX483" s="9"/>
      <c r="AY483" s="9"/>
      <c r="AZ483" s="9"/>
      <c r="BA483" s="9"/>
      <c r="BB483" s="9"/>
      <c r="BC483" s="9"/>
      <c r="BD483" s="9"/>
      <c r="BE483" s="9"/>
      <c r="BF483" s="9"/>
      <c r="BG483" s="9"/>
      <c r="BH483" s="9"/>
      <c r="BI483" s="9"/>
      <c r="BJ483" s="9"/>
      <c r="BK483" s="9"/>
      <c r="BL483" s="9"/>
      <c r="BM483" s="9"/>
      <c r="BN483" s="9"/>
      <c r="BO483" s="9"/>
      <c r="BP483" s="9"/>
      <c r="BQ483" s="9"/>
      <c r="BR483" s="9"/>
      <c r="BS483" s="9"/>
      <c r="BT483" s="9"/>
      <c r="BU483" s="9"/>
      <c r="BV483" s="9"/>
      <c r="BW483" s="9"/>
    </row>
    <row r="484" spans="1:75" ht="12.75">
      <c r="A484" s="9"/>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c r="AD484" s="9"/>
      <c r="AE484" s="9"/>
      <c r="AF484" s="9"/>
      <c r="AG484" s="9"/>
      <c r="AH484" s="9"/>
      <c r="AI484" s="9"/>
      <c r="AJ484" s="9"/>
      <c r="AK484" s="9"/>
      <c r="AL484" s="9"/>
      <c r="AM484" s="9"/>
      <c r="AN484" s="9"/>
      <c r="AO484" s="9"/>
      <c r="AP484" s="9"/>
      <c r="AQ484" s="9"/>
      <c r="AR484" s="9"/>
      <c r="AS484" s="9"/>
      <c r="AT484" s="9"/>
      <c r="AU484" s="9"/>
      <c r="AV484" s="9"/>
      <c r="AW484" s="9"/>
      <c r="AX484" s="9"/>
      <c r="AY484" s="9"/>
      <c r="AZ484" s="9"/>
      <c r="BA484" s="9"/>
      <c r="BB484" s="9"/>
      <c r="BC484" s="9"/>
      <c r="BD484" s="9"/>
      <c r="BE484" s="9"/>
      <c r="BF484" s="9"/>
      <c r="BG484" s="9"/>
      <c r="BH484" s="9"/>
      <c r="BI484" s="9"/>
      <c r="BJ484" s="9"/>
      <c r="BK484" s="9"/>
      <c r="BL484" s="9"/>
      <c r="BM484" s="9"/>
      <c r="BN484" s="9"/>
      <c r="BO484" s="9"/>
      <c r="BP484" s="9"/>
      <c r="BQ484" s="9"/>
      <c r="BR484" s="9"/>
      <c r="BS484" s="9"/>
      <c r="BT484" s="9"/>
      <c r="BU484" s="9"/>
      <c r="BV484" s="9"/>
      <c r="BW484" s="9"/>
    </row>
    <row r="485" spans="1:75" ht="12.75">
      <c r="A485" s="9"/>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c r="AD485" s="9"/>
      <c r="AE485" s="9"/>
      <c r="AF485" s="9"/>
      <c r="AG485" s="9"/>
      <c r="AH485" s="9"/>
      <c r="AI485" s="9"/>
      <c r="AJ485" s="9"/>
      <c r="AK485" s="9"/>
      <c r="AL485" s="9"/>
      <c r="AM485" s="9"/>
      <c r="AN485" s="9"/>
      <c r="AO485" s="9"/>
      <c r="AP485" s="9"/>
      <c r="AQ485" s="9"/>
      <c r="AR485" s="9"/>
      <c r="AS485" s="9"/>
      <c r="AT485" s="9"/>
      <c r="AU485" s="9"/>
      <c r="AV485" s="9"/>
      <c r="AW485" s="9"/>
      <c r="AX485" s="9"/>
      <c r="AY485" s="9"/>
      <c r="AZ485" s="9"/>
      <c r="BA485" s="9"/>
      <c r="BB485" s="9"/>
      <c r="BC485" s="9"/>
      <c r="BD485" s="9"/>
      <c r="BE485" s="9"/>
      <c r="BF485" s="9"/>
      <c r="BG485" s="9"/>
      <c r="BH485" s="9"/>
      <c r="BI485" s="9"/>
      <c r="BJ485" s="9"/>
      <c r="BK485" s="9"/>
      <c r="BL485" s="9"/>
      <c r="BM485" s="9"/>
      <c r="BN485" s="9"/>
      <c r="BO485" s="9"/>
      <c r="BP485" s="9"/>
      <c r="BQ485" s="9"/>
      <c r="BR485" s="9"/>
      <c r="BS485" s="9"/>
      <c r="BT485" s="9"/>
      <c r="BU485" s="9"/>
      <c r="BV485" s="9"/>
      <c r="BW485" s="9"/>
    </row>
    <row r="486" spans="1:75" ht="12.75">
      <c r="A486" s="9"/>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c r="AD486" s="9"/>
      <c r="AE486" s="9"/>
      <c r="AF486" s="9"/>
      <c r="AG486" s="9"/>
      <c r="AH486" s="9"/>
      <c r="AI486" s="9"/>
      <c r="AJ486" s="9"/>
      <c r="AK486" s="9"/>
      <c r="AL486" s="9"/>
      <c r="AM486" s="9"/>
      <c r="AN486" s="9"/>
      <c r="AO486" s="9"/>
      <c r="AP486" s="9"/>
      <c r="AQ486" s="9"/>
      <c r="AR486" s="9"/>
      <c r="AS486" s="9"/>
      <c r="AT486" s="9"/>
      <c r="AU486" s="9"/>
      <c r="AV486" s="9"/>
      <c r="AW486" s="9"/>
      <c r="AX486" s="9"/>
      <c r="AY486" s="9"/>
      <c r="AZ486" s="9"/>
      <c r="BA486" s="9"/>
      <c r="BB486" s="9"/>
      <c r="BC486" s="9"/>
      <c r="BD486" s="9"/>
      <c r="BE486" s="9"/>
      <c r="BF486" s="9"/>
      <c r="BG486" s="9"/>
      <c r="BH486" s="9"/>
      <c r="BI486" s="9"/>
      <c r="BJ486" s="9"/>
      <c r="BK486" s="9"/>
      <c r="BL486" s="9"/>
      <c r="BM486" s="9"/>
      <c r="BN486" s="9"/>
      <c r="BO486" s="9"/>
      <c r="BP486" s="9"/>
      <c r="BQ486" s="9"/>
      <c r="BR486" s="9"/>
      <c r="BS486" s="9"/>
      <c r="BT486" s="9"/>
      <c r="BU486" s="9"/>
      <c r="BV486" s="9"/>
      <c r="BW486" s="9"/>
    </row>
  </sheetData>
  <sheetProtection/>
  <mergeCells count="1">
    <mergeCell ref="BA1:BH1"/>
  </mergeCells>
  <printOptions/>
  <pageMargins left="0.5905511811023623" right="0.2362204724409449" top="0.984251968503937" bottom="0.984251968503937" header="0.5118110236220472" footer="0.5118110236220472"/>
  <pageSetup firstPageNumber="10" useFirstPageNumber="1" fitToHeight="0" fitToWidth="1" horizontalDpi="600" verticalDpi="600" orientation="landscape" paperSize="9" scale="92" r:id="rId1"/>
  <colBreaks count="1" manualBreakCount="1">
    <brk id="15" max="65535" man="1"/>
  </colBreaks>
</worksheet>
</file>

<file path=xl/worksheets/sheet7.xml><?xml version="1.0" encoding="utf-8"?>
<worksheet xmlns="http://schemas.openxmlformats.org/spreadsheetml/2006/main" xmlns:r="http://schemas.openxmlformats.org/officeDocument/2006/relationships">
  <dimension ref="A1:E26"/>
  <sheetViews>
    <sheetView zoomScalePageLayoutView="0" workbookViewId="0" topLeftCell="A1">
      <selection activeCell="C7" sqref="C7"/>
    </sheetView>
  </sheetViews>
  <sheetFormatPr defaultColWidth="9.00390625" defaultRowHeight="12" customHeight="1"/>
  <cols>
    <col min="1" max="1" width="6.625" style="0" customWidth="1"/>
    <col min="3" max="3" width="16.125" style="0" customWidth="1"/>
    <col min="5" max="5" width="30.25390625" style="0" bestFit="1" customWidth="1"/>
  </cols>
  <sheetData>
    <row r="1" spans="3:5" ht="12" customHeight="1">
      <c r="C1" t="s">
        <v>768</v>
      </c>
      <c r="E1" t="s">
        <v>785</v>
      </c>
    </row>
    <row r="2" spans="1:5" ht="12" customHeight="1">
      <c r="A2" s="214" t="s">
        <v>484</v>
      </c>
      <c r="C2" s="214" t="s">
        <v>34</v>
      </c>
      <c r="E2" s="220" t="s">
        <v>490</v>
      </c>
    </row>
    <row r="3" spans="1:5" ht="12" customHeight="1">
      <c r="A3" s="214" t="s">
        <v>497</v>
      </c>
      <c r="C3" s="214" t="s">
        <v>54</v>
      </c>
      <c r="E3" s="220" t="s">
        <v>491</v>
      </c>
    </row>
    <row r="4" spans="3:5" ht="12" customHeight="1">
      <c r="C4" s="214" t="s">
        <v>35</v>
      </c>
      <c r="E4" s="220" t="s">
        <v>492</v>
      </c>
    </row>
    <row r="5" spans="3:5" ht="12" customHeight="1">
      <c r="C5" s="214" t="s">
        <v>55</v>
      </c>
      <c r="E5" s="217"/>
    </row>
    <row r="6" spans="3:5" ht="12" customHeight="1">
      <c r="C6" s="214" t="s">
        <v>791</v>
      </c>
      <c r="E6" s="221"/>
    </row>
    <row r="7" spans="3:5" ht="12" customHeight="1">
      <c r="C7" s="214" t="s">
        <v>280</v>
      </c>
      <c r="E7" s="136"/>
    </row>
    <row r="8" spans="3:5" ht="12" customHeight="1">
      <c r="C8" s="214" t="s">
        <v>109</v>
      </c>
      <c r="E8" s="217"/>
    </row>
    <row r="9" spans="3:5" ht="12" customHeight="1">
      <c r="C9" s="214" t="s">
        <v>36</v>
      </c>
      <c r="E9" s="217"/>
    </row>
    <row r="10" spans="3:5" ht="12" customHeight="1">
      <c r="C10" s="214" t="s">
        <v>37</v>
      </c>
      <c r="E10" s="217"/>
    </row>
    <row r="11" spans="3:5" ht="12" customHeight="1">
      <c r="C11" s="214" t="s">
        <v>38</v>
      </c>
      <c r="E11" s="217"/>
    </row>
    <row r="12" spans="3:5" ht="12" customHeight="1">
      <c r="C12" s="214" t="s">
        <v>39</v>
      </c>
      <c r="E12" s="217"/>
    </row>
    <row r="13" spans="3:5" ht="12" customHeight="1">
      <c r="C13" s="214" t="s">
        <v>110</v>
      </c>
      <c r="E13" s="217"/>
    </row>
    <row r="14" spans="3:5" ht="12" customHeight="1">
      <c r="C14" s="214" t="s">
        <v>111</v>
      </c>
      <c r="E14" s="217"/>
    </row>
    <row r="15" spans="3:5" ht="12" customHeight="1">
      <c r="C15" s="215" t="s">
        <v>40</v>
      </c>
      <c r="E15" s="218"/>
    </row>
    <row r="18" ht="12" customHeight="1">
      <c r="C18" t="s">
        <v>786</v>
      </c>
    </row>
    <row r="19" ht="12" customHeight="1">
      <c r="C19" s="214" t="s">
        <v>34</v>
      </c>
    </row>
    <row r="20" ht="12" customHeight="1">
      <c r="C20" s="214" t="s">
        <v>54</v>
      </c>
    </row>
    <row r="21" ht="12" customHeight="1">
      <c r="C21" s="214" t="s">
        <v>35</v>
      </c>
    </row>
    <row r="22" ht="12" customHeight="1">
      <c r="C22" s="214" t="s">
        <v>55</v>
      </c>
    </row>
    <row r="23" ht="12" customHeight="1">
      <c r="C23" s="214" t="s">
        <v>280</v>
      </c>
    </row>
    <row r="24" ht="12" customHeight="1">
      <c r="C24" s="214" t="s">
        <v>38</v>
      </c>
    </row>
    <row r="25" ht="12" customHeight="1">
      <c r="C25" s="214" t="s">
        <v>39</v>
      </c>
    </row>
    <row r="26" ht="12" customHeight="1">
      <c r="C26" s="214" t="s">
        <v>110</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cp:lastModifiedBy>
  <cp:lastPrinted>2022-04-20T02:28:53Z</cp:lastPrinted>
  <dcterms:created xsi:type="dcterms:W3CDTF">2008-11-18T06:52:26Z</dcterms:created>
  <dcterms:modified xsi:type="dcterms:W3CDTF">2022-05-31T01:33:16Z</dcterms:modified>
  <cp:category/>
  <cp:version/>
  <cp:contentType/>
  <cp:contentStatus/>
</cp:coreProperties>
</file>