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8" windowWidth="20376" windowHeight="8928" activeTab="0"/>
  </bookViews>
  <sheets>
    <sheet name="目次 " sheetId="1" r:id="rId1"/>
    <sheet name="区市町村順一覧" sheetId="2" r:id="rId2"/>
    <sheet name="開設予定一覧" sheetId="3" r:id="rId3"/>
  </sheets>
  <definedNames>
    <definedName name="_xlnm._FilterDatabase" localSheetId="1" hidden="1">'区市町村順一覧'!$A$2:$AA$205</definedName>
    <definedName name="_xlfn.COUNTIFS" hidden="1">#NAME?</definedName>
    <definedName name="_xlnm.Print_Area" localSheetId="2">'開設予定一覧'!$A$1:$J$10</definedName>
    <definedName name="_xlnm.Print_Area" localSheetId="1">'区市町村順一覧'!$A$1:$AA$211</definedName>
    <definedName name="_xlnm.Print_Area" localSheetId="0">'目次 '!$A$1:$P$60</definedName>
    <definedName name="_xlnm.Print_Titles" localSheetId="1">'区市町村順一覧'!$2:$2</definedName>
  </definedNames>
  <calcPr fullCalcOnLoad="1"/>
</workbook>
</file>

<file path=xl/sharedStrings.xml><?xml version="1.0" encoding="utf-8"?>
<sst xmlns="http://schemas.openxmlformats.org/spreadsheetml/2006/main" count="2317" uniqueCount="1600">
  <si>
    <t>滝野川病院附属介護老人保健施設</t>
  </si>
  <si>
    <t>0422-37-1122</t>
  </si>
  <si>
    <t>0422-50-0677</t>
  </si>
  <si>
    <t>042-589-3271</t>
  </si>
  <si>
    <t>足立老人ケアセンター</t>
  </si>
  <si>
    <t>東京愛育苑ケアレジデンス</t>
  </si>
  <si>
    <t>花の木</t>
  </si>
  <si>
    <t>葛飾ロイヤルケアセンター</t>
  </si>
  <si>
    <t>ビーバス成光苑</t>
  </si>
  <si>
    <t>くすのきの里</t>
  </si>
  <si>
    <t>いわい敬愛園</t>
  </si>
  <si>
    <t>ハイネス憩の丘</t>
  </si>
  <si>
    <t>南大沢ホロス由木</t>
  </si>
  <si>
    <t>小金井あんず苑</t>
  </si>
  <si>
    <t>いちいの杜</t>
  </si>
  <si>
    <t>なごみの里</t>
  </si>
  <si>
    <t>高幡みさわの杜</t>
  </si>
  <si>
    <t>グリーンガーデン青樹</t>
  </si>
  <si>
    <t>花水木</t>
  </si>
  <si>
    <t>ファミリート府中</t>
  </si>
  <si>
    <t>　</t>
  </si>
  <si>
    <t xml:space="preserve"> </t>
  </si>
  <si>
    <t>03-5711-8220</t>
  </si>
  <si>
    <t>03-5480-0710</t>
  </si>
  <si>
    <t>〒146-0094</t>
  </si>
  <si>
    <t>〒152-0001</t>
  </si>
  <si>
    <t>目黒区中央町２－５－１２</t>
  </si>
  <si>
    <t>●</t>
  </si>
  <si>
    <t>三鷹中央リハケアセンター</t>
  </si>
  <si>
    <t>大田区東矢口３－８－１１</t>
  </si>
  <si>
    <t>03-3767-7513</t>
  </si>
  <si>
    <t>〒143-0011</t>
  </si>
  <si>
    <t>大田区東六郷１－１２－１１</t>
  </si>
  <si>
    <t>個室</t>
  </si>
  <si>
    <t>昭島市中神町１３４５－１</t>
  </si>
  <si>
    <t>聖の郷</t>
  </si>
  <si>
    <t>リハビリパーク練馬</t>
  </si>
  <si>
    <t>第二橘苑</t>
  </si>
  <si>
    <t>エンジェルコート</t>
  </si>
  <si>
    <t>町田さくらんぼ</t>
  </si>
  <si>
    <t>エバグリーン田無</t>
  </si>
  <si>
    <t>はなかいどう</t>
  </si>
  <si>
    <t>〒104-0044</t>
  </si>
  <si>
    <t>デンマークイン新宿</t>
  </si>
  <si>
    <t>葵の園・向島</t>
  </si>
  <si>
    <t>清らかの里</t>
  </si>
  <si>
    <t>大泉学園ふきのとう</t>
  </si>
  <si>
    <t>梅の木</t>
  </si>
  <si>
    <t>ファミリート日の出</t>
  </si>
  <si>
    <t>めぐみ</t>
  </si>
  <si>
    <t>グリーン・ボイス</t>
  </si>
  <si>
    <t>042-331-3185</t>
  </si>
  <si>
    <t>ケア東久留米</t>
  </si>
  <si>
    <t>板橋区前野町３－８－７</t>
  </si>
  <si>
    <t>〒203-0052</t>
  </si>
  <si>
    <t>〒194-0215</t>
  </si>
  <si>
    <t>042-798-2010</t>
  </si>
  <si>
    <t>03-5660-1190</t>
  </si>
  <si>
    <t>03-5660-1194</t>
  </si>
  <si>
    <t>橘苑</t>
  </si>
  <si>
    <t>にんじん健康ひろば</t>
  </si>
  <si>
    <t>浮間舟渡園</t>
  </si>
  <si>
    <t>〒185-0023</t>
  </si>
  <si>
    <t>国分寺市西元町２－１６－４０</t>
  </si>
  <si>
    <t>〒174-0041</t>
  </si>
  <si>
    <t>板橋区舟渡１－１７－１</t>
  </si>
  <si>
    <t>ホスピア三軒茶屋</t>
  </si>
  <si>
    <t>うなね杏霞苑</t>
  </si>
  <si>
    <t>グリーンポート恵比寿</t>
  </si>
  <si>
    <t>池袋えびすの郷</t>
  </si>
  <si>
    <t>太陽の都</t>
  </si>
  <si>
    <t>さくらの杜</t>
  </si>
  <si>
    <t>ひぐらしの里</t>
  </si>
  <si>
    <t>○</t>
  </si>
  <si>
    <t>交　　通　　機　　関　　等</t>
  </si>
  <si>
    <t>台東区</t>
  </si>
  <si>
    <t>三鷹市下連雀４－２－８</t>
  </si>
  <si>
    <t>ウエストケアセンター</t>
  </si>
  <si>
    <t>福生市南田園１－１０－３</t>
  </si>
  <si>
    <t>けんちの苑　すみだ川</t>
  </si>
  <si>
    <t>シルバーピア加賀</t>
  </si>
  <si>
    <t>蓮根ひまわり苑</t>
  </si>
  <si>
    <t>練馬ゆめの木</t>
  </si>
  <si>
    <t>ミレニアム桜台</t>
  </si>
  <si>
    <t>立川市富士見町１－３６－６</t>
  </si>
  <si>
    <t>１．「認知症専門棟」は、認知症専門棟を有する施設を示し、入所定員の内数である。</t>
  </si>
  <si>
    <t>２．「短期入所」は、「短期入所療養介護事業」を示す。</t>
  </si>
  <si>
    <t>ピースプラザ</t>
  </si>
  <si>
    <t>ユニット菜の花</t>
  </si>
  <si>
    <t>櫻川介護老人保健施設</t>
  </si>
  <si>
    <t>レーベンハウス</t>
  </si>
  <si>
    <t>まちや</t>
  </si>
  <si>
    <t>練馬区桜台２－１－１３</t>
  </si>
  <si>
    <t>練馬区平和台１－１６－１２</t>
  </si>
  <si>
    <t>足立区柳原２－３３－６</t>
  </si>
  <si>
    <t>足立区保木間５－２３－２０</t>
  </si>
  <si>
    <t>足立区梅田８－１２－１０</t>
  </si>
  <si>
    <t>足立区西新井本町２－２３－１</t>
  </si>
  <si>
    <t>足立区大谷田２－１８－１２</t>
  </si>
  <si>
    <t>葛飾区水元３－１３－２</t>
  </si>
  <si>
    <t>葛飾区新宿２－１６－４</t>
  </si>
  <si>
    <t>葛飾区東金町７－３０－１４</t>
  </si>
  <si>
    <t>北区浮間２－１－１３</t>
  </si>
  <si>
    <t>荒川区町屋４－９－５</t>
  </si>
  <si>
    <t>練馬区大泉学園町8-24-25</t>
  </si>
  <si>
    <t>03-5658-9113</t>
  </si>
  <si>
    <t>江戸川区北葛西２－５－２１</t>
  </si>
  <si>
    <t>あかしあの里</t>
  </si>
  <si>
    <t>0428-33-3111</t>
  </si>
  <si>
    <t>0428-33-3114</t>
  </si>
  <si>
    <t>0424-83-1050</t>
  </si>
  <si>
    <t>0424-83-1064</t>
  </si>
  <si>
    <t>0426-52-2155</t>
  </si>
  <si>
    <t>0426-52-2170</t>
  </si>
  <si>
    <t>03-3380-1248</t>
  </si>
  <si>
    <t>03-3380-1206</t>
  </si>
  <si>
    <t>03-5696-3363</t>
  </si>
  <si>
    <t>ビバ・フローラ</t>
  </si>
  <si>
    <t>03-5658-9115</t>
  </si>
  <si>
    <t>0426-62-7000</t>
  </si>
  <si>
    <t>0426-61-3384</t>
  </si>
  <si>
    <t>042-538-0871</t>
  </si>
  <si>
    <t>042-538-0881</t>
  </si>
  <si>
    <t>042-549-7799</t>
  </si>
  <si>
    <t>042-549-7616</t>
  </si>
  <si>
    <t>大田区東糀谷６－４－１７</t>
  </si>
  <si>
    <t>0424-43-0503</t>
  </si>
  <si>
    <t>042-770-2551</t>
  </si>
  <si>
    <t>042-770-2531</t>
  </si>
  <si>
    <t>042-798-1788</t>
  </si>
  <si>
    <t>03-3826-8721</t>
  </si>
  <si>
    <t>03-3826-8727</t>
  </si>
  <si>
    <t>03-3607-5581</t>
  </si>
  <si>
    <t>03-3607-5530</t>
  </si>
  <si>
    <t>03-3697-7100</t>
  </si>
  <si>
    <t>03-5430-5963</t>
  </si>
  <si>
    <t>03-3419-7162</t>
  </si>
  <si>
    <t>03-3701-1164</t>
  </si>
  <si>
    <t>03-3701-1181</t>
  </si>
  <si>
    <t>03-5494-5566</t>
  </si>
  <si>
    <t>03-5494-5567</t>
  </si>
  <si>
    <t>03-3309-8546</t>
  </si>
  <si>
    <t>042-540-0099</t>
  </si>
  <si>
    <t>042-540-0095</t>
  </si>
  <si>
    <t>042-527-0510</t>
  </si>
  <si>
    <t>042-527-2455</t>
  </si>
  <si>
    <t>042-336-5785</t>
  </si>
  <si>
    <t>042-369-6100</t>
  </si>
  <si>
    <t>042-369-9011</t>
  </si>
  <si>
    <t>042-358-9330</t>
  </si>
  <si>
    <t>042-358-9336</t>
  </si>
  <si>
    <t>042-352-6633</t>
  </si>
  <si>
    <t>042-352-6634</t>
  </si>
  <si>
    <t>03-5392-0018</t>
  </si>
  <si>
    <t>03-5392-0061</t>
  </si>
  <si>
    <t>03-5915-2677</t>
  </si>
  <si>
    <t>03-5915-2688</t>
  </si>
  <si>
    <t>03-3977-1500</t>
  </si>
  <si>
    <t>03-5968-3600</t>
  </si>
  <si>
    <t>03-5914-0550</t>
  </si>
  <si>
    <t>03-5914-0555</t>
  </si>
  <si>
    <t>03-3923-0222</t>
  </si>
  <si>
    <t>03-3923-0242</t>
  </si>
  <si>
    <t>03-3924-2215</t>
  </si>
  <si>
    <t>03-3924-2467</t>
  </si>
  <si>
    <t>03-3697-8170</t>
  </si>
  <si>
    <t>03-5671-6003</t>
  </si>
  <si>
    <t>03-5671-6004</t>
  </si>
  <si>
    <r>
      <t>03-5672-2701</t>
    </r>
  </si>
  <si>
    <r>
      <t>03-5672-2702</t>
    </r>
  </si>
  <si>
    <r>
      <t>03-3602-1011</t>
    </r>
  </si>
  <si>
    <r>
      <t>03-3602-1201</t>
    </r>
  </si>
  <si>
    <t>03-5666-3030</t>
  </si>
  <si>
    <t>03-5666-3036</t>
  </si>
  <si>
    <t>03-5612-7018</t>
  </si>
  <si>
    <t>03-3672-9003</t>
  </si>
  <si>
    <t>03-3675-2518</t>
  </si>
  <si>
    <t>03-5693-8341</t>
  </si>
  <si>
    <t>03-5693-8349</t>
  </si>
  <si>
    <t>03-3420-7115</t>
  </si>
  <si>
    <t>0422-36-6262</t>
  </si>
  <si>
    <t>0422-44-7700</t>
  </si>
  <si>
    <t>0422-44-5052</t>
  </si>
  <si>
    <t>0422-76-6636</t>
  </si>
  <si>
    <t>0422-76-6635</t>
  </si>
  <si>
    <t>0422-70-0700</t>
  </si>
  <si>
    <t>0422-70-0701</t>
  </si>
  <si>
    <t>0428-22-0155</t>
  </si>
  <si>
    <t>0428-22-0156</t>
  </si>
  <si>
    <t>042-336-5775</t>
  </si>
  <si>
    <t>03-3309-8547</t>
  </si>
  <si>
    <t>西多摩郡瑞穂町殿ヶ谷４５４</t>
  </si>
  <si>
    <t>豊島区池袋本町２－３４－１</t>
  </si>
  <si>
    <t>ウェルファー</t>
  </si>
  <si>
    <t>0426-52-2031</t>
  </si>
  <si>
    <t>秋桜</t>
  </si>
  <si>
    <t>葛飾区青戸７－３４－６</t>
  </si>
  <si>
    <t>03-3980-0165</t>
  </si>
  <si>
    <t>03-3876-1002</t>
  </si>
  <si>
    <t>03-3876-1023</t>
  </si>
  <si>
    <t>03-5806-0088</t>
  </si>
  <si>
    <t>03-5806-1666</t>
  </si>
  <si>
    <t>03-3232-8131</t>
  </si>
  <si>
    <t>サテライト型</t>
  </si>
  <si>
    <t>渋谷区恵比寿３－３６－５</t>
  </si>
  <si>
    <t>杉並区和田１－４０－１５</t>
  </si>
  <si>
    <t>神石介護老人保健施設</t>
  </si>
  <si>
    <t>ヴィット</t>
  </si>
  <si>
    <t>プラチナヴィラ小平</t>
  </si>
  <si>
    <t xml:space="preserve"> 地域包括支援センター
認知症対応型通所介護
居宅介護支援</t>
  </si>
  <si>
    <t>03-3980-0168</t>
  </si>
  <si>
    <t>03-5956-8200</t>
  </si>
  <si>
    <t>03-3558-8881</t>
  </si>
  <si>
    <t>03-3558-8831</t>
  </si>
  <si>
    <t>03-5963-4187</t>
  </si>
  <si>
    <t>03-5907-6910</t>
  </si>
  <si>
    <t>03-3910-6745</t>
  </si>
  <si>
    <t>03-3892-5120</t>
  </si>
  <si>
    <t>03-3892-5201</t>
  </si>
  <si>
    <t>03-3803-5153</t>
  </si>
  <si>
    <t>03-3806-6808</t>
  </si>
  <si>
    <t>03-3807-0072</t>
  </si>
  <si>
    <t>03-3930-1717</t>
  </si>
  <si>
    <t>03-3545-9911</t>
  </si>
  <si>
    <t>03-3545-9916</t>
  </si>
  <si>
    <t>03-3453-5015</t>
  </si>
  <si>
    <t>03-3232-8175</t>
  </si>
  <si>
    <t>03-5838-0788</t>
  </si>
  <si>
    <t>03-5838-0789</t>
  </si>
  <si>
    <t>足立区西新井本町1-25-36</t>
  </si>
  <si>
    <t>短期入所</t>
  </si>
  <si>
    <t>無料低額制</t>
  </si>
  <si>
    <t>開設
年月日</t>
  </si>
  <si>
    <t>武蔵村山市三ツ藤１－９８－１</t>
  </si>
  <si>
    <t>あきる野市草花字南小宮
3079-5</t>
  </si>
  <si>
    <t>葛飾区堀切２－６６－１７</t>
  </si>
  <si>
    <t>玉川すばる</t>
  </si>
  <si>
    <t>三鷹市下連雀９―２―７</t>
  </si>
  <si>
    <t>東久留米市</t>
  </si>
  <si>
    <t>江戸川区東葛西８－１９－１６</t>
  </si>
  <si>
    <t>江戸川区瑞江１－３－２０</t>
  </si>
  <si>
    <t>八王子市中野町２０８２－１</t>
  </si>
  <si>
    <t>八王子市南大沢２－２２４－５</t>
  </si>
  <si>
    <t>ジェロントピア菊華</t>
  </si>
  <si>
    <t>サンシルバー町田</t>
  </si>
  <si>
    <t>江戸川区船堀３－１０－７</t>
  </si>
  <si>
    <t>江戸川区鹿骨３－２０－３</t>
  </si>
  <si>
    <t>江戸川区北小岩２－７－６</t>
  </si>
  <si>
    <t>江戸川区西葛西６－１９－８</t>
  </si>
  <si>
    <t>浅草介護老人保健施設</t>
  </si>
  <si>
    <t>府中市若松町２－４－４</t>
  </si>
  <si>
    <t>府中市四谷６－１５－２</t>
  </si>
  <si>
    <t>青梅市末広町１－４－５</t>
  </si>
  <si>
    <t>ハートランドぐらんぱ・ぐらんま</t>
  </si>
  <si>
    <t>ユーアイビラ</t>
  </si>
  <si>
    <t>ラビアンローゼ</t>
  </si>
  <si>
    <t>たけおか</t>
  </si>
  <si>
    <t>しらさぎ</t>
  </si>
  <si>
    <t>リハビリパーク目黒</t>
  </si>
  <si>
    <t>ホスピア玉川</t>
  </si>
  <si>
    <t>志村さつき苑</t>
  </si>
  <si>
    <t>ホスピア東和</t>
  </si>
  <si>
    <t>青戸こはるびの里</t>
  </si>
  <si>
    <t>多摩市中沢１－１７－３８</t>
  </si>
  <si>
    <t>アゼリア</t>
  </si>
  <si>
    <t>中央区明石町１－６</t>
  </si>
  <si>
    <t>東京都内の介護老人保健施設一覧　（区市町村順）</t>
  </si>
  <si>
    <t>ブース記念　老人保健施設グレイス</t>
  </si>
  <si>
    <t>平和台介護老人保健施設　アバンセ　</t>
  </si>
  <si>
    <t>入所
定員</t>
  </si>
  <si>
    <t>所在地</t>
  </si>
  <si>
    <t>レクロス広尾</t>
  </si>
  <si>
    <t>水野介護老人保健施設</t>
  </si>
  <si>
    <t>西東京ケアセンター</t>
  </si>
  <si>
    <t>03-6861-4800</t>
  </si>
  <si>
    <t>〒150-0012</t>
  </si>
  <si>
    <t>0428-25-1172</t>
  </si>
  <si>
    <t>青梅市友田町３－１３６－１</t>
  </si>
  <si>
    <t>練馬区高野台５－３２－１２</t>
  </si>
  <si>
    <t>イルアカーサ</t>
  </si>
  <si>
    <t>〒121-0052</t>
  </si>
  <si>
    <t>足立区六木４－９－１０</t>
  </si>
  <si>
    <t>江戸川区東小松川２－７－１</t>
  </si>
  <si>
    <t>清瀬市中清戸５－２７</t>
  </si>
  <si>
    <t>小平市小川町１－４８５</t>
  </si>
  <si>
    <t>東村山市諏訪町２－２６－１</t>
  </si>
  <si>
    <t>東村山市萩山町３－３１－２</t>
  </si>
  <si>
    <t>東村山市諏訪町３－６－１</t>
  </si>
  <si>
    <t>東村山市青葉町２－２７－１</t>
  </si>
  <si>
    <t>東大和市南街１－１３－１</t>
  </si>
  <si>
    <t>羽村市玉川２－６－６　</t>
  </si>
  <si>
    <t>042-321-3531</t>
  </si>
  <si>
    <t>042-321-3591</t>
  </si>
  <si>
    <t>武蔵村山市</t>
  </si>
  <si>
    <t>アルカディア</t>
  </si>
  <si>
    <t>042-568-5111</t>
  </si>
  <si>
    <t>042-568-5127</t>
  </si>
  <si>
    <t>大田区大森本町１－７－６</t>
  </si>
  <si>
    <t>03-3767-7512</t>
  </si>
  <si>
    <t>03-3675-2543</t>
  </si>
  <si>
    <t>0428-25-1171</t>
  </si>
  <si>
    <t>〒198-0051</t>
  </si>
  <si>
    <t>0424-94-7200</t>
  </si>
  <si>
    <t>お花茶屋ロイヤルケアセンター</t>
  </si>
  <si>
    <t xml:space="preserve">〒183-0012 </t>
  </si>
  <si>
    <t>府中市押立町１－９－１</t>
  </si>
  <si>
    <t>きよせ認知症ケアセンター</t>
  </si>
  <si>
    <t>足立区</t>
  </si>
  <si>
    <t>葛飾区</t>
  </si>
  <si>
    <t>江戸川区</t>
  </si>
  <si>
    <t>八王子市</t>
  </si>
  <si>
    <t>武蔵野市</t>
  </si>
  <si>
    <t>三鷹市</t>
  </si>
  <si>
    <t>小金井市</t>
  </si>
  <si>
    <t>03-5311-6262</t>
  </si>
  <si>
    <t>03-5311-6180</t>
  </si>
  <si>
    <t>北区赤羽台４－１７－５６</t>
  </si>
  <si>
    <t>042-500-0151</t>
  </si>
  <si>
    <t>042-500-1533</t>
  </si>
  <si>
    <t>042-549-0707</t>
  </si>
  <si>
    <t>中野区</t>
  </si>
  <si>
    <t>町田市小山ヶ丘１－３－７</t>
  </si>
  <si>
    <t>03-5753-3901</t>
  </si>
  <si>
    <t>あんず苑</t>
  </si>
  <si>
    <t>文京区湯島４－９－８</t>
  </si>
  <si>
    <t>墨田区横網２－７－１３</t>
  </si>
  <si>
    <t>墨田区東向島２－３６－１１</t>
  </si>
  <si>
    <t>江東区亀戸９－１３－１</t>
  </si>
  <si>
    <t>江東区塩浜２－７－３</t>
  </si>
  <si>
    <t>品川区南大井５－１９－１</t>
  </si>
  <si>
    <t>世田谷区世田谷１－１６－２</t>
  </si>
  <si>
    <t>世田谷区三軒茶屋１－１６－１３</t>
  </si>
  <si>
    <t>世田谷区深沢１－９－３</t>
  </si>
  <si>
    <t>施　　設　　名</t>
  </si>
  <si>
    <t>ルネサンス麻布</t>
  </si>
  <si>
    <t>フォレスト西早稲田</t>
  </si>
  <si>
    <t>３．「無料低額制」欄の「☆」は、第二種社会福祉事業の該当施設であり、入所対象者のうち生活困難者が無料又は低額で利用できる施設を示す。</t>
  </si>
  <si>
    <t>４．「室数」欄のカッコ内数字は、室数のうち認知症専門棟内の室数を示す。</t>
  </si>
  <si>
    <t>03-3640-2525</t>
  </si>
  <si>
    <t>03-3640-2526</t>
  </si>
  <si>
    <t>江東区北砂２－１８－１</t>
  </si>
  <si>
    <t>らん　すずらん</t>
  </si>
  <si>
    <t>メディケアイースト</t>
  </si>
  <si>
    <t>キーストーン</t>
  </si>
  <si>
    <t>葵の園・江東区</t>
  </si>
  <si>
    <t>日野市日野本町６－３－１７</t>
  </si>
  <si>
    <t>日野市三沢３－２２－１４</t>
  </si>
  <si>
    <t>調布市下石原３－４５－１</t>
  </si>
  <si>
    <t>調布市上石原３－３３－１７</t>
  </si>
  <si>
    <t>調布市深大寺北町４－１７－７</t>
  </si>
  <si>
    <t>青梅すえひろ苑</t>
  </si>
  <si>
    <t>法人名</t>
  </si>
  <si>
    <t>施設名</t>
  </si>
  <si>
    <t>千寿の郷</t>
  </si>
  <si>
    <t>八王子市上川町２１３５</t>
  </si>
  <si>
    <t>042-589-2251</t>
  </si>
  <si>
    <t>042-593-0101</t>
  </si>
  <si>
    <t>042-593-0303</t>
  </si>
  <si>
    <t>042-589-3270</t>
  </si>
  <si>
    <t>042-585-8061</t>
  </si>
  <si>
    <t>042-585-8065</t>
  </si>
  <si>
    <t>042-391-6148</t>
  </si>
  <si>
    <t>042-392-8658</t>
  </si>
  <si>
    <t>042-391-6310</t>
  </si>
  <si>
    <t>042-390-1515</t>
  </si>
  <si>
    <t>042-577-8121</t>
  </si>
  <si>
    <t>042-577-8130</t>
  </si>
  <si>
    <t>世田谷区宇奈根２－２－５</t>
  </si>
  <si>
    <t>新宿区</t>
  </si>
  <si>
    <t>文京区</t>
  </si>
  <si>
    <t>042-539-7122</t>
  </si>
  <si>
    <t>042-539-2272</t>
  </si>
  <si>
    <t>042-566-6631</t>
  </si>
  <si>
    <t>042-566-6632</t>
  </si>
  <si>
    <t>0424-91-0922</t>
  </si>
  <si>
    <t>0424-91-9952</t>
  </si>
  <si>
    <t>0424-91-6003</t>
  </si>
  <si>
    <t>0424-91-6113</t>
  </si>
  <si>
    <t>042-479-2600</t>
  </si>
  <si>
    <t>042-479-2601</t>
  </si>
  <si>
    <t>042-569-3900</t>
  </si>
  <si>
    <t>042-569-1441</t>
  </si>
  <si>
    <t>042-373-2220</t>
  </si>
  <si>
    <t>042-373-2219</t>
  </si>
  <si>
    <t>042-374-7111</t>
  </si>
  <si>
    <t>042-374-7115</t>
  </si>
  <si>
    <t>03-5658-5115</t>
  </si>
  <si>
    <t>サルビア</t>
  </si>
  <si>
    <t>〒165-0022</t>
  </si>
  <si>
    <t>リハビリパーク滝野川</t>
  </si>
  <si>
    <t>新宿区原町２－４３</t>
  </si>
  <si>
    <t>荒川区西日暮里１－４－１</t>
  </si>
  <si>
    <t>板橋区四葉２－２１－１６</t>
  </si>
  <si>
    <t>板橋区加賀１－３－１</t>
  </si>
  <si>
    <t>板橋区蓮根３－２５－４</t>
  </si>
  <si>
    <t>03-3907-2121</t>
  </si>
  <si>
    <t>ひかわした</t>
  </si>
  <si>
    <t>文京区千石２－１－６</t>
  </si>
  <si>
    <t>中野区江古田３－１４－１９</t>
  </si>
  <si>
    <t>国立市青柳３－５－１</t>
  </si>
  <si>
    <t>　　</t>
  </si>
  <si>
    <t>板橋区前野町３－４６－３</t>
  </si>
  <si>
    <t>日野市万願寺１－１８－１</t>
  </si>
  <si>
    <t>日野市万願寺１－１３－４</t>
  </si>
  <si>
    <t>練馬区大泉町２－１７－１</t>
  </si>
  <si>
    <t>03-5921-3722</t>
  </si>
  <si>
    <t>03-3935-0555</t>
  </si>
  <si>
    <t>〒179-0081</t>
  </si>
  <si>
    <t>　042-466-8822　</t>
  </si>
  <si>
    <t>042-465-0800</t>
  </si>
  <si>
    <t>042-465-0812</t>
  </si>
  <si>
    <t>西東京市向台町３－５ー５７</t>
  </si>
  <si>
    <t>あんず苑アネックス</t>
  </si>
  <si>
    <t>042-329-2581</t>
  </si>
  <si>
    <t>042-329-2580</t>
  </si>
  <si>
    <t>03-5994-5510</t>
  </si>
  <si>
    <t>03-5994-5516</t>
  </si>
  <si>
    <t>森山ケアセンター</t>
  </si>
  <si>
    <t>〒134-0013</t>
  </si>
  <si>
    <t>江戸川区江戸川５－４－２３</t>
  </si>
  <si>
    <t>03-3341-3640</t>
  </si>
  <si>
    <t>03-3341-3650</t>
  </si>
  <si>
    <t>リハビリケアかつしか</t>
  </si>
  <si>
    <t>日の出さくら</t>
  </si>
  <si>
    <t>042-739-1811</t>
  </si>
  <si>
    <t>042-798-2001</t>
  </si>
  <si>
    <t>042-388-7511</t>
  </si>
  <si>
    <t>042-388-7510</t>
  </si>
  <si>
    <t>042-385-8851</t>
  </si>
  <si>
    <t>042-385-8853</t>
  </si>
  <si>
    <t>042-345-5321</t>
  </si>
  <si>
    <t>042-345-5344</t>
  </si>
  <si>
    <t>042-589-2250</t>
  </si>
  <si>
    <t>武蔵野市境1－19－20</t>
  </si>
  <si>
    <t>03-3827-1029</t>
  </si>
  <si>
    <t>北区田端３－１８－２４</t>
  </si>
  <si>
    <t>03-3827-1020</t>
  </si>
  <si>
    <t>〒114-0014</t>
  </si>
  <si>
    <t>〒120-0035</t>
  </si>
  <si>
    <t>03-5284-5550</t>
  </si>
  <si>
    <t>足立区千住中居町２９－６</t>
  </si>
  <si>
    <t>0422-71-2011</t>
  </si>
  <si>
    <t>〒181-0004</t>
  </si>
  <si>
    <t>0422-71-2012</t>
  </si>
  <si>
    <t>三鷹市新川５－６－２４</t>
  </si>
  <si>
    <t>はくちょう</t>
  </si>
  <si>
    <t>千壽介護老人保健施設</t>
  </si>
  <si>
    <t>三鷹ロイヤルの丘</t>
  </si>
  <si>
    <t>03-5797-5525</t>
  </si>
  <si>
    <t>03-3930-1770</t>
  </si>
  <si>
    <t>03-5248-2661</t>
  </si>
  <si>
    <t>03-5248-2668</t>
  </si>
  <si>
    <t>03-5630-0666</t>
  </si>
  <si>
    <t>03-3637-2911</t>
  </si>
  <si>
    <t>03-3637-2910</t>
  </si>
  <si>
    <t>03-5617-5678</t>
  </si>
  <si>
    <t>03-5617-5679</t>
  </si>
  <si>
    <t>03-5665-6866</t>
  </si>
  <si>
    <t>03-5665-6869</t>
  </si>
  <si>
    <t>03-3640-2111</t>
  </si>
  <si>
    <t>03-3640-8050</t>
  </si>
  <si>
    <t>03-3637-2121</t>
  </si>
  <si>
    <t>03-3637-2002</t>
  </si>
  <si>
    <t>03-3792-3111</t>
  </si>
  <si>
    <t>03-3792-3166</t>
  </si>
  <si>
    <t>03-3736-1240</t>
  </si>
  <si>
    <t>03-3736-1241</t>
  </si>
  <si>
    <t>03-5735-0123</t>
  </si>
  <si>
    <t>03-5735-0300</t>
  </si>
  <si>
    <t>〒158-0095</t>
  </si>
  <si>
    <t>あい介護老人保健施設</t>
  </si>
  <si>
    <t>マイライフ尾根道</t>
  </si>
  <si>
    <t>ハートフル田無</t>
  </si>
  <si>
    <t>けやきの郷</t>
  </si>
  <si>
    <t>保生の森</t>
  </si>
  <si>
    <t>多摩すずらん</t>
  </si>
  <si>
    <t>東大和ケアセンター</t>
  </si>
  <si>
    <t>けんちの苑みずほ</t>
  </si>
  <si>
    <t>菜の花</t>
  </si>
  <si>
    <t>板橋ロイヤルケアセンター</t>
  </si>
  <si>
    <t>世田谷区宇奈根３－１２－２９</t>
  </si>
  <si>
    <t>世田谷区北烏山２－１４－２０</t>
  </si>
  <si>
    <t>03-5922-3733</t>
  </si>
  <si>
    <t>03-5920-7099</t>
  </si>
  <si>
    <t>練馬区北町２－３２－１４</t>
  </si>
  <si>
    <t>03-5970-3358</t>
  </si>
  <si>
    <t>042-788-0373</t>
  </si>
  <si>
    <t>042-796-0039</t>
  </si>
  <si>
    <t>〒194-0004</t>
  </si>
  <si>
    <t>オネスティ南町田</t>
  </si>
  <si>
    <t>江戸川区南小岩８－１３－５</t>
  </si>
  <si>
    <t>中央区</t>
  </si>
  <si>
    <t>03-3453-5026</t>
  </si>
  <si>
    <t>03-3433-0180</t>
  </si>
  <si>
    <t>03-3433-7320</t>
  </si>
  <si>
    <t>03-6408-8676</t>
  </si>
  <si>
    <t>03-5420-8711</t>
  </si>
  <si>
    <t>03-5946-5508</t>
  </si>
  <si>
    <t>03-5946-3785</t>
  </si>
  <si>
    <t>03-5922-2300</t>
  </si>
  <si>
    <t>03-5922-2301</t>
  </si>
  <si>
    <t>03-5393-6201</t>
  </si>
  <si>
    <t>03-5971-1166</t>
  </si>
  <si>
    <t>03-5971-1160</t>
  </si>
  <si>
    <t>03-3594-0088</t>
  </si>
  <si>
    <t>03-3594-1333</t>
  </si>
  <si>
    <t>03-3870-4621</t>
  </si>
  <si>
    <t>いずみ</t>
  </si>
  <si>
    <t>足立区西新井５－３５－２</t>
  </si>
  <si>
    <t>荒川区</t>
  </si>
  <si>
    <t>板橋区</t>
  </si>
  <si>
    <t>練馬区</t>
  </si>
  <si>
    <t>特別養護老人ﾎｰﾑ
障害者支援施設
ケアハウス</t>
  </si>
  <si>
    <t>いなほ</t>
  </si>
  <si>
    <t>ハピネスせりがや</t>
  </si>
  <si>
    <t>西多摩郡瑞穂町殿ヶ谷４５４－２</t>
  </si>
  <si>
    <t>太郎</t>
  </si>
  <si>
    <t>龍岡介護老人保健施設</t>
  </si>
  <si>
    <t>西多摩郡日の出町平井３８２０</t>
  </si>
  <si>
    <t>台東区寿４－８－２</t>
  </si>
  <si>
    <t>台東区立老人保健施設　千束</t>
  </si>
  <si>
    <t>ろうけん隅田　秋光園</t>
  </si>
  <si>
    <t>大森平和の里</t>
  </si>
  <si>
    <t>大田ナーシングホーム翔裕園</t>
  </si>
  <si>
    <t>ケアセンター南大井</t>
  </si>
  <si>
    <t>コージーハウスはすぬま</t>
  </si>
  <si>
    <t>むくげのいえ</t>
  </si>
  <si>
    <t>ふかさわ</t>
  </si>
  <si>
    <t>アルターかつしかばし</t>
  </si>
  <si>
    <t>カトレア</t>
  </si>
  <si>
    <t>こでまり</t>
  </si>
  <si>
    <t>クローバー</t>
  </si>
  <si>
    <t>葵の園・ひばりが丘</t>
  </si>
  <si>
    <t>武蔵野徳洲苑</t>
  </si>
  <si>
    <t>042-466-8811</t>
  </si>
  <si>
    <t>足立区東和４－７－８</t>
  </si>
  <si>
    <t>葵の園・練馬</t>
  </si>
  <si>
    <t>練馬区春日町４－３７－３０</t>
  </si>
  <si>
    <t>0424-61-7200</t>
  </si>
  <si>
    <t>0424-61-5992</t>
  </si>
  <si>
    <t>0422-36-6255</t>
  </si>
  <si>
    <t>0426-52-3158</t>
  </si>
  <si>
    <t>042-734-9500</t>
  </si>
  <si>
    <t>042-734-3518</t>
  </si>
  <si>
    <t>やすらぎ</t>
  </si>
  <si>
    <t>ハウスグリーンパーク</t>
  </si>
  <si>
    <t>〒105-0004</t>
  </si>
  <si>
    <t>小金井市前原町４－４－４７</t>
  </si>
  <si>
    <t>〒191-0054</t>
  </si>
  <si>
    <t>港区新橋６－１９－２</t>
  </si>
  <si>
    <t>さくら</t>
  </si>
  <si>
    <t>かがやきライフ江東</t>
  </si>
  <si>
    <t>府中市</t>
  </si>
  <si>
    <t>国立市</t>
  </si>
  <si>
    <t>青梅市</t>
  </si>
  <si>
    <t>多摩市</t>
  </si>
  <si>
    <t>稲城市</t>
  </si>
  <si>
    <t>町田市</t>
  </si>
  <si>
    <t>西東京市</t>
  </si>
  <si>
    <t>清瀬市</t>
  </si>
  <si>
    <t>小平市</t>
  </si>
  <si>
    <t>東村山市</t>
  </si>
  <si>
    <t>東大和市</t>
  </si>
  <si>
    <t>福生市</t>
  </si>
  <si>
    <t>あきる野市</t>
  </si>
  <si>
    <t>羽村市</t>
  </si>
  <si>
    <t>瑞穂町</t>
  </si>
  <si>
    <t>日の出町</t>
  </si>
  <si>
    <t>03-5661-3861</t>
  </si>
  <si>
    <t>03-3674-7028</t>
  </si>
  <si>
    <t>〒132-0033</t>
  </si>
  <si>
    <t>新橋ばらの園</t>
  </si>
  <si>
    <t>特別養護老人ﾎｰﾑ</t>
  </si>
  <si>
    <t>プリムローズ</t>
  </si>
  <si>
    <t>〒174-0063</t>
  </si>
  <si>
    <t>リハビリテーションセンター江古田の森</t>
  </si>
  <si>
    <t>042-349-3505</t>
  </si>
  <si>
    <t>〒187-0011</t>
  </si>
  <si>
    <t>042-346-2288</t>
  </si>
  <si>
    <t>小平市鈴木町１－８５－１</t>
  </si>
  <si>
    <t>0424-68-5288</t>
  </si>
  <si>
    <t>042-568-0200</t>
  </si>
  <si>
    <t>042-568-0201</t>
  </si>
  <si>
    <t>042-557-7915</t>
  </si>
  <si>
    <t>042-557-7916</t>
  </si>
  <si>
    <t>042-597-5711</t>
  </si>
  <si>
    <t>042-597-5712</t>
  </si>
  <si>
    <t>042-597-6231</t>
  </si>
  <si>
    <t>042-597-6241</t>
  </si>
  <si>
    <t>イマジン</t>
  </si>
  <si>
    <t>江東区新砂３－３－３８</t>
  </si>
  <si>
    <t>昭島市武蔵野３－５－６３</t>
  </si>
  <si>
    <t>03-3807-0071</t>
  </si>
  <si>
    <t>赤塚園</t>
  </si>
  <si>
    <t>〒175-0093</t>
  </si>
  <si>
    <t>板橋区赤塚新町３－３３－２７</t>
  </si>
  <si>
    <t>荒川区南千住３－９－３</t>
  </si>
  <si>
    <t>カタクリの花</t>
  </si>
  <si>
    <t>042-393-2880</t>
  </si>
  <si>
    <t>〒190-1212</t>
  </si>
  <si>
    <t>ふれあいの町田</t>
  </si>
  <si>
    <t>東久留米市幸町３－１１－１０</t>
  </si>
  <si>
    <t>江東区枝川３－８－１８</t>
  </si>
  <si>
    <t>安寿</t>
  </si>
  <si>
    <t>ウェルピア白寿</t>
  </si>
  <si>
    <t>03-5797-5530</t>
  </si>
  <si>
    <t>03-3444-2322</t>
  </si>
  <si>
    <t>03-3444-2388</t>
  </si>
  <si>
    <t>03-5318-3711</t>
  </si>
  <si>
    <t>03-5318-3712</t>
  </si>
  <si>
    <t>03-5305-7330</t>
  </si>
  <si>
    <t>03-5305-7331</t>
  </si>
  <si>
    <t>03-5658-5111</t>
  </si>
  <si>
    <t>03-3679-3766</t>
  </si>
  <si>
    <t>03-3689-1211</t>
  </si>
  <si>
    <t>03-3689-1299</t>
  </si>
  <si>
    <t>0426-24-1515</t>
  </si>
  <si>
    <t>0426-28-5688</t>
  </si>
  <si>
    <t>0426-78-2111</t>
  </si>
  <si>
    <t>0426-78-2116</t>
  </si>
  <si>
    <t>0426-54-5511</t>
  </si>
  <si>
    <t>0426-54-7716</t>
  </si>
  <si>
    <t>0426-52-5550</t>
  </si>
  <si>
    <t>0426-52-3133</t>
  </si>
  <si>
    <t>03-3679-3749</t>
  </si>
  <si>
    <t>ふれあいの里</t>
  </si>
  <si>
    <t>西多摩郡日の出町大字平井
３５１－１</t>
  </si>
  <si>
    <t>足立区青井４－２９－２３</t>
  </si>
  <si>
    <t>042-391-6114</t>
  </si>
  <si>
    <t>墨田区</t>
  </si>
  <si>
    <t>江東区</t>
  </si>
  <si>
    <t>大田区</t>
  </si>
  <si>
    <t>品川区</t>
  </si>
  <si>
    <t>目黒区</t>
  </si>
  <si>
    <t>世田谷区</t>
  </si>
  <si>
    <t>渋谷区</t>
  </si>
  <si>
    <t>杉並区</t>
  </si>
  <si>
    <t>豊島区</t>
  </si>
  <si>
    <t>北  区</t>
  </si>
  <si>
    <t>ひまわり</t>
  </si>
  <si>
    <t>03-5753-3955</t>
  </si>
  <si>
    <t>〒171-0022</t>
  </si>
  <si>
    <t>03-5956-8201</t>
  </si>
  <si>
    <t>豊島区南池袋３－７－８</t>
  </si>
  <si>
    <t>〒190-0182</t>
  </si>
  <si>
    <t>〒144-0046</t>
  </si>
  <si>
    <t>〒167-0034</t>
  </si>
  <si>
    <t>杉並区桃井３－４－９</t>
  </si>
  <si>
    <t>ゆうむ</t>
  </si>
  <si>
    <t>すこやか</t>
  </si>
  <si>
    <t>わかば</t>
  </si>
  <si>
    <t>ろうけん くがやま</t>
  </si>
  <si>
    <t>エーデルワイス</t>
  </si>
  <si>
    <t>シーダ・ウォーク</t>
  </si>
  <si>
    <t>ロベリア</t>
  </si>
  <si>
    <t>町田市相原町２３７３－１</t>
  </si>
  <si>
    <t>☆</t>
  </si>
  <si>
    <t>江東区亀戸３－３６－１</t>
  </si>
  <si>
    <t>台東区千束３－２０－５</t>
  </si>
  <si>
    <t>八王子市上壱分方町７１－１</t>
  </si>
  <si>
    <t>八王子市美山町１０７４</t>
  </si>
  <si>
    <t>八王子市西寺方町２８４</t>
  </si>
  <si>
    <t>八王子市椚田町５８３－１５</t>
  </si>
  <si>
    <t>武蔵野市境１－１８－５</t>
  </si>
  <si>
    <t>武蔵野市緑町２－３－２１</t>
  </si>
  <si>
    <t>三鷹市牟礼６－１２－３０</t>
  </si>
  <si>
    <t>小金井市前原町５－３－２４</t>
  </si>
  <si>
    <t>国分寺市泉町２－３－８</t>
  </si>
  <si>
    <t>立川市若葉町３－４５－２</t>
  </si>
  <si>
    <t>青梅市駒木町３－５９４－１</t>
  </si>
  <si>
    <t>多摩市連光寺２－６９－６</t>
  </si>
  <si>
    <t>町田市小野路町１６３２</t>
  </si>
  <si>
    <t>町田市常盤町３５４７－２</t>
  </si>
  <si>
    <t>町田市原町田４－２７－３３</t>
  </si>
  <si>
    <t>西東京市緑町３－６－１</t>
  </si>
  <si>
    <t>西東京市向台町２－１６－２２</t>
  </si>
  <si>
    <t>清瀬市下清戸３－３８５</t>
  </si>
  <si>
    <t>清瀬市竹丘２－３－２１</t>
  </si>
  <si>
    <t>調布市染地２－３４－２１</t>
  </si>
  <si>
    <t>府中市片町２－１６－１</t>
  </si>
  <si>
    <t>042-526-5100</t>
  </si>
  <si>
    <t>042-521-2292</t>
  </si>
  <si>
    <t>港　区</t>
  </si>
  <si>
    <t>成仁介護老人保健施設</t>
  </si>
  <si>
    <t>03-5658-0121</t>
  </si>
  <si>
    <t>042-392-8611</t>
  </si>
  <si>
    <t>03-5888-8667</t>
  </si>
  <si>
    <t>マイウェイ四谷</t>
  </si>
  <si>
    <t>新宿区大京町１－３</t>
  </si>
  <si>
    <t>アクア東糀谷</t>
  </si>
  <si>
    <t>〒144-0033</t>
  </si>
  <si>
    <t>墨田区向島３－１－１３</t>
  </si>
  <si>
    <t>〒114-0023</t>
  </si>
  <si>
    <t>港区南麻布４－６－１</t>
  </si>
  <si>
    <t>〒106-0047</t>
  </si>
  <si>
    <t>練馬区北町３－７－２２</t>
  </si>
  <si>
    <t>通所リハビリテーション</t>
  </si>
  <si>
    <r>
      <t>03-3355-0428</t>
    </r>
  </si>
  <si>
    <r>
      <t>03-5360-6021</t>
    </r>
  </si>
  <si>
    <t>03-3811-0088</t>
  </si>
  <si>
    <t>03-3811-2225</t>
  </si>
  <si>
    <t>03-5319-0780</t>
  </si>
  <si>
    <t>03-5319-0782</t>
  </si>
  <si>
    <t>042-331-3030</t>
  </si>
  <si>
    <t>042-578-3555</t>
  </si>
  <si>
    <t>042-578-3561</t>
  </si>
  <si>
    <t>042-558-3300</t>
  </si>
  <si>
    <t>042-558-3323</t>
  </si>
  <si>
    <t>0424-68-5166</t>
  </si>
  <si>
    <t>042-798-7312</t>
  </si>
  <si>
    <t>042-739-5711</t>
  </si>
  <si>
    <t>03-5980-8965</t>
  </si>
  <si>
    <t>03-5980-8144</t>
  </si>
  <si>
    <t>北区滝野川６－１３－１３</t>
  </si>
  <si>
    <t>03-5672-1178</t>
  </si>
  <si>
    <t>03-3692-6140</t>
  </si>
  <si>
    <t>042-588-7100</t>
  </si>
  <si>
    <t>042-588-7300</t>
  </si>
  <si>
    <t>西多摩郡日の出町大字平井字宮本３６０８－１</t>
  </si>
  <si>
    <t>03-5494-5963</t>
  </si>
  <si>
    <t>03-5494-5967</t>
  </si>
  <si>
    <t>03-6861-4810</t>
  </si>
  <si>
    <t>渋谷区広尾４－１－２３</t>
  </si>
  <si>
    <t>03-3898-0022</t>
  </si>
  <si>
    <t>〒123-0841</t>
  </si>
  <si>
    <t>03-3898-5001</t>
  </si>
  <si>
    <t>足立区西新井６－２４－１３</t>
  </si>
  <si>
    <t>03-5970-3368</t>
  </si>
  <si>
    <t>板橋区坂下３－７－６</t>
  </si>
  <si>
    <t>リハポート明石</t>
  </si>
  <si>
    <t>042-589-3610</t>
  </si>
  <si>
    <t>042-589-3611</t>
  </si>
  <si>
    <t>042-596-0111</t>
  </si>
  <si>
    <t>042-596-0577</t>
  </si>
  <si>
    <t>〒190-0142</t>
  </si>
  <si>
    <t>あきる野市伊奈４７７－１</t>
  </si>
  <si>
    <t>江東区東砂４－２０－２</t>
  </si>
  <si>
    <t>洛和ヴィラサラサ</t>
  </si>
  <si>
    <t>練馬区上石神井３－３３－６</t>
  </si>
  <si>
    <t>フロリール調布</t>
  </si>
  <si>
    <t>0424-94-7201</t>
  </si>
  <si>
    <t>立川市</t>
  </si>
  <si>
    <t>昭島市</t>
  </si>
  <si>
    <t>日野市</t>
  </si>
  <si>
    <t>調布市</t>
  </si>
  <si>
    <t>050-3734－5031</t>
  </si>
  <si>
    <t>墨田区堤通１－９－８</t>
  </si>
  <si>
    <t>あるふぁ国立</t>
  </si>
  <si>
    <t>国立あおやぎ苑</t>
  </si>
  <si>
    <t>メディケア梅の園</t>
  </si>
  <si>
    <t>03-5673-3466</t>
  </si>
  <si>
    <t>03-5888-8661</t>
  </si>
  <si>
    <t>03-5634-5411</t>
  </si>
  <si>
    <t>03-5634-5478</t>
  </si>
  <si>
    <t>03-5727-9535</t>
  </si>
  <si>
    <t>〒157-0074</t>
  </si>
  <si>
    <t>03-5727-9530</t>
  </si>
  <si>
    <t>世田谷区大蔵１－３－２２</t>
  </si>
  <si>
    <t>03-5903-5267</t>
  </si>
  <si>
    <t>〒177-0052</t>
  </si>
  <si>
    <t>03-5903-5266</t>
  </si>
  <si>
    <t>サンセール世田谷大蔵</t>
  </si>
  <si>
    <t>エスポワール練馬</t>
  </si>
  <si>
    <t>あさひ</t>
  </si>
  <si>
    <t>国分寺市</t>
  </si>
  <si>
    <t>小規模老健</t>
  </si>
  <si>
    <t>03-3870-5228</t>
  </si>
  <si>
    <t>03-5686-3965</t>
  </si>
  <si>
    <t>03-5831-2246</t>
  </si>
  <si>
    <t>03-5681-5001</t>
  </si>
  <si>
    <t>03-5681-5002</t>
  </si>
  <si>
    <t>03-3854-4761</t>
  </si>
  <si>
    <t>03-3854-2062</t>
  </si>
  <si>
    <t>03-3605-4599</t>
  </si>
  <si>
    <t>03-5838-2277</t>
  </si>
  <si>
    <t>03-5838-2278</t>
  </si>
  <si>
    <t>03-5673-3455</t>
  </si>
  <si>
    <t>03-5610-1235</t>
  </si>
  <si>
    <t>03-5610-1236</t>
  </si>
  <si>
    <t>03-3611-3111</t>
  </si>
  <si>
    <t>03-5630-6501</t>
  </si>
  <si>
    <t>03-5608-0003</t>
  </si>
  <si>
    <t>03-5608-0009</t>
  </si>
  <si>
    <t>03-5630-0088</t>
  </si>
  <si>
    <t>03-6914-8760</t>
  </si>
  <si>
    <t>〒176-0012</t>
  </si>
  <si>
    <t>03-6914-8761</t>
  </si>
  <si>
    <t>練馬区豊玉北１－２０－２０</t>
  </si>
  <si>
    <t>03-5856-7010</t>
  </si>
  <si>
    <t>〒121-0064</t>
  </si>
  <si>
    <t>03-3884-6810</t>
  </si>
  <si>
    <t>足立区保木間４－４１－１２</t>
  </si>
  <si>
    <t>立川市富士見町７―３３―１０</t>
  </si>
  <si>
    <t>日野市東平山３－１－１</t>
  </si>
  <si>
    <t>港区南麻布２－１０－２１</t>
  </si>
  <si>
    <t>新宿区西早稲田３－２７－２２</t>
  </si>
  <si>
    <t>杉並区堀ノ内１－６－６</t>
  </si>
  <si>
    <t>国立あおやぎ苑立川</t>
  </si>
  <si>
    <t>ケア新小岩</t>
  </si>
  <si>
    <t>（注）</t>
  </si>
  <si>
    <t>03-3420-3690</t>
  </si>
  <si>
    <t>042-549-1231</t>
  </si>
  <si>
    <t>0424-41-1221</t>
  </si>
  <si>
    <t>0424-41-5766</t>
  </si>
  <si>
    <t>0424-43-0502</t>
  </si>
  <si>
    <t>葛飾区東新小岩２－１－１２</t>
  </si>
  <si>
    <t>042-393-0911</t>
  </si>
  <si>
    <t>東京ばんなん白光園</t>
  </si>
  <si>
    <t>03-5673-1020</t>
  </si>
  <si>
    <t>03-5673-1021</t>
  </si>
  <si>
    <t>老健くぬぎ</t>
  </si>
  <si>
    <t>03-5336-7701</t>
  </si>
  <si>
    <t>03-5336-7702</t>
  </si>
  <si>
    <t>杉並区高井戸西１－１２－１</t>
  </si>
  <si>
    <t>〒168-0071</t>
  </si>
  <si>
    <t>03-3955-9608</t>
  </si>
  <si>
    <t>〒173-0022</t>
  </si>
  <si>
    <t>03-3955-9660</t>
  </si>
  <si>
    <t>板橋区仲町１-４</t>
  </si>
  <si>
    <t>クローバーのさとイムスケアカウピリ板橋</t>
  </si>
  <si>
    <t>練馬区関町東１－１－９</t>
  </si>
  <si>
    <t>ライフサポートひなた</t>
  </si>
  <si>
    <t>03-3233-1731</t>
  </si>
  <si>
    <t>03-5922-6788</t>
  </si>
  <si>
    <t>〒179-0084</t>
  </si>
  <si>
    <t>0422-36-3655</t>
  </si>
  <si>
    <t>0422-36-3654</t>
  </si>
  <si>
    <t>東京城東病院付属介護保健施設</t>
  </si>
  <si>
    <t>足立区椿２－３－１</t>
  </si>
  <si>
    <t>03-5647-1122</t>
  </si>
  <si>
    <t>03-5647-1188</t>
  </si>
  <si>
    <t>〒123-0871</t>
  </si>
  <si>
    <t>葵の園・椿</t>
  </si>
  <si>
    <t>みんなの笑顔</t>
  </si>
  <si>
    <t>03-3921-2525</t>
  </si>
  <si>
    <t>03-3921-2527</t>
  </si>
  <si>
    <t>〒178-0063</t>
  </si>
  <si>
    <t>練馬区氷川台２－１４－３</t>
  </si>
  <si>
    <t>葵の園・羽村</t>
  </si>
  <si>
    <t>042-570-5701</t>
  </si>
  <si>
    <t>042-570-5702</t>
  </si>
  <si>
    <t>〒205-0002</t>
  </si>
  <si>
    <t>03-6410-8525</t>
  </si>
  <si>
    <t>03-3765-0208</t>
  </si>
  <si>
    <t>大田区大森西４－１２－１</t>
  </si>
  <si>
    <t>和光の園</t>
  </si>
  <si>
    <t>03-5284-0088</t>
  </si>
  <si>
    <t>042-649-6601</t>
  </si>
  <si>
    <t>〒192-0042</t>
  </si>
  <si>
    <t>042-649-6607</t>
  </si>
  <si>
    <t>八王子市中野山王２－８－２</t>
  </si>
  <si>
    <t>ホスピア喜多見</t>
  </si>
  <si>
    <t>03-6411-0671</t>
  </si>
  <si>
    <t>03-6411-0672</t>
  </si>
  <si>
    <t>世田谷区喜多見３－４－３０</t>
  </si>
  <si>
    <t>〒143-0015</t>
  </si>
  <si>
    <t>北区滝野川２－３２－１２</t>
  </si>
  <si>
    <t>ライフサポートねりま</t>
  </si>
  <si>
    <t>プラチナ・ヴィラ東大和</t>
  </si>
  <si>
    <t>03-5935-6713</t>
  </si>
  <si>
    <t>03-5935-6723</t>
  </si>
  <si>
    <t>〒178-0061</t>
  </si>
  <si>
    <t>練馬区大泉学園町７－３－２８</t>
  </si>
  <si>
    <t>042-843-6557</t>
  </si>
  <si>
    <t>042-843-9553</t>
  </si>
  <si>
    <t>東大和市芋窪六丁目１２８４番地</t>
  </si>
  <si>
    <t>ベレール向島</t>
  </si>
  <si>
    <t>デンマークイン若葉台</t>
  </si>
  <si>
    <t>パークサイドヴィラ</t>
  </si>
  <si>
    <t>南池袋介護老人保健施設アバンセ</t>
  </si>
  <si>
    <t>03-5955-7370</t>
  </si>
  <si>
    <t>03-5955-7371</t>
  </si>
  <si>
    <t>豊島区南池袋４－６－１</t>
  </si>
  <si>
    <t>アゼリアアネックス</t>
  </si>
  <si>
    <t>03-3941-0165</t>
  </si>
  <si>
    <t>03-3941-0167</t>
  </si>
  <si>
    <t>042-519-1990</t>
  </si>
  <si>
    <t>042-519-1991</t>
  </si>
  <si>
    <t>0424-84-2627</t>
  </si>
  <si>
    <t>0424-81-0323</t>
  </si>
  <si>
    <t>音羽えびすの郷</t>
  </si>
  <si>
    <t>施設数</t>
  </si>
  <si>
    <t>人数</t>
  </si>
  <si>
    <t>03-5793-3355</t>
  </si>
  <si>
    <t>03-5793-3365</t>
  </si>
  <si>
    <t>042-533-3402</t>
  </si>
  <si>
    <t>042-533-3885</t>
  </si>
  <si>
    <t>ソピア御殿山</t>
  </si>
  <si>
    <t>アメイズ</t>
  </si>
  <si>
    <t>オキドキ</t>
  </si>
  <si>
    <t>リハビリパークあきる野</t>
  </si>
  <si>
    <t xml:space="preserve"> </t>
  </si>
  <si>
    <t>介護老人保健施設　今後の開設予定一覧　</t>
  </si>
  <si>
    <t>No.</t>
  </si>
  <si>
    <t>設置場所</t>
  </si>
  <si>
    <t>入所定員</t>
  </si>
  <si>
    <t>電話番号</t>
  </si>
  <si>
    <t>開設予定時期</t>
  </si>
  <si>
    <t>〒141-0001</t>
  </si>
  <si>
    <t>〒197-0833</t>
  </si>
  <si>
    <t>梅ヶ丘</t>
  </si>
  <si>
    <t>03-6379-0427</t>
  </si>
  <si>
    <t>〒156-0043</t>
  </si>
  <si>
    <t>世田谷区松原6－37-1</t>
  </si>
  <si>
    <t>03-6379-0428</t>
  </si>
  <si>
    <t>医療機関併設型</t>
  </si>
  <si>
    <t>03-6382-6360</t>
  </si>
  <si>
    <t>〒164-0013</t>
  </si>
  <si>
    <t>03-6382-6512</t>
  </si>
  <si>
    <t>中野区弥生町六丁目７番１６号</t>
  </si>
  <si>
    <t>久米川</t>
  </si>
  <si>
    <t>東村山市本町四丁目７番地１４</t>
  </si>
  <si>
    <t>042-313-0710</t>
  </si>
  <si>
    <t>042-394-8297</t>
  </si>
  <si>
    <t>〒189-0014</t>
  </si>
  <si>
    <t>葛飾区西新小岩３－３７－８</t>
  </si>
  <si>
    <t>0422-27-8213</t>
  </si>
  <si>
    <t>〒180-0021</t>
  </si>
  <si>
    <t>サンセール武蔵野</t>
  </si>
  <si>
    <t>国立あおやぎ苑みのわ通り</t>
  </si>
  <si>
    <t>042-519-3111</t>
  </si>
  <si>
    <t>042-519-3112</t>
  </si>
  <si>
    <t>JR青梅線「福生」駅西口より西東京バス武蔵五日市駅行き「上平井」バス停下車 （徒歩７分）</t>
  </si>
  <si>
    <t>介護老人保健施設
日の出さくら</t>
  </si>
  <si>
    <t>医療法人社団秀仁会</t>
  </si>
  <si>
    <t>ＪＲ五日市線「秋川」駅下車 (タクシー5分)
圏央道日の出インターより　車で約 5分</t>
  </si>
  <si>
    <t>介護老人保健施設　ウェルピア白寿</t>
  </si>
  <si>
    <t>社会福祉法人青梅白寿会</t>
  </si>
  <si>
    <t>ＪＲ五日市線「秋川」駅下車 （徒歩１０分）</t>
  </si>
  <si>
    <t>介護老人保健施設
ファミリート日の出</t>
  </si>
  <si>
    <t>医療法人互生会</t>
  </si>
  <si>
    <t>JR八高線「箱根ヶ崎」駅下車 （車１０分）
JR青梅線「昭島」駅北口より立川バス３０分
　｢春名塚｣下車 （徒歩５分）</t>
  </si>
  <si>
    <t>介護老人保健施設
ユニット菜の花</t>
  </si>
  <si>
    <t>医療法人社団幹人会</t>
  </si>
  <si>
    <t>JR八高線「箱根ヶ崎」駅下車（車１０分）
JR青梅線「昭島」駅北口より立川バス３０分
　｢春名塚｣下車　（徒歩５分）</t>
  </si>
  <si>
    <t>介護老人保健施設菜の花</t>
  </si>
  <si>
    <t>医療法人社団幹人会</t>
  </si>
  <si>
    <t>ＪＲ八高線「箱根ヶ崎」駅下車（車５分）</t>
  </si>
  <si>
    <t>西多摩郡瑞穂町長岡長谷部３１－１</t>
  </si>
  <si>
    <t>けんちの苑みずほ</t>
  </si>
  <si>
    <t>医療法人財団竹栄会</t>
  </si>
  <si>
    <t>西武新宿線「田無」駅南口下車 （徒歩１５分）</t>
  </si>
  <si>
    <t>介護老人保健施設　
武蔵野徳洲苑</t>
  </si>
  <si>
    <t>西武池袋線「ひばりヶ丘」駅下車 （徒歩１２分）
西武新宿線「田無」駅より西武バス「ひばりが丘団地」下車 （徒歩３分）</t>
  </si>
  <si>
    <t>介護老人保健施設　
葵の園・ひばりが丘</t>
  </si>
  <si>
    <t>医療法人社団葵会</t>
  </si>
  <si>
    <t>ＪＲ中央線｢武蔵境｣駅より西武バス「ひばりヶ丘」行き
　｢向台１丁目｣下車　（徒歩２分）
西武新宿線｢田無｣駅下車　（徒歩８分）</t>
  </si>
  <si>
    <t>ハートフル田無</t>
  </si>
  <si>
    <t>社会福祉法人東京聖新会</t>
  </si>
  <si>
    <t>西武新宿線「田無」駅よりバス「住友重機工業前」下車　（徒歩２分)
西武池袋線「ひばりが丘」駅よりバス　「住友重機工業前」下車　（徒歩２分）</t>
  </si>
  <si>
    <t>エバグリーン田無</t>
  </si>
  <si>
    <t>医療法人財団緑秀会</t>
  </si>
  <si>
    <t>JR五日市線「武蔵引田」駅下車 （徒歩８分)
西東京バス「イオンモール日の出」下車 （徒歩２分)</t>
  </si>
  <si>
    <t>あきる野市渕上１番地</t>
  </si>
  <si>
    <t>医療法人杏林会  介護老人保健施設
リハビリパークあきる野</t>
  </si>
  <si>
    <t>医療法人杏林会</t>
  </si>
  <si>
    <t>ＪＲ五日市線「武蔵増戸」駅下車　（徒歩３分）
圏央道日の出インターより　車で約４ｋｍ</t>
  </si>
  <si>
    <t>介護老人保健施設オキドキ</t>
  </si>
  <si>
    <t>医療法人社団珠泉会</t>
  </si>
  <si>
    <t>ＪＲ青梅線「福生｣駅西口より西東京バス
　「平井経由武蔵五日市駅」行き　｢草花｣下車　（徒歩０分）</t>
  </si>
  <si>
    <t>さくら</t>
  </si>
  <si>
    <t>医療法人社団秀仁会</t>
  </si>
  <si>
    <t>ＪＲ青梅線｢羽村｣駅東口西東京バス
栄町・新町９丁目循環「西東京バス青梅営業所」行き「栄小学校」下車 （徒歩１分）</t>
  </si>
  <si>
    <t>羽村市栄町３－３－１０</t>
  </si>
  <si>
    <t>葵の園・羽村</t>
  </si>
  <si>
    <t>ＪＲ青梅線｢羽村｣駅下車 （徒歩１５分）</t>
  </si>
  <si>
    <t>あかしあの里</t>
  </si>
  <si>
    <t>医療法人社団真愛会</t>
  </si>
  <si>
    <t>京王相模原線「京王永山」駅下車 （車７分）
京王相模原線「若葉台」駅下車 （車５分）</t>
  </si>
  <si>
    <t>稲城市若葉台３－７－１</t>
  </si>
  <si>
    <t>デンマークイン若葉台</t>
  </si>
  <si>
    <t>医療法人社団研精会</t>
  </si>
  <si>
    <t>京王線・小田急線「多摩センター」駅下車 （徒歩１５分）
小田急多摩線「唐木田」駅下車 （徒歩１０分）</t>
  </si>
  <si>
    <t>あい介護老人保健施設</t>
  </si>
  <si>
    <t>社会医療法人河北医療財団</t>
  </si>
  <si>
    <t>京王線｢聖蹟桜ヶ丘｣駅より１１番線バス（全路線可)　｢車橋｣下車　（徒歩５分）
小田急線･京王相模原線｢永山｣駅より
バス　｢聖ヶ丘２丁目｣下車　（徒歩５分）</t>
  </si>
  <si>
    <t>聖の郷</t>
  </si>
  <si>
    <t>医療法人社団珠光会</t>
  </si>
  <si>
    <t>JR「立川」駅北口「三ツ藤住宅」行き
三ツ藤住宅前下車(バス30分)
多摩都市モノレール「上北台」駅からタクシーで約９分</t>
  </si>
  <si>
    <t>介護老人保健施設アルカディア</t>
  </si>
  <si>
    <t>医療法人財団立川中央病院</t>
  </si>
  <si>
    <t>西武池袋線「東久留米」駅下車、西口から西武バス
「武蔵小金井駅行（西団地経由）」利用、「幸町三丁目」下車（バス10分）</t>
  </si>
  <si>
    <t>ケア東久留米</t>
  </si>
  <si>
    <t>医療法人丸山会</t>
  </si>
  <si>
    <t>西武線｢清瀬｣駅より 　
西武バス「志木駅」行き　｢グリーンタウン清戸｣下車 （徒歩５分）</t>
  </si>
  <si>
    <t>介護老人保健施設きよせ認知症ケアセンター</t>
  </si>
  <si>
    <t>医療法人社団弘善会</t>
  </si>
  <si>
    <t>西武池袋線｢清瀬｣駅南口より
西武バス「下里団地」・「花小金井」行き
　｢竹丘団地｣下車　（徒歩１分）</t>
  </si>
  <si>
    <t>たけおか</t>
  </si>
  <si>
    <t>医療法人財団保養会</t>
  </si>
  <si>
    <t>西武池袋線「清瀬」駅より　
　西武バス（清６１）「志木駅南口」行き　「下清戸」下車　（徒歩１分）</t>
  </si>
  <si>
    <t>介護老人保健施設ラビアンローゼ</t>
  </si>
  <si>
    <t>多摩都市モノレール「上北台」駅から徒歩 （徒歩１０分）</t>
  </si>
  <si>
    <t>介護老人保健施設
プラチナ・ヴィラ東大和</t>
  </si>
  <si>
    <t>医療法人徳寿会</t>
  </si>
  <si>
    <t>西武拝島線｢東大和｣駅下車　（徒歩１２分）
ＪＲ中央線｢立川」駅よりバス（バス２０分）</t>
  </si>
  <si>
    <t>東大和ケアセンター</t>
  </si>
  <si>
    <t>医療法人財団大和会</t>
  </si>
  <si>
    <t>ＪＲ青梅線「拝島」駅下車 （徒歩２０分）</t>
  </si>
  <si>
    <t>介護老人保健施設ユーアイビラ</t>
  </si>
  <si>
    <t>医療法人社団永進会</t>
  </si>
  <si>
    <t>ＪＲ南武線「西国立｣駅下車 （徒歩10分）</t>
  </si>
  <si>
    <t>〇</t>
  </si>
  <si>
    <t>医療機関併設型</t>
  </si>
  <si>
    <t>国立あおやぎ苑みのわ通り</t>
  </si>
  <si>
    <t>医療法人社団
国立あおやぎ会</t>
  </si>
  <si>
    <t>ＪＲ南武線「西国立｣駅下車　（徒歩７分）</t>
  </si>
  <si>
    <t>国立あおやぎ苑</t>
  </si>
  <si>
    <t>医療法人社団国立あおやぎ会</t>
  </si>
  <si>
    <t>ＪＲ南武線「谷保」駅下車　（徒歩１５分）</t>
  </si>
  <si>
    <t>あるふぁ国立</t>
  </si>
  <si>
    <t>医療法人社団三水会</t>
  </si>
  <si>
    <t>JR中央線・武蔵野線「西国分寺」駅下車 （徒歩10分）</t>
  </si>
  <si>
    <t>介護老人保健施設にんじん健康ひろば</t>
  </si>
  <si>
    <t>社会福祉法人にんじんの会</t>
  </si>
  <si>
    <t>ＪＲ中央線･武蔵野線｢西国分寺｣駅下車　（徒歩７分）</t>
  </si>
  <si>
    <t>国分寺市介護老人保健施設　すこやか</t>
  </si>
  <si>
    <t>西武新宿線「久米川」駅北口下車　（徒歩１２分）
西武新宿線「東村山」駅東口下車　（徒歩１２分）</t>
  </si>
  <si>
    <t>令和元年10月１日</t>
  </si>
  <si>
    <t>介護老人保健施設
久米川</t>
  </si>
  <si>
    <t>社会医療法人社団愛有会</t>
  </si>
  <si>
    <t>西武新宿線｢久米川｣駅よりバス　「清瀬南口」行き　｢青葉１丁目｣下車　（徒歩０分）
西武池袋線｢清瀬｣駅南口よりバス　「久米川駅」行き　｢青葉１丁目｣下車　（徒歩０分）
ＪＲ武蔵野線｢新秋津｣駅よりバス　「久米川駅」行き　｢青葉１丁目｣下車　（徒歩０分）</t>
  </si>
  <si>
    <t>多摩すずらん</t>
  </si>
  <si>
    <t>医療法人社団新新会</t>
  </si>
  <si>
    <t xml:space="preserve">西武新宿線「東村山｣駅東口下車　（徒歩１５分）
バス「新山手病院行き」 </t>
  </si>
  <si>
    <t>保生の森</t>
  </si>
  <si>
    <t>公益財団法人
結核予防会</t>
  </si>
  <si>
    <t>西武多摩湖線「八坂」駅下車　（徒歩３分）</t>
  </si>
  <si>
    <t>グリーン・ボイス</t>
  </si>
  <si>
    <t>社会福祉法人緑風会</t>
  </si>
  <si>
    <t>西武新宿線「東村山」駅西口下車 （徒歩１５分）（車３分）</t>
  </si>
  <si>
    <t>東京ばんなん白光園</t>
  </si>
  <si>
    <t>社会福祉法人白十字会</t>
  </si>
  <si>
    <t>ＪＲ中央線｢豊田｣駅下車　（徒歩10分）</t>
  </si>
  <si>
    <t>介護老人保健施設
クローバー</t>
  </si>
  <si>
    <t>医療法人社団佐々木ｸﾘﾆｯｸ</t>
  </si>
  <si>
    <t>多摩都市モノレール「万願寺」駅下車 （徒歩８分）</t>
  </si>
  <si>
    <t>介護老人保健施設ロベリア</t>
  </si>
  <si>
    <t>英世会医療法人社団</t>
  </si>
  <si>
    <t>多摩都市モノレール｢万願寺｣駅下車 （徒歩10分）</t>
  </si>
  <si>
    <t>介護老人保健施設　サルビア</t>
  </si>
  <si>
    <t>医療法人社団　英世会</t>
  </si>
  <si>
    <t>京王線｢高幡不動｣駅下車　（徒歩７分）
多摩都市モノレール｢高幡不動｣駅下車　（徒歩５分）</t>
  </si>
  <si>
    <t>高幡みさわの杜</t>
  </si>
  <si>
    <t>医療法人社団心施会</t>
  </si>
  <si>
    <t>ＪＲ中央線｢日野｣駅下車　（徒歩１０分）</t>
  </si>
  <si>
    <t>介護老人保健施設　カトレア</t>
  </si>
  <si>
    <t>医療法人社団英世会</t>
  </si>
  <si>
    <t>西武新宿線「小平」駅南口下車 （徒歩２０分）
西武新宿線「小平」駅南口より西武バス武蔵小金井駅駅行き「学園東町」下車 （徒歩３分）</t>
  </si>
  <si>
    <t>介護老人保健施設
プラチナヴィラ小平</t>
  </si>
  <si>
    <t>ＪＲ「立川」駅北口より西武バス
　「小平車庫」行き　又は「中島町」下車　（徒歩５分）
西武新宿線「東大和市」駅下車　（徒歩1２分）</t>
  </si>
  <si>
    <t>老人保健施設 けやきの郷</t>
  </si>
  <si>
    <t>社会福祉法人黎明会</t>
  </si>
  <si>
    <t>ＪＲ中央線｢武蔵小金井｣駅下車（バス10分）</t>
  </si>
  <si>
    <t>介護老人保健施設
秋桜</t>
  </si>
  <si>
    <t>医療法人財団美生会</t>
  </si>
  <si>
    <t>ＪＲ中央線｢武蔵小金井｣駅より京王バス
　「府中」行き　｢東京自治会館前｣下車　（徒歩１分）
京王線｢府中｣駅より京王バス武蔵小金井行き
　｢東京自治会館前｣下車　（徒歩１分）</t>
  </si>
  <si>
    <t>介護老人保健施設小金井あんず苑</t>
  </si>
  <si>
    <t>一般財団法人天誠会</t>
  </si>
  <si>
    <t>東急田園都市線「南町田」駅下 （徒歩１３分）</t>
  </si>
  <si>
    <t>町田市鶴間７－３－３</t>
  </si>
  <si>
    <t>介護老人保健施設
オネスティ南町田</t>
  </si>
  <si>
    <t>医療法人社団永生会</t>
  </si>
  <si>
    <t>京王線「多摩境」駅下車、神奈中バス
「神奈中多摩車庫行」利用、「小山上沼公園」下車（バス10分）</t>
  </si>
  <si>
    <t>ふれあいの町田</t>
  </si>
  <si>
    <t>医療法人社団康心会</t>
  </si>
  <si>
    <t>小田急線･JR横浜線｢町田｣駅下車 （徒歩１０分）</t>
  </si>
  <si>
    <t>●</t>
  </si>
  <si>
    <t>ハピネスせりがや</t>
  </si>
  <si>
    <t>医療法人社団せりがや会</t>
  </si>
  <si>
    <t>小田急線「町田｣駅よりバス「小田山桜台」行き
　｢桜美林学園前｣又は｢唐沢｣下車　（徒歩３分）
ＪＲ横浜線･京王相模原線｢永山｣駅よりバス
　「町田バスセンター」行き　｢下常盤｣下車　（徒歩３分）</t>
  </si>
  <si>
    <t>マイライフ尾根道</t>
  </si>
  <si>
    <t>医療法人社団久和会</t>
  </si>
  <si>
    <t>ＪＲ横浜線「相原」駅より神奈川中央バス
　「東京家政学院」行き　終点下車　（バス７分）</t>
  </si>
  <si>
    <t>サンシルバー町田</t>
  </si>
  <si>
    <t>社会福祉法人共助会</t>
  </si>
  <si>
    <t>小田急線「鶴川」駅より神奈中・京王バス「聖跡桜ヶ丘駅」・「多摩センター」行き五反田バス停下車　（徒歩５分）
小田急･京王線「永山」駅より神奈中・京王バス「鶴川駅」行き五反田バス停下車 （徒歩５分）</t>
  </si>
  <si>
    <t>町田さくらんぼ</t>
  </si>
  <si>
    <t>医療法人社団鶴川さくら会</t>
  </si>
  <si>
    <t>京王線｢調布｣駅より 
　京王バス「玉川住宅西」行き　｢日活撮影所前｣下車　（徒歩１分）</t>
  </si>
  <si>
    <t>いなほ</t>
  </si>
  <si>
    <t>医療法人社団心身会</t>
  </si>
  <si>
    <t>ＪＲ「吉祥寺」駅より小田急バス「調布北口」行き
　　「調布北高校」下車　（徒歩５分）
ＪＲ「三鷹」駅南口より小田急バス「調布北口」行き
　　「調布北高校」下車　（徒歩５分）
京王線「調布｣駅より小田急バス「吉祥寺」・「三鷹」行き
　　「調布北高校」下車　（徒歩５分）</t>
  </si>
  <si>
    <t>花水木</t>
  </si>
  <si>
    <t>医療法人社団欣助会</t>
  </si>
  <si>
    <t>京王線「西調布」駅下車　（徒歩１２分）
中央道　調布Ｉ・Ｃ府中方面より多摩川方面へ　(車５分）</t>
  </si>
  <si>
    <t>介護老人保健施設 グリーンガーデン青樹</t>
  </si>
  <si>
    <t>医療法人社団青山会</t>
  </si>
  <si>
    <t>京王線「西調布」駅下車 （徒歩１０分）
京王相模原線「京王多摩川」駅下車 （徒歩１２分）</t>
  </si>
  <si>
    <t>フロリール調布</t>
  </si>
  <si>
    <t>医療法人社団桐光会</t>
  </si>
  <si>
    <t>JR青梅線「昭島」駅下車 （徒歩８分)</t>
  </si>
  <si>
    <t>昭島市昭和町４－６－２</t>
  </si>
  <si>
    <t>〒196-0014</t>
  </si>
  <si>
    <t>介護老人保健施設
アゼリアアネックス</t>
  </si>
  <si>
    <t>医療法人社団珠泉会</t>
  </si>
  <si>
    <t>JR中央線「立川」駅バスターミナル
 「大山団地折返場」行き終点下車　　（徒歩５分）
 または「東中神駅北」行き「西武蔵野」下車　　（徒歩１分）</t>
  </si>
  <si>
    <t>介護老人保健施設なごみの里</t>
  </si>
  <si>
    <t>医療法人社団佑樹会</t>
  </si>
  <si>
    <t>介護老人保健施設　いちいの杜</t>
  </si>
  <si>
    <t xml:space="preserve">中央道　八王子Ｉ・Ｃより川越方面（車１０分）
ＪＲ「立川」駅北口より「拝島駅」行きバス
ＪＲ「昭島」駅南口より「田中町団地」行きバス
　「北大神」下車　（徒歩２分）
</t>
  </si>
  <si>
    <t>昭島市田中町２－１</t>
  </si>
  <si>
    <t>アゼリア</t>
  </si>
  <si>
    <t>京王線「武蔵野台」駅下車 （徒歩15分）</t>
  </si>
  <si>
    <t>介護老人保健施設
ふれあいの里</t>
  </si>
  <si>
    <t>医療法人社団佑樹会</t>
  </si>
  <si>
    <t>京王線「中河原｣駅より京王バス（中01）「都営泉２丁目」行き　「四谷泉」下車　（徒歩５分）
京王線｢聖蹟桜ヶ丘｣駅より京王バス（桜03）｢府中四谷橋北｣下車　（徒歩１０分）
中央道　国立･府中Ｉ･Ｃより車（車７分）</t>
  </si>
  <si>
    <t>京王線｢東府中｣駅下車 （徒歩６分）</t>
  </si>
  <si>
    <t>介護老人保健施設
ファミリート府中</t>
  </si>
  <si>
    <t>ＪＲ南武線・京王線｢分倍河原｣駅下車　（徒歩３分）</t>
  </si>
  <si>
    <t>ピースプラザ</t>
  </si>
  <si>
    <t>JR青梅線「小作」駅西口より西東京バス青梅行き「友田南」バス停下車　（徒歩５分）</t>
  </si>
  <si>
    <t>介護老人保健施設 西東京ケアセンター</t>
  </si>
  <si>
    <t>医療法人社団久遠会</t>
  </si>
  <si>
    <t>ＪＲ青梅線｢青梅｣駅より
　「東青梅駅行き」バス(駒木町循環路線)
　｢駒木町３丁目｣下車 　（徒歩４分）</t>
  </si>
  <si>
    <t>メディケア梅の園</t>
  </si>
  <si>
    <t>医療法人社団和風会</t>
  </si>
  <si>
    <t>ＪＲ青梅線「小作」駅下車　（徒歩１５分）
駅前バス停より「三つ原循環東周り」行き　「末広1丁目」下車　（徒歩１分）</t>
  </si>
  <si>
    <t>介護老人保健施設　青梅すえひろ苑</t>
  </si>
  <si>
    <t>医療法人財団岩尾会</t>
  </si>
  <si>
    <t>ＪＲ中央線「三鷹」駅又は「吉祥寺」駅下車 （バス20分）
京王線「仙川」駅下車 （バス8分）</t>
  </si>
  <si>
    <t>介護老人保健施設
三鷹ロイヤルの丘</t>
  </si>
  <si>
    <t>医療法人啓仁会</t>
  </si>
  <si>
    <t>ＪＲ中央線「三鷹」駅南口よりバス
「ＭＣＣ三鷹ビル前」下車 （徒歩3分）</t>
  </si>
  <si>
    <t>介護老人保健施設　三鷹中央リハケアセンター</t>
  </si>
  <si>
    <t>医療法人社団永寿会</t>
  </si>
  <si>
    <t>ＪＲ中央線「三鷹」駅南口下車 （徒歩１２分）</t>
  </si>
  <si>
    <t>太郎</t>
  </si>
  <si>
    <t>医療法人社団充会</t>
  </si>
  <si>
    <t>ＪＲ中央線｢三鷹｣駅南口より京王バス「久我山駅」行き　｢西ヶ原｣下車　（徒歩５分）
ＪＲ中央線･京王井の頭線｢吉祥寺｣駅南口より
小田急バス「牟礼団地」行き　｢牟礼団地｣下車　（徒歩５分）
京王井の頭線｢久我山｣駅より京王バス「三鷹駅」行き　｢西ヶ原｣下車　（徒歩５分）</t>
  </si>
  <si>
    <t>三鷹市牟礼老人保健施設はなかいどう</t>
  </si>
  <si>
    <t>三鷹市
※運営は外郭団体三鷹市社会福祉事業団</t>
  </si>
  <si>
    <t>ＪＲ中央線、西武多摩川線「武蔵境」駅北口より小田急バス「（境２１）団地上水端」行乗車「団地中央（桜堤団地）」下車（徒歩3分）</t>
  </si>
  <si>
    <t>武蔵野市桜堤一丁目９番７号</t>
  </si>
  <si>
    <t>0422-27-8212</t>
  </si>
  <si>
    <t>サンセール武蔵野</t>
  </si>
  <si>
    <t>医療法人社団美誠会</t>
  </si>
  <si>
    <t>ＪＲ中央線｢三鷹｣駅下車 関東バス
「柳沢駅前」「東伏見駅入り口」行き　｢武蔵野住宅バス停｣下車 （徒歩３分)
西武新宿線「柳沢｣駅南口より
関東バス吉祥寺駅･三鷹駅行｢武蔵野住宅バス停｣下車　（徒歩３分)</t>
  </si>
  <si>
    <t>ハウスグリーンパーク</t>
  </si>
  <si>
    <t>医療法人社団陽和会</t>
  </si>
  <si>
    <t>JR中央線・西武多摩川線「武蔵境」駅北口下車 （徒歩５分）
ムーバス７号路線（境・三鷹循環）「武蔵境病院」下車</t>
  </si>
  <si>
    <t>〒180－0022</t>
  </si>
  <si>
    <t>介護老人保健施設
あんず苑アネックス</t>
  </si>
  <si>
    <t>一般財団法人天誠会</t>
  </si>
  <si>
    <t>ＪＲ中央線「武蔵境」駅北口下車　（徒歩５分）</t>
  </si>
  <si>
    <t>あんず苑</t>
  </si>
  <si>
    <t>一般財団法人天誠会</t>
  </si>
  <si>
    <t>JR「立川」駅南口よりバス「福祉会館前」下車　（徒歩５分）
多摩都市モノレール「柴崎体育館前」駅下車　（徒歩10分)</t>
  </si>
  <si>
    <t>介護老人保健施設　国立あおやぎ苑立川</t>
  </si>
  <si>
    <t>ＪＲ青梅線｢西立川｣駅下車 （徒歩１分）</t>
  </si>
  <si>
    <t>介護老人保健施設　パークサイドヴィラ</t>
  </si>
  <si>
    <t>医療法人社団光誠会</t>
  </si>
  <si>
    <t>ＪＲ中央線｢立川｣駅北口より立川バス
　「若葉町団地」行き　｢若葉町団地｣下車　（徒歩７分）
西武拝島線｢東大和｣駅下車（車１０分）</t>
  </si>
  <si>
    <t>立川老人保健施設   わかば</t>
  </si>
  <si>
    <t>医療法人社団
東京石心会</t>
  </si>
  <si>
    <t>中央道　八王子Ｉ・Ｃ　第2出口八王子方面　出口より1km（車３分）
ＪＲ八王子駅北口・京王八王子駅より　西東京バス「みつい台」行き、又は「戸吹」行きバス　「馬場谷戸」下車　徒歩４分　（徒歩４分）</t>
  </si>
  <si>
    <t>介護老人保健施設
アメイズ</t>
  </si>
  <si>
    <t>京王線「めじろ台」駅下車　（徒歩８分）
ＪＲ「西八王子」駅南口より京王バス「グリーンヒル寺田」行き
　または　「法政大学」行き　「めじろ台南」下車 （徒歩３分）</t>
  </si>
  <si>
    <t>イマジン</t>
  </si>
  <si>
    <t>医療法人社団永生会</t>
  </si>
  <si>
    <t>ＪＲ「高尾」駅・京王線「京王高尾」駅北口より
　西東京バス「宝生寺団地」行き　「上小田野」下車　（徒歩３分）
ＪＲ「八王子」駅北口・京王線「京王八王子｣駅中央口より
　西東京バス　「上小田野」下車　（徒歩３分）</t>
  </si>
  <si>
    <t>介護老人保健施設ゆうむ</t>
  </si>
  <si>
    <t>医療法人永寿会</t>
  </si>
  <si>
    <t>ＪＲ・京王線「高尾」駅よりタクシー　（徒歩１５分）
ＪＲ「八王子」駅又は京王線「京王八王子」駅より｣タクシー（車２５分）
又は駅前（北口）より西東京バス美山行「萩園」バス停下車
（徒歩８分）
京王線「京王八王子」駅前またはJR「高尾駅」北口前より送迎バスあり
　(詳しくは施設まで問合せ)</t>
  </si>
  <si>
    <t>ハートランドぐらんぱ・ぐらんま</t>
  </si>
  <si>
    <t>医療法人社団光生会</t>
  </si>
  <si>
    <t>ＪＲ中央線「八王子」駅北口下車　陣馬方面バス（25分）「神戸」下車　（徒歩１０分）</t>
  </si>
  <si>
    <t>エンジェルコート</t>
  </si>
  <si>
    <t>医療法人社団玉栄会</t>
  </si>
  <si>
    <t>京王線「京王八王子」駅・ＪＲ「八王子」駅北口下車　
西東京バス「ＧＭＧゴルフ場」下車　（徒歩１０分）</t>
  </si>
  <si>
    <t>ウエストケアセンター</t>
  </si>
  <si>
    <t>医療法人社団明和会</t>
  </si>
  <si>
    <t>京王相模原線「南大沢」駅下車 （徒歩１５分）</t>
  </si>
  <si>
    <t>平成6年5月17日
ユニット型のみ
平成26年4月1日</t>
  </si>
  <si>
    <t>南大沢ホロス由木</t>
  </si>
  <si>
    <t>医療法人財団川瀬会</t>
  </si>
  <si>
    <t>京王線「京王八王子」駅・ＪＲ「八王子」駅北口下車　西東京バス『馬場谷戸」下車 （徒歩10分）</t>
  </si>
  <si>
    <t>ハイネス憩の丘</t>
  </si>
  <si>
    <t>医療法人財団緑雲会</t>
  </si>
  <si>
    <t>都営新宿線「一之江」駅下車　　ＪＲ総武線「新小岩」駅より都営バス22番系統「一之江駅」下車
　（徒歩7～10分）
東西線「葛西」駅下車、京成バス一之江駅経由新小岩行き「下今井」バス停下車　（徒歩３分）</t>
  </si>
  <si>
    <t>平成22年5月1日
ユニット型のみ
平成23年10月1日</t>
  </si>
  <si>
    <t>森山ケアセンター　
介護老人保健施設</t>
  </si>
  <si>
    <t>社会医療法人社団森山医会</t>
  </si>
  <si>
    <t>ＪＲ「新小岩」駅より都バス「西葛西駅」または「葛西駅」行き
都営新宿線「船堀」駅より都バス「新小岩駅」または「錦糸町駅」行き
東西線「西葛西駅」より都バス「新小岩駅」行き
　いずれも「東小松川一丁目」下車 （徒歩4分)</t>
  </si>
  <si>
    <t>平成16年4月１日
ユニット型のみ
平成28年10月1日</t>
  </si>
  <si>
    <t>介護老人保健施設めぐみ</t>
  </si>
  <si>
    <t>医療法人社団自靖会</t>
  </si>
  <si>
    <t>東西線「西葛西」駅下車 （徒歩１分）
都バス「六軒町」下車 （徒歩１分）</t>
  </si>
  <si>
    <t>介護老人保健施設こでまり</t>
  </si>
  <si>
    <t>医療法人社団希和会</t>
  </si>
  <si>
    <t>都営新宿線｢瑞江｣駅下車　（徒歩10分）
ＪＲ「小岩」駅より京成バス葛西駅行き　｢春江中学校｣下車　（徒歩５分）</t>
  </si>
  <si>
    <t>やすらぎ</t>
  </si>
  <si>
    <t>医療法人社団実勝会</t>
  </si>
  <si>
    <t>東西線｢葛西｣駅下車
都バス「一之江」駅行き｢仲町東組｣下車 （徒歩1分）
都バス「コーシャハイム南葛西」・「葛西臨海公園駅」行き
　　　　｢東葛西八丁目｣下車　（徒歩1分）
　（車３分）</t>
  </si>
  <si>
    <t>ひまわり</t>
  </si>
  <si>
    <t>ＪＲ総武線｢小岩｣駅南口下車　（徒歩３分）</t>
  </si>
  <si>
    <t>いわい敬愛園</t>
  </si>
  <si>
    <t>医療法人財団岩井医療財団</t>
  </si>
  <si>
    <t>東西線｢西葛西｣駅南口下車　（徒歩５分）</t>
  </si>
  <si>
    <t>くすのきの里</t>
  </si>
  <si>
    <t>医療法人社団楠目会</t>
  </si>
  <si>
    <t>京成線「京成小岩」駅下車　（徒歩１分）
ＪＲ「小岩」駅より京成バス「金町・戸ヶ崎」行き
　 「京成小岩入り口」下車　（徒歩１分）</t>
  </si>
  <si>
    <t>ビーバス成光苑</t>
  </si>
  <si>
    <t>医療法人社団泰正会</t>
  </si>
  <si>
    <t>ＪＲ総武線「小岩」駅南口より京成バス（小73）
　　「菊地外科胃腸科」下車　（バス１０分）
都営新宿線「瑞江」駅より京成バス　（小73）
　　「菊地外科胃腸科」下車　(バス１５分）</t>
  </si>
  <si>
    <t>医療法人社団三和会</t>
  </si>
  <si>
    <t>都営新宿線「船堀」駅下車 （徒歩３分）</t>
  </si>
  <si>
    <t>ヴィット</t>
  </si>
  <si>
    <t>医療法人社団善千会</t>
  </si>
  <si>
    <t>JR総武線「新小岩」駅北口より京成タウンバス市川駅行き「上平井町」バス停下車 （徒歩３分）</t>
  </si>
  <si>
    <t>介護老人保健施設
リハビリケアかつしか</t>
  </si>
  <si>
    <t>医療法人社団協友会</t>
  </si>
  <si>
    <t>ＪＲ常磐線｢亀有｣駅下車、南口より
京成タウンバス「新小岩」行「老健青戸こはるびの里」下車 （徒歩3分）
京成線「青砥」駅下車 （徒歩10分）</t>
  </si>
  <si>
    <t>介護老人保健施設
青戸こはるびの里</t>
  </si>
  <si>
    <t>医療法人財団光善会</t>
  </si>
  <si>
    <t>京成本線「お花茶屋」駅下車 （徒歩7分）</t>
  </si>
  <si>
    <t>介護老人保健施設
お花茶屋ﾛｲﾔﾙｹｱｾﾝﾀｰ</t>
  </si>
  <si>
    <t>医療法人社団明芳会</t>
  </si>
  <si>
    <t>ＪＲ総武線「新小岩」駅下車 （徒歩１５分）</t>
  </si>
  <si>
    <t>ケア新小岩</t>
  </si>
  <si>
    <t>医療法人丸山会</t>
  </si>
  <si>
    <t>京成線｢堀切菖蒲園｣駅下車 （徒歩５分）
バス：新小岩駅⇔綾瀬駅｢堀切２丁目新葛飾病院前｣下車　（徒歩１分）</t>
  </si>
  <si>
    <t>葛飾ロイヤルケアセンター</t>
  </si>
  <si>
    <t>医療法人社団明芳会</t>
  </si>
  <si>
    <t>千代田線･京成線｢金町｣駅下車（車１０分）</t>
  </si>
  <si>
    <t>アルターかつしかばし</t>
  </si>
  <si>
    <t>医療法人社団一秀会</t>
  </si>
  <si>
    <t>千代田線「亀有」駅下車　（徒歩１０分）
　または京成小岩駅行きバス「新宿１丁目」下車 （徒歩３分）
ＪＲ「金町」駅より浅草行きバス「新宿１丁目」下車</t>
  </si>
  <si>
    <t>花の木</t>
  </si>
  <si>
    <t>医療法人社団眞仁会</t>
  </si>
  <si>
    <t>千代田線・京成線「金町」駅より
京成バス「水元中学校前」下車 （徒歩２分）</t>
  </si>
  <si>
    <t>東京愛育苑ケアレジデンス</t>
  </si>
  <si>
    <t>社会福祉法人東京愛育苑</t>
  </si>
  <si>
    <t>東武伊勢崎・大師線「西新井」駅よりバス赤２７赤羽駅東口行き「鹿浜三丁目交差点」下車 （徒歩２分）</t>
  </si>
  <si>
    <t>介護老人保健施設
葵の園・椿</t>
  </si>
  <si>
    <t>東京メトロ千代田線「綾瀬」駅下車　東武バス「六木小学校前」下車 （徒歩1分）</t>
  </si>
  <si>
    <t>介護老人保健施設
イルアカーサ</t>
  </si>
  <si>
    <t>社会医療法人慈生会</t>
  </si>
  <si>
    <t>東武伊勢崎線「竹ノ塚」駅より東武バス花畑団地行き「林松寺」下車 （徒歩3分）</t>
  </si>
  <si>
    <t>介護老人保健施設　
あさひ</t>
  </si>
  <si>
    <t>医療法人社団東京朝日会</t>
  </si>
  <si>
    <t>ＪＲ常磐線「北千住」駅下車 （徒歩10分）</t>
  </si>
  <si>
    <t>千壽介護老人保健施設</t>
  </si>
  <si>
    <t>医療法人社団龍岡会</t>
  </si>
  <si>
    <t>日暮里・舎人ライナー「西新井大師西」駅下車 （徒歩４分）
東武大師線「大師前」駅下車 （徒歩８分）</t>
  </si>
  <si>
    <t>水野介護老人保健施設</t>
  </si>
  <si>
    <t>ＪＲ常磐線「亀有」駅下車 （徒歩12分)</t>
  </si>
  <si>
    <t>医療法人社団 大坪会
介護老人保健施設　ホスピア東和</t>
  </si>
  <si>
    <t>医療法人社団大坪会</t>
  </si>
  <si>
    <t>東武伊勢崎線「西新井」駅下車 （徒歩１５分）
東武大師線「大師前」駅下車 （徒歩８分）
ＪＲ常磐線・地下鉄線｢北千住｣駅より東武バス２０分　「病院前」下車 （徒歩３分）</t>
  </si>
  <si>
    <t>介護老人保健施設むくげのいえ</t>
  </si>
  <si>
    <t>医療法人社団成和会</t>
  </si>
  <si>
    <t>つくばエクスプレス(TX)「青井」駅下車
千代田線・JR常磐線「綾瀬」駅よりバス「西加平」下車　（徒歩５分）
日比谷線・東武伊勢崎線「五反野」駅よりバス
　「二ツ家」下車　（徒歩５分）</t>
  </si>
  <si>
    <t>介護老人保健施設梅の木</t>
  </si>
  <si>
    <t>東武伊勢崎線「西新井」駅下車　バス「西新井駅」行き　（徒歩１分）
　または「西新井警察署前」行き　「西新井５丁目」下車</t>
  </si>
  <si>
    <t>いずみ</t>
  </si>
  <si>
    <t>医療法人社団　医善会</t>
  </si>
  <si>
    <t>千代田線｢亀有｣駅北口バス「八潮車庫」行き
　または「木曽根」行き　「博物館」下車</t>
  </si>
  <si>
    <t>成仁介護老人保健施設</t>
  </si>
  <si>
    <t>医療法人社団成仁会</t>
  </si>
  <si>
    <t>東武伊勢崎線｢西新井｣駅西口より　都バス「池袋東口」行き)
  ｢あみだ橋アヤメ病院前｣下車　（徒歩1分）</t>
  </si>
  <si>
    <t>レーベンハウス</t>
  </si>
  <si>
    <t>医療法人社団八葉会</t>
  </si>
  <si>
    <t>東武伊勢崎線｢梅島｣駅下車　（徒歩８分）
都営バス「女性総合センター前｣下車　（徒歩５分）</t>
  </si>
  <si>
    <t>しらさぎ</t>
  </si>
  <si>
    <t>医療法人社団福寿会</t>
  </si>
  <si>
    <t>東武伊勢崎線・日比谷線　「竹ノ塚」駅東口より　
東武バス「花畑団地」行き（バス１０分）　｢団地入口」下車　（徒歩２分）</t>
  </si>
  <si>
    <t xml:space="preserve">足立老人ケアセンター </t>
  </si>
  <si>
    <t>医療法人財団厚生協会</t>
  </si>
  <si>
    <t>ＪＲ常磐線・地下鉄線「北千住」駅下車　（徒歩１５分）
京成線「関屋」駅・東武線「牛田」駅下車　（徒歩８分）</t>
  </si>
  <si>
    <t>千寿の郷</t>
  </si>
  <si>
    <t>医療法人財団健和会</t>
  </si>
  <si>
    <t>西武池袋線「大泉学園駅」南口より
西武バス「新座栄」・「朝霞駅」行き（バス１０分）「大泉風致地区」下車 （徒歩１分）</t>
  </si>
  <si>
    <t>介護老人保健施設
ライフサポートねりま</t>
  </si>
  <si>
    <t>医療法人社団健育会</t>
  </si>
  <si>
    <t>西武池袋線「大泉学園駅」南口より （徒歩２分）
西武バス「大泉学園駅南口」より （徒歩１分）</t>
  </si>
  <si>
    <t>練馬区東大泉５－２９－１３</t>
  </si>
  <si>
    <t>介護老人保健施設
みんなの笑顔</t>
  </si>
  <si>
    <t>医療法人社団川満恵光会</t>
  </si>
  <si>
    <t>東京メトロ有楽町・副都心線「氷川台」駅下車 （徒歩15分）</t>
  </si>
  <si>
    <t>介護老人保健施設
ライフサポート　ひなた</t>
  </si>
  <si>
    <t>西武新宿線「上石神井」駅下車 （徒歩12分）</t>
  </si>
  <si>
    <t>介護老人保健施設
エスポワール練馬</t>
  </si>
  <si>
    <t>医療法人社団純正会</t>
  </si>
  <si>
    <t>東武東上線「東武練馬」駅下車 （徒歩8分）</t>
  </si>
  <si>
    <t>介護老人保健施設
第二橘苑</t>
  </si>
  <si>
    <t>医療法人社団育陽会</t>
  </si>
  <si>
    <t>都営大江戸線「新江古田」駅下車 （徒歩6分）</t>
  </si>
  <si>
    <t>介護老人保健施設　
リハビリパーク練馬</t>
  </si>
  <si>
    <t>東武東上線「東武練馬」駅下車 （徒歩７分）</t>
  </si>
  <si>
    <t>介護老人保健施設
橘苑</t>
  </si>
  <si>
    <t>西武新宿線「上石神井」駅下車 （徒歩１０分）</t>
  </si>
  <si>
    <t>神石介護老人保健施設</t>
  </si>
  <si>
    <t>大江戸線「練馬春日町」駅下車 （徒歩10分）</t>
  </si>
  <si>
    <t>介護老人保健施設
葵の園・練馬</t>
  </si>
  <si>
    <t>西武池袋線「石神井公園」駅下車 （徒歩１０分）</t>
  </si>
  <si>
    <r>
      <t>03-5393-6202</t>
    </r>
  </si>
  <si>
    <t>医療法人社団カタクリ会</t>
  </si>
  <si>
    <t>有楽町線「平和台」駅下車 （徒歩１５分）</t>
  </si>
  <si>
    <t xml:space="preserve">平和台介護老人保健施設アバンセ  </t>
  </si>
  <si>
    <t>医療法人社団善仁会</t>
  </si>
  <si>
    <t>西武有楽町線｢新桜台｣駅下車　（徒歩３分）
有楽町線｢氷川台｣駅下車　（徒歩１０分）</t>
  </si>
  <si>
    <t>ミレニアム桜台</t>
  </si>
  <si>
    <t>医療法人財団秀行会</t>
  </si>
  <si>
    <t>西武池袋線｢大泉学園｣駅北口より「成増」行きバス
東武東上線｢成増｣駅南口より「大泉学園」行きバス
　｢大泉中央公園｣下車 （徒歩０分）</t>
  </si>
  <si>
    <t>介護老人保健施設大泉学園ふきのとう</t>
  </si>
  <si>
    <t>医療法人社団翔洋会</t>
  </si>
  <si>
    <t>西武池袋線｢石神井公園｣駅よりバス
　｢大泉町２丁目｣下車　（徒歩３分）
東武東上線｢成増｣駅よりバス｢大泉町２丁目｣下車　（徒歩３分）</t>
  </si>
  <si>
    <t>練馬ゆめの木</t>
  </si>
  <si>
    <t>医療法人社団翠会</t>
  </si>
  <si>
    <t xml:space="preserve">東武東上線「大山」駅下車 （徒歩5分）
</t>
  </si>
  <si>
    <t>介護老人保健施設クローバーのさと
イムスケア　カウピリ板橋</t>
  </si>
  <si>
    <t>JR埼京線「浮間舟渡」駅下 （徒歩５分）</t>
  </si>
  <si>
    <t>介護老人保健施設浮間舟渡園(介護療養型）</t>
  </si>
  <si>
    <t>医療法人社団慈誠会</t>
  </si>
  <si>
    <t>都営三田線「志村坂上」駅下車 （徒歩10分）</t>
  </si>
  <si>
    <t>プリムローズ</t>
  </si>
  <si>
    <t>医療法人財団朔望会</t>
  </si>
  <si>
    <t>有楽町線「地下鉄赤塚」駅下車　（徒歩4分)
東武東上線「下赤塚」駅下車　（徒歩７分）</t>
  </si>
  <si>
    <t>介護老人保健施設赤塚園</t>
  </si>
  <si>
    <t>医療法人社団慈誠会</t>
  </si>
  <si>
    <t>都営三田線「蓮根」駅下車 （徒歩８分）
「池袋西口」～「高島平駅」間バス「二軒家」下車（徒歩2）</t>
  </si>
  <si>
    <t>介護老人保健施設志村さつき苑</t>
  </si>
  <si>
    <t>医療法人財団健康文化会</t>
  </si>
  <si>
    <t>都営三田線[志村坂上」駅下車 （徒歩６分）
「ときわ台駅」～「赤羽駅西口」間バス　「前野町４丁目」下車　（徒歩１分）</t>
  </si>
  <si>
    <t>板橋ロイヤルケアセンター</t>
  </si>
  <si>
    <t>都営三田線｢西台｣駅下車　（徒歩７分）</t>
  </si>
  <si>
    <t>蓮根ひまわり苑</t>
  </si>
  <si>
    <t>ＪＲ埼京線｢板橋｣・｢十条｣駅･都営三田線｢新板橋｣駅･
　東武東上線｢下板橋｣駅下車　（徒歩１３分）
ＪＲ｢王子｣駅より国際興業バス「板橋駅西口」行き
　｢区界（病院東門）｣下車　（徒歩１分）</t>
  </si>
  <si>
    <t>シルバーピア加賀</t>
  </si>
  <si>
    <t>公益財団法人愛世会</t>
  </si>
  <si>
    <t>都営三田線「新高島平」駅下車 （徒歩１０分）
東武東上線「成増」駅より「赤羽駅東口」行きバス
　または「志村車庫」行きバス　「四ツ葉」下車 （徒歩５分）
東武東上線「下赤塚」駅より「高島操車場」行きバス
　「四ツ葉」下車 （徒歩５分）</t>
  </si>
  <si>
    <t>エーデルワイス</t>
  </si>
  <si>
    <t>医療法人財団朔望会</t>
  </si>
  <si>
    <t>ＪＲ常磐線・日比谷線・つくばエクスプレス　「南千住」駅下車　（徒歩１０分）</t>
  </si>
  <si>
    <t>介護老人保健施設けんちの苑すみだ川</t>
  </si>
  <si>
    <t>ＪＲ常磐線｢三河島｣駅下車　（徒歩３分）
京成線｢新三河島｣駅下車　（徒歩８分）</t>
  </si>
  <si>
    <t>ひぐらしの里</t>
  </si>
  <si>
    <t>医療法人社団関川会</t>
  </si>
  <si>
    <t>京成線・千代田線・都電荒川線「町屋」駅下車　（徒歩１０分）
都電「町屋２丁目」下車　（徒歩５分）
ＪＲ山手線・京浜東北線「田端」駅より
　都バス「北千住大門小前」下車　（徒歩５分）</t>
  </si>
  <si>
    <t>まちや</t>
  </si>
  <si>
    <t>社会福祉法人上智社会事業団</t>
  </si>
  <si>
    <t>JR山手線・京浜東北線「田端」駅下車 （徒歩7分）</t>
  </si>
  <si>
    <t>介護老人保健施設　
はくちょう</t>
  </si>
  <si>
    <t>医療法人社団福寿会</t>
  </si>
  <si>
    <t>都営三田線「西巣鴨」駅下車 （徒歩７分）</t>
  </si>
  <si>
    <t>介護老人保健施設
リハビリパーク滝野川</t>
  </si>
  <si>
    <t>ＪＲ京浜東北線、南北線「王子」駅下車　（徒歩10分）
三田線「西巣鴨」駅下車　（徒歩10分）</t>
  </si>
  <si>
    <t>滝野川病院附属
介護老人保健施設</t>
  </si>
  <si>
    <t>社会福祉法人新栄会</t>
  </si>
  <si>
    <t>JR埼京線「北赤羽」駅下車 （徒歩５分）
JR埼京線・京浜東北線・宇都宮線・高崎線「赤羽」駅下車　（徒歩１５分）
南北線「赤羽岩淵」駅下車 （徒歩１５分）</t>
  </si>
  <si>
    <t>東京北医療センター介護老人保健施設
さくらの杜</t>
  </si>
  <si>
    <t>公益社団法人地域医療振興協会</t>
  </si>
  <si>
    <t>ＪＲ埼京線｢北赤羽｣駅下車（浮間口）　（徒歩１５分）</t>
  </si>
  <si>
    <t>太陽の都</t>
  </si>
  <si>
    <t>医療法人社団博栄会</t>
  </si>
  <si>
    <t>東京メトロ副都心線「雑司が谷」駅・都電荒川線「鬼子母神前」駅下車 （徒歩３分)
東京メトロ有楽町線「東池袋」駅下車 （徒歩７分)</t>
  </si>
  <si>
    <t>南池袋介護老人保健施設アバンセ</t>
  </si>
  <si>
    <t>医療法人社団善仁会</t>
  </si>
  <si>
    <t>「池袋」駅南口下車　　明治通りを新宿方面へ （徒歩10分)</t>
  </si>
  <si>
    <t>平成17年4月15日
ユニット型のみ
平成29年4月15日</t>
  </si>
  <si>
    <t>介護老人保健施設　安寿</t>
  </si>
  <si>
    <t>医療法人社団瑞雲会</t>
  </si>
  <si>
    <t>東武東上線「下板橋」駅下車　　（徒歩８分）　
JR埼京線「板橋」駅下車　　（徒歩１２分）
都営三田線 「板橋区役所前」駅下車　　（徒歩１０分）
JR「池袋」駅西口よりバス　池20系統・池21系統「熊野町」下車（徒歩３分）</t>
  </si>
  <si>
    <t>介護老人保健施設池袋えびすの郷</t>
  </si>
  <si>
    <t>医療法人社団日成会</t>
  </si>
  <si>
    <t>京王井の頭線「高井戸」駅下車 （徒歩9分）</t>
  </si>
  <si>
    <t>老健くぬぎ</t>
  </si>
  <si>
    <t>社会福祉法人浴風会</t>
  </si>
  <si>
    <t>ＪＲ「荻窪」駅北口より関東バス「日産自動車前」下車 （徒歩５分）
ＪＲ「西荻窪」駅下車 （徒歩１５分)</t>
  </si>
  <si>
    <t>介護老人保健施設シーダ・ウォーク</t>
  </si>
  <si>
    <t>丸の内線｢方南町｣駅下車　（徒歩５分）</t>
  </si>
  <si>
    <t>ウェルファー</t>
  </si>
  <si>
    <t>医療法人社団松永会</t>
  </si>
  <si>
    <t>丸の内線「中野富士見」駅下車　（徒歩７分）
ＪＲ「中野」駅南口より京王バス「永福町」行き　「母子寮前」下車（バス１５分）
新宿駅西口より京王バス「佼成会聖堂前」・「母子寮前」下車（バス１５分）</t>
  </si>
  <si>
    <t>ブース記念老人保健施設グレイス</t>
  </si>
  <si>
    <t>社会福祉法人
救世軍社会事業団</t>
  </si>
  <si>
    <t>JR山手線・埼京線「渋谷」駅東口より都営バス日赤医療センター行き
JR山手線「恵比寿」駅西口より都営バス日赤医療センター行き
東京メトロ日比谷線「広尾」駅下車 （徒歩１５分）</t>
  </si>
  <si>
    <t>介護老人保健施設
レクロス広尾</t>
  </si>
  <si>
    <t>日本赤十字社</t>
  </si>
  <si>
    <t>ＪＲ山手線・日比谷線｢恵比寿｣駅下車（東口）　（徒歩１３分）</t>
  </si>
  <si>
    <t>グリーンポート恵比寿</t>
  </si>
  <si>
    <t>医療法人財団宏寿会</t>
  </si>
  <si>
    <t>東京メトロ丸の内線「方南町」駅下車 （徒歩８分）
JR中央線「中野」駅より京王バス永福町行（中７１）乗車「母子寮前停留所」下車 （徒歩６分）
JR中央線「中野」駅より京王バス南部高齢者会館行（中８３）乗車「広町住宅」下車 （徒歩５分）
※南台交差点行（中８３）ではいけませんのでご注意ください。</t>
  </si>
  <si>
    <t>大江戸線「新江古田」駅下車 （徒歩10分）</t>
  </si>
  <si>
    <t>平成19年4月12日
ユニット型のみ
平成23年9月1日</t>
  </si>
  <si>
    <t>ﾘﾊﾋﾞﾘﾃｰｼｮﾝｾﾝﾀｰ江古田の森</t>
  </si>
  <si>
    <t>社会福祉法人南東北福祉事業団</t>
  </si>
  <si>
    <t>小田急小田原線「梅ヶ丘」駅下車 （徒歩５分）
小田急小田原線「豪徳寺」駅下車 （徒歩９分）
東急世田谷線「山下」駅下車　（徒歩９名）
「渋谷」、「経堂」駅より小田急バス（渋５４）乗車「光明学校前」下車 （徒歩１分）</t>
  </si>
  <si>
    <t>介護老人保健施設
梅ヶ丘</t>
  </si>
  <si>
    <t>一般財団法人脳神経疾患研究所</t>
  </si>
  <si>
    <t>東急「二子玉川」駅より東急・小田急バス（玉07・08）乗車「下宿」下車 （徒歩１分)
小田急線「成城学園前」、「狛江」、「喜多見」駅より東急・小田急バス（玉07・08）乗車「下宿」下車 （徒歩１分)</t>
  </si>
  <si>
    <t>医療法人財団青葉会</t>
  </si>
  <si>
    <t>小田急線「千歳船橋」駅下車　東急バス「三本杉」下車　（徒歩3分）
田園都市線「用賀」駅下車　東急バス「三本杉」下車　（徒歩3分）</t>
  </si>
  <si>
    <t>介護老人保健施設
サンセール世田谷大蔵</t>
  </si>
  <si>
    <t>東急田園都市線　二子玉川駅下車　（徒歩7分）</t>
  </si>
  <si>
    <t>世田谷区瀬田４－１－１４</t>
  </si>
  <si>
    <t>介護老人保健施設　　玉川すばる</t>
  </si>
  <si>
    <t>医療法人社団白寿会</t>
  </si>
  <si>
    <t>東急「二子玉川」駅より東急バス砧本村行「砧本村」下車　（徒歩10分)
小田急線「狛江」駅より小田急バス宇奈根行「宇奈根地区会館」下車　（徒歩８分)</t>
  </si>
  <si>
    <t>医療法人財団青葉会</t>
  </si>
  <si>
    <t>京王井の頭線「久我山」駅下車 （徒歩７分）
京王線「千歳烏山」駅よりバス10分
　「久我山病院」下車</t>
  </si>
  <si>
    <t>介護老人保健施設ろうけん くがやま</t>
  </si>
  <si>
    <t>社会福祉法人康和会</t>
  </si>
  <si>
    <t>小田急｢成城学園前｣駅より小田急バス・東急バス「二子玉川」行
｢永安寺バス停｣下車　（徒歩３分）
東急新玉川線･大井町線｢二子玉川園｣駅より小田急バス・東急バス
　「成城学園前駅」行き　｢永安寺バス停」下車　（徒歩３分）
東急新玉川線･大井町線｢二子玉川園｣駅より 小田急バス「調布駅」行き　（徒歩３分）</t>
  </si>
  <si>
    <t>うなね杏霞苑</t>
  </si>
  <si>
    <t>医療法人社団慈泉会</t>
  </si>
  <si>
    <t>東急東横線･東急大井町線｢自由が丘｣駅より
　東急コーチバス　 ｢等々力７丁目｣下車　（徒歩２分）
ＪＲ山手線｢目黒｣駅より二子玉川園行バス｢等々力７丁目｣下車　（徒歩３分）</t>
  </si>
  <si>
    <t>介護老人保健施設　ふかさわ</t>
  </si>
  <si>
    <t>医療法人社団恵比須会</t>
  </si>
  <si>
    <t>東急新玉川線「三軒茶屋」駅下車 （徒歩８分）
東急世田谷線「三軒茶屋」駅下車 （徒歩１０分）</t>
  </si>
  <si>
    <t>介護老人保健施設ホスピア三軒茶屋</t>
  </si>
  <si>
    <t>東急世田谷線「世田谷」駅下車　（徒歩５分）
（京王線「下高井戸」駅・小田急線「豪徳寺」駅・
　東急新玉川線「三軒茶屋」駅より乗り換え）</t>
  </si>
  <si>
    <t>ビバ・フローラ</t>
  </si>
  <si>
    <t>医療法人社団さくら会</t>
  </si>
  <si>
    <t>京浜急行本線「大森町」駅下車 （徒歩15分）
JR京浜東北線「大森」駅より京急バス「蒲田駅」行き「大森西四丁目」下車 （徒歩２分）
JR京浜東北線「蒲田」駅より京急バス「大森駅」行き「大森西四丁目」下車 （徒歩２分）</t>
  </si>
  <si>
    <t>介護老人保健施設
和光の園</t>
  </si>
  <si>
    <t>医療法人社団和光会</t>
  </si>
  <si>
    <t>京浜急行空港線「穴守稲荷」駅下車 （徒歩13分）</t>
  </si>
  <si>
    <t>特別養護老人ﾎｰﾑ
障害者支援施設</t>
  </si>
  <si>
    <t>アクア東糀谷</t>
  </si>
  <si>
    <t>社会福祉法人善光会</t>
  </si>
  <si>
    <t>東急池上線「蓮沼」駅下車 （徒歩5分）</t>
  </si>
  <si>
    <t>介護老人保健施設　コージーハウスはすぬま</t>
  </si>
  <si>
    <t>医療法人社団静恒会</t>
  </si>
  <si>
    <t>京浜急行線「雑色」駅下車 （徒歩７分）
京浜急行線「京急蒲田」駅下車 （徒歩１５分）</t>
  </si>
  <si>
    <t>大田ナーシングホーム　翔裕園</t>
  </si>
  <si>
    <t>社会福祉法人長寿村</t>
  </si>
  <si>
    <t>京浜急行線｢大森海岸｣駅下車　　（徒歩５分）
京浜急行線「平和島」駅下車　　（徒歩１０分）
JR京浜東北線「大森」駅下車　　（徒歩１２分）</t>
  </si>
  <si>
    <t>介護老人保健施設大森平和の里</t>
  </si>
  <si>
    <t>社会医療法人財団仁医会</t>
  </si>
  <si>
    <t>東急東横線「祐天寺」駅下車 （徒歩15分）</t>
  </si>
  <si>
    <t>介護老人保健施設　リハビリパーク目黒</t>
  </si>
  <si>
    <t>JR「大崎」駅南口下車 （徒歩７分)
京急本線「北品川」駅下車 （徒歩１２分）
JR「五反田」駅より「六本木ヒルズ」行きバス「御殿山小学校前」下車 （徒歩１分）
JR「品川」駅より「五反田駅」行きバス「御殿山小学校前」下車 （徒歩1分）</t>
  </si>
  <si>
    <t>品川区北品川五丁目２番１号</t>
  </si>
  <si>
    <t>介護老人保健施設
ソピア御殿山</t>
  </si>
  <si>
    <t>公益財団法人河野臨牀医学研究所</t>
  </si>
  <si>
    <t>ＪＲ京浜東北線｢大森｣駅下車　（徒歩１０分）
京浜急行線｢立会川｣駅･｢大森海岸｣駅下車　（徒歩１０分）</t>
  </si>
  <si>
    <t>ケアセンター南大井</t>
  </si>
  <si>
    <t>社会福祉法人さくら会</t>
  </si>
  <si>
    <t>都営新宿線「西大島」駅下車 （徒歩１０分）</t>
  </si>
  <si>
    <t>介護老人保健施設
葵の園・江東区</t>
  </si>
  <si>
    <t>半蔵門線、都営浅草線、東武伊勢崎線「押上」駅下車　（徒歩8分）
ＪＲ総武線、東武亀戸線「亀戸」駅下車　（徒歩18分）</t>
  </si>
  <si>
    <t>介護老人保健施設
キーストーン</t>
  </si>
  <si>
    <t>医療法人社団湖聖会</t>
  </si>
  <si>
    <t>ＪＲ京葉線「潮見」駅下車　（徒歩10分)
ＪＲ「錦糸町」駅南口から都営バス３０分「枝川２丁目」下車　（徒歩5分)</t>
  </si>
  <si>
    <t>平成17年4月1日
ユニット型のみ
平成29年4月1日</t>
  </si>
  <si>
    <t>介護老人保健施かがやきライフ江東</t>
  </si>
  <si>
    <t>社会医療法人社団順江会</t>
  </si>
  <si>
    <t>東西線｢南砂町」駅下車 （徒歩５分）
｢亀戸」駅より都バス18分
　｢東京都江東高齢者医療センター前」下車 （徒歩２分）</t>
  </si>
  <si>
    <t>平成15年4月１日
ユニット型のみ
平成27年5月1日</t>
  </si>
  <si>
    <t>介護老人保健施設　メディケアイースト</t>
  </si>
  <si>
    <t>ＪＲ総武線「錦糸町」・「亀戸」駅よりバス
　１５分「東砂４丁目」下車 （徒歩５分）
都営新宿線「西大島」・「大島」駅よりバス１０分
　「東砂４丁目」下車 （徒歩５分）</t>
  </si>
  <si>
    <t>介護老人保健施設清らかの里</t>
  </si>
  <si>
    <t>医療法人社団愛育会</t>
  </si>
  <si>
    <t>東西線｢木場｣駅下車 （徒歩１０分）
または東西線「木場」駅より都バス「新橋駅」行き｢塩浜２丁目｣下車 （徒歩１分）</t>
  </si>
  <si>
    <t>らん  すずらん</t>
  </si>
  <si>
    <t>医療法人社団青藍会</t>
  </si>
  <si>
    <t>ＪＲ総武線｢亀戸｣駅（東口）下車　（徒歩１５分）
都営新宿線｢東大島｣駅下車　（徒歩１５分）</t>
  </si>
  <si>
    <t>独立行政法人地域医療機能推進機構
東京城東病院付属介護老人保健施設</t>
  </si>
  <si>
    <t>独立行政法人
地域医療機能推進機構</t>
  </si>
  <si>
    <t>東武伊勢崎線｢東向島｣駅下車 （徒歩７分）</t>
  </si>
  <si>
    <t>介護老人保健施設
ベレール向島</t>
  </si>
  <si>
    <t>医療法人伯鳳会</t>
  </si>
  <si>
    <t>東武伊勢崎線「東向島」駅下車 （徒歩10分)
東武伊勢崎線(半蔵門線乗り入れ)「曳舟」駅下車　（徒歩12分)</t>
  </si>
  <si>
    <t>櫻川介護老人保健施設</t>
  </si>
  <si>
    <t>医療法人社団龍岡会</t>
  </si>
  <si>
    <t>都営浅草線「本所吾妻橋」駅下車 （徒歩６分）
東武伊勢崎線「業平橋」駅下車 （徒歩５分）</t>
  </si>
  <si>
    <t>介護老人保健施設　葵の園・向島</t>
  </si>
  <si>
    <t>医療法人社団葵会</t>
  </si>
  <si>
    <t>都営浅草線「蔵前」駅下車 （徒歩6分）
ＪＲ総武線「両国」駅下車 （徒歩8分）
ＪＲ総武線「錦糸町」・「亀戸」・「両国」駅より都営バス「石原２丁目」下車 （徒歩3分）</t>
  </si>
  <si>
    <t>老人デイサービス
E 型</t>
  </si>
  <si>
    <t>ろうけん隅田　秋光園</t>
  </si>
  <si>
    <t>社会福祉法人創生会</t>
  </si>
  <si>
    <t>銀座線「田原町」駅下車 （徒歩１分）
都営浅草線「浅草」駅下車 （徒歩２分）
都営大江戸線「蔵前」駅下車 （徒歩３分）</t>
  </si>
  <si>
    <t>浅草介護老人保健施設</t>
  </si>
  <si>
    <t>都営バス　　　　　　　　　　　　　　　　　　　　　　　　　　　　　　　　　　　　　　　　　　　　　　　　　　　　　　　　　　　　　　　　　　　　　　　　　　①「竜泉」または「千束」下車 （徒歩５分）　　　　　　　　　　　　　　　　　　　　　　　　　　　　　　　　　　　　　　　　　　　　　　　　　　　　　　　　　　　　　　　　　②「浅草５丁目」下車　　（徒歩８分)　　
台東区循環バス【北めぐりん】「台東病院」下車 （徒歩１分）　
日比谷線「三ノ輪」駅下車 （徒歩１０分）
「入谷」駅下車 （徒歩１０分）　　　　　　　　　　　　　　　　　　　　　　　　　</t>
  </si>
  <si>
    <t>台東区立老人保健施設　千束</t>
  </si>
  <si>
    <t>台東区
※運営は公益社団法人地域医療振興協会</t>
  </si>
  <si>
    <t>有楽町線「江戸川橋」駅下車 （徒歩５分)
有楽町線「護国寺」駅下車 （徒歩１０分)</t>
  </si>
  <si>
    <t>文京区音羽一丁目２２番１４号</t>
  </si>
  <si>
    <t>〒112-0013</t>
  </si>
  <si>
    <t>介護老人保健施設
音羽えびすの郷</t>
  </si>
  <si>
    <t>医療法人社団日成会</t>
  </si>
  <si>
    <t>丸の内線「茗荷谷」駅下車 （徒歩７分）
都営三田線「千石」駅下車 （徒歩1５分）</t>
  </si>
  <si>
    <t>ひかわした</t>
  </si>
  <si>
    <t>東京保健生活協同組合</t>
  </si>
  <si>
    <t>丸の内線「本郷三丁目」駅下車 （徒歩７分）
千代田線「湯島」駅下車 （徒歩７分）
都営大江戸線「本郷三丁目」駅下車 （徒歩５分）</t>
  </si>
  <si>
    <t>龍岡介護老人保健施設</t>
  </si>
  <si>
    <t>丸の内線「四谷三丁目」駅下車 （徒歩3分）</t>
  </si>
  <si>
    <t>平成年10月1日
ユニット型のみ
平成17年5月1日</t>
  </si>
  <si>
    <t>介護老人保健施設
マイウェイ四谷</t>
  </si>
  <si>
    <t>都営大江戸線「牛込柳町」駅下車 （徒歩１分）</t>
  </si>
  <si>
    <t>介護老人保健施設デンマークイン新宿</t>
  </si>
  <si>
    <t>・ＪＲ山手線、西武新宿線、都営地下鉄東西線「高田馬場」駅早稲田口下車（徒歩10分）
・上記各線「高田馬場」駅早稲田口より　都営バス乗車　「高田馬場二丁目」下車（徒歩１分）
・東京地下鉄副都心線「西早稲田」駅下車（徒歩5分）</t>
  </si>
  <si>
    <t>介護老人保健施設フォレスト西早稲田</t>
  </si>
  <si>
    <t>医療法人社団康生会</t>
  </si>
  <si>
    <t>日比谷線「広尾」駅下車 （徒歩５分）</t>
  </si>
  <si>
    <t>介護老人保健施設
洛和ヴィラサラサ</t>
  </si>
  <si>
    <t>社会福祉法人洛和福祉会</t>
  </si>
  <si>
    <t>都営三田線「御成門」駅下車　（徒歩3分）
JR山手線　「新橋」駅下車 （徒歩10分）</t>
  </si>
  <si>
    <t>平成18年5月1日
ユニット型のみ
平成24年5月1日</t>
  </si>
  <si>
    <t>特別養護老人ﾎｰﾑ
老人デイサービス
B型・E型</t>
  </si>
  <si>
    <t>介護老人保健施設
新橋ばらの園</t>
  </si>
  <si>
    <t>社会福祉法人長岡福祉協会</t>
  </si>
  <si>
    <t>ＪＲ山手線｢渋谷｣駅より赤羽橋及び
新橋駅行きバス(都06)　｢古川橋｣下車　（徒歩３分）
南北線又は都営三田線｢白金高輪台｣駅下車　（徒歩５分）
都営浅草線｢泉岳寺｣及び｢三田」駅下車　（徒歩１５分）</t>
  </si>
  <si>
    <t>ルネサンス麻布</t>
  </si>
  <si>
    <t>医療法人財団厚生会</t>
  </si>
  <si>
    <t>有楽町線「新富町」駅下車 （徒歩３分）
日比谷線「築地」駅下車 （徒歩５分）</t>
  </si>
  <si>
    <t>中央区立　介護老人保健施設
リハポート明石</t>
  </si>
  <si>
    <t>中央区
※　運営は中央区医師会</t>
  </si>
  <si>
    <t>認知症専門棟（定員内数）</t>
  </si>
  <si>
    <t>所在地</t>
  </si>
  <si>
    <t>郵便番号</t>
  </si>
  <si>
    <t>ファックス</t>
  </si>
  <si>
    <t>電　話</t>
  </si>
  <si>
    <t>施設名</t>
  </si>
  <si>
    <t>番号</t>
  </si>
  <si>
    <t>東京都内の介護老人保健施設一覧</t>
  </si>
  <si>
    <t>合計</t>
  </si>
  <si>
    <t>　今後の開設予定</t>
  </si>
  <si>
    <t>入所定員</t>
  </si>
  <si>
    <t>ユニット（定員内数）</t>
  </si>
  <si>
    <t>室数（４床）</t>
  </si>
  <si>
    <t>室数（３床）</t>
  </si>
  <si>
    <t>室数（２床）</t>
  </si>
  <si>
    <t>認知症専門棟4床室（室数内数）</t>
  </si>
  <si>
    <t>認知症専門棟3床室（室数内数）</t>
  </si>
  <si>
    <t>認知症専門棟2床室（室数内数）</t>
  </si>
  <si>
    <t>認知症専門棟個室（室数内数）</t>
  </si>
  <si>
    <t>病院併設</t>
  </si>
  <si>
    <t>診療所併設</t>
  </si>
  <si>
    <t>訪看併設</t>
  </si>
  <si>
    <t>５．「併設施設」欄の、「訪看」は訪問看護ステーションを示す。</t>
  </si>
  <si>
    <t>一般財団法人国分寺市健康福祉サービス協会</t>
  </si>
  <si>
    <t>社会医療法人社団昭愛会</t>
  </si>
  <si>
    <t>介護老人保健施設　ジェロントピア菊華</t>
  </si>
  <si>
    <t>国立市谷保六丁目21番地の13</t>
  </si>
  <si>
    <t>介護老人保健施設カタクリの花</t>
  </si>
  <si>
    <t>東京シニアケアセンター赤羽</t>
  </si>
  <si>
    <t>医療法人社団博栄会</t>
  </si>
  <si>
    <t>医療法人社団博栄会　東京シニアケアセンター赤羽</t>
  </si>
  <si>
    <t>03-3903-0022</t>
  </si>
  <si>
    <t>03-3903-0010</t>
  </si>
  <si>
    <t>〒115-0042</t>
  </si>
  <si>
    <t>北区志茂１－１９－１４</t>
  </si>
  <si>
    <t>　</t>
  </si>
  <si>
    <t>JR「赤羽」駅下車　（徒歩8分)
地下鉄南北線「志茂」駅下車　（徒歩７分）</t>
  </si>
  <si>
    <t>医療法人徳洲会</t>
  </si>
  <si>
    <r>
      <t>〒1</t>
    </r>
    <r>
      <rPr>
        <sz val="11"/>
        <rFont val="ＭＳ Ｐゴシック"/>
        <family val="3"/>
      </rPr>
      <t>60-0015</t>
    </r>
  </si>
  <si>
    <r>
      <t>〒</t>
    </r>
    <r>
      <rPr>
        <sz val="11"/>
        <rFont val="ＭＳ Ｐゴシック"/>
        <family val="3"/>
      </rPr>
      <t>131-0034</t>
    </r>
  </si>
  <si>
    <r>
      <t>〒</t>
    </r>
    <r>
      <rPr>
        <sz val="11"/>
        <rFont val="ＭＳ Ｐゴシック"/>
        <family val="3"/>
      </rPr>
      <t>135-0051</t>
    </r>
  </si>
  <si>
    <r>
      <t>〒1</t>
    </r>
    <r>
      <rPr>
        <sz val="11"/>
        <rFont val="ＭＳ Ｐゴシック"/>
        <family val="3"/>
      </rPr>
      <t>36-0071</t>
    </r>
  </si>
  <si>
    <r>
      <t>〒1</t>
    </r>
    <r>
      <rPr>
        <sz val="11"/>
        <rFont val="ＭＳ Ｐゴシック"/>
        <family val="3"/>
      </rPr>
      <t>36-0073</t>
    </r>
  </si>
  <si>
    <r>
      <t>〒</t>
    </r>
    <r>
      <rPr>
        <sz val="11"/>
        <rFont val="ＭＳ Ｐゴシック"/>
        <family val="3"/>
      </rPr>
      <t>157-0068</t>
    </r>
  </si>
  <si>
    <r>
      <t>〒</t>
    </r>
    <r>
      <rPr>
        <sz val="11"/>
        <rFont val="ＭＳ Ｐゴシック"/>
        <family val="3"/>
      </rPr>
      <t>157-0067</t>
    </r>
  </si>
  <si>
    <r>
      <t>〒1</t>
    </r>
    <r>
      <rPr>
        <sz val="11"/>
        <rFont val="ＭＳ Ｐゴシック"/>
        <family val="3"/>
      </rPr>
      <t>70-0011</t>
    </r>
  </si>
  <si>
    <r>
      <t>〒1</t>
    </r>
    <r>
      <rPr>
        <sz val="11"/>
        <rFont val="ＭＳ Ｐゴシック"/>
        <family val="3"/>
      </rPr>
      <t>14-0023</t>
    </r>
  </si>
  <si>
    <r>
      <t>〒174-00</t>
    </r>
    <r>
      <rPr>
        <sz val="11"/>
        <rFont val="ＭＳ Ｐゴシック"/>
        <family val="3"/>
      </rPr>
      <t>43</t>
    </r>
  </si>
  <si>
    <r>
      <t>〒1</t>
    </r>
    <r>
      <rPr>
        <sz val="11"/>
        <rFont val="ＭＳ Ｐゴシック"/>
        <family val="3"/>
      </rPr>
      <t>20-0003</t>
    </r>
  </si>
  <si>
    <r>
      <t>〒1</t>
    </r>
    <r>
      <rPr>
        <sz val="11"/>
        <rFont val="ＭＳ Ｐゴシック"/>
        <family val="3"/>
      </rPr>
      <t>24-0011</t>
    </r>
  </si>
  <si>
    <r>
      <t>葛飾区四つ木５-</t>
    </r>
    <r>
      <rPr>
        <sz val="11"/>
        <rFont val="ＭＳ Ｐゴシック"/>
        <family val="3"/>
      </rPr>
      <t>１９―７</t>
    </r>
  </si>
  <si>
    <r>
      <t>〒1</t>
    </r>
    <r>
      <rPr>
        <sz val="11"/>
        <rFont val="ＭＳ Ｐゴシック"/>
        <family val="3"/>
      </rPr>
      <t>25-0062</t>
    </r>
  </si>
  <si>
    <r>
      <t>〒1</t>
    </r>
    <r>
      <rPr>
        <sz val="11"/>
        <rFont val="ＭＳ Ｐゴシック"/>
        <family val="3"/>
      </rPr>
      <t>24-0025</t>
    </r>
  </si>
  <si>
    <r>
      <t>〒134-008</t>
    </r>
    <r>
      <rPr>
        <sz val="11"/>
        <rFont val="ＭＳ Ｐゴシック"/>
        <family val="3"/>
      </rPr>
      <t>1</t>
    </r>
  </si>
  <si>
    <r>
      <t>〒1</t>
    </r>
    <r>
      <rPr>
        <sz val="11"/>
        <rFont val="ＭＳ Ｐゴシック"/>
        <family val="3"/>
      </rPr>
      <t>90-0013</t>
    </r>
  </si>
  <si>
    <r>
      <t>〒1</t>
    </r>
    <r>
      <rPr>
        <sz val="11"/>
        <rFont val="ＭＳ Ｐゴシック"/>
        <family val="3"/>
      </rPr>
      <t>81-0013</t>
    </r>
  </si>
  <si>
    <r>
      <t>〒1</t>
    </r>
    <r>
      <rPr>
        <sz val="11"/>
        <rFont val="ＭＳ Ｐゴシック"/>
        <family val="3"/>
      </rPr>
      <t>96-0022</t>
    </r>
  </si>
  <si>
    <r>
      <t>〒1</t>
    </r>
    <r>
      <rPr>
        <sz val="11"/>
        <rFont val="ＭＳ Ｐゴシック"/>
        <family val="3"/>
      </rPr>
      <t>84-0013</t>
    </r>
  </si>
  <si>
    <r>
      <t>〒2</t>
    </r>
    <r>
      <rPr>
        <sz val="11"/>
        <rFont val="ＭＳ Ｐゴシック"/>
        <family val="3"/>
      </rPr>
      <t>08-0021</t>
    </r>
  </si>
  <si>
    <r>
      <t>〒2</t>
    </r>
    <r>
      <rPr>
        <sz val="11"/>
        <rFont val="ＭＳ Ｐゴシック"/>
        <family val="3"/>
      </rPr>
      <t>02-0001</t>
    </r>
  </si>
  <si>
    <r>
      <t>西東京市ひばりが丘３－</t>
    </r>
    <r>
      <rPr>
        <sz val="11"/>
        <rFont val="ＭＳ Ｐゴシック"/>
        <family val="3"/>
      </rPr>
      <t>１－８</t>
    </r>
  </si>
  <si>
    <r>
      <t>〒1</t>
    </r>
    <r>
      <rPr>
        <sz val="11"/>
        <rFont val="ＭＳ Ｐゴシック"/>
        <family val="3"/>
      </rPr>
      <t>88-0013</t>
    </r>
  </si>
  <si>
    <r>
      <t>〒1</t>
    </r>
    <r>
      <rPr>
        <sz val="11"/>
        <rFont val="ＭＳ Ｐゴシック"/>
        <family val="3"/>
      </rPr>
      <t>90-0182</t>
    </r>
  </si>
  <si>
    <t>介護老人保健施設ウイング</t>
  </si>
  <si>
    <t>介護老人保健施設ウイング</t>
  </si>
  <si>
    <t>医療法人社団慈誠会
介護老人保健施設　紅梅園</t>
  </si>
  <si>
    <t>03-3937-1900</t>
  </si>
  <si>
    <t>03-3937-1901</t>
  </si>
  <si>
    <t>〒175-0083</t>
  </si>
  <si>
    <t>板橋区徳丸８－１４－１１</t>
  </si>
  <si>
    <t>○</t>
  </si>
  <si>
    <t>東武東上線成増駅より国際興業バス「徳丸西」下車（徒歩2分）
（赤02　成増駅北口～赤羽駅西口）
都営三田線高島平駅（徒歩11分）</t>
  </si>
  <si>
    <t>介護老人保健施設　紅梅園</t>
  </si>
  <si>
    <t>－</t>
  </si>
  <si>
    <t>－</t>
  </si>
  <si>
    <t>国立市青柳３－２－４</t>
  </si>
  <si>
    <t>社会福祉法人すみれ佑和会</t>
  </si>
  <si>
    <t>介護老人保健施設
中野すみれ苑</t>
  </si>
  <si>
    <t>中野すみれ苑</t>
  </si>
  <si>
    <t>JR青梅線「昭島」駅北口より立川バス７分
　｢南享保｣下車 （徒歩３分）
西武拝島線｢西武立川」駅より立川バス３分
　「二の宮窪」下車 （徒歩３分）</t>
  </si>
  <si>
    <t>医療法人徳洲会</t>
  </si>
  <si>
    <t>令和6年9月末まで休止</t>
  </si>
  <si>
    <t>令和６年４月１日現在</t>
  </si>
  <si>
    <t>令和６年度　開設予定施設</t>
  </si>
  <si>
    <t>令和６年度　開設予定 －</t>
  </si>
  <si>
    <t>40（令和７年３月３１日まで休止）</t>
  </si>
  <si>
    <t>医療法人社団葵会</t>
  </si>
  <si>
    <t>介護老人保健施設ホスピア玉川
（休止）</t>
  </si>
  <si>
    <t>介護老人保健施設
ホスピア喜多見
（休止）</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</si>
</sst>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0\)"/>
    <numFmt numFmtId="178" formatCode="[&lt;=999]000;000\-00"/>
    <numFmt numFmtId="179" formatCode="mmm\-yyyy"/>
    <numFmt numFmtId="180" formatCode="[&lt;=999]&quot;〒&quot;000;[&lt;=99999]000\-00;000\-0000"/>
    <numFmt numFmtId="181" formatCode="[&lt;=999]&quot;〒&quot;&quot;〒&quot;000;[&lt;=99999]000\-00;000\-0000"/>
    <numFmt numFmtId="182" formatCode="[&lt;=999]000;[&lt;=99999]&quot;〒&quot;000\-00;000\-0000"/>
    <numFmt numFmtId="183" formatCode="&quot;〒&quot;##0\-###0"/>
    <numFmt numFmtId="184" formatCode="\(#,###\)"/>
    <numFmt numFmtId="185" formatCode="[DBNum3][$-411]0"/>
    <numFmt numFmtId="186" formatCode="m&quot;月&quot;d&quot;日&quot;;@"/>
    <numFmt numFmtId="187" formatCode="[&lt;=99999999]####\-####;\(00\)\ ####\-####"/>
    <numFmt numFmtId="188" formatCode="&quot;△&quot;\ #,##0;&quot;▲&quot;\ #,##0"/>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 numFmtId="195" formatCode="General&quot;人&quot;"/>
    <numFmt numFmtId="196" formatCode="[$-411]ggge&quot;年&quot;m&quot;月&quot;d&quot;日&quot;;@"/>
    <numFmt numFmtId="197" formatCode="0_ "/>
    <numFmt numFmtId="198" formatCode="[DBNum3]#,##0"/>
  </numFmts>
  <fonts count="71">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7"/>
      <name val="ＭＳ Ｐゴシック"/>
      <family val="3"/>
    </font>
    <font>
      <sz val="2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name val="ｺﾞｼｯｸ"/>
      <family val="3"/>
    </font>
    <font>
      <b/>
      <sz val="11"/>
      <name val="ｺﾞｼｯｸ"/>
      <family val="3"/>
    </font>
    <font>
      <sz val="11"/>
      <name val="ＭＳ 明朝"/>
      <family val="1"/>
    </font>
    <font>
      <sz val="9"/>
      <name val="ＭＳ 明朝"/>
      <family val="1"/>
    </font>
    <font>
      <sz val="8"/>
      <name val="ＭＳ 明朝"/>
      <family val="1"/>
    </font>
    <font>
      <sz val="7"/>
      <name val="ＭＳ 明朝"/>
      <family val="1"/>
    </font>
    <font>
      <sz val="11"/>
      <name val="ＭＳ Ｐ明朝"/>
      <family val="1"/>
    </font>
    <font>
      <sz val="12"/>
      <name val="ＭＳ Ｐ明朝"/>
      <family val="1"/>
    </font>
    <font>
      <b/>
      <sz val="18"/>
      <name val="ＭＳ Ｐゴシック"/>
      <family val="3"/>
    </font>
    <font>
      <b/>
      <sz val="12"/>
      <color indexed="12"/>
      <name val="ＭＳ Ｐ明朝"/>
      <family val="1"/>
    </font>
    <font>
      <b/>
      <sz val="12"/>
      <name val="ＭＳ Ｐゴシック"/>
      <family val="3"/>
    </font>
    <font>
      <b/>
      <sz val="13"/>
      <color indexed="12"/>
      <name val="ＭＳ Ｐ明朝"/>
      <family val="1"/>
    </font>
    <font>
      <sz val="16"/>
      <name val="ｺﾞｼｯｸ"/>
      <family val="3"/>
    </font>
    <font>
      <sz val="11"/>
      <name val="ＭＳ ゴシック"/>
      <family val="3"/>
    </font>
    <font>
      <sz val="9"/>
      <name val="ＭＳ ゴシック"/>
      <family val="3"/>
    </font>
    <font>
      <b/>
      <sz val="11"/>
      <name val="ＭＳ ゴシック"/>
      <family val="3"/>
    </font>
    <font>
      <b/>
      <sz val="14"/>
      <name val="ＭＳ ゴシック"/>
      <family val="3"/>
    </font>
    <font>
      <sz val="12"/>
      <name val="ＭＳ ゴシック"/>
      <family val="3"/>
    </font>
    <font>
      <sz val="12"/>
      <name val="ＭＳ 明朝"/>
      <family val="1"/>
    </font>
    <font>
      <sz val="14"/>
      <name val="ＭＳ 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40"/>
      <name val="ＭＳ Ｐ明朝"/>
      <family val="1"/>
    </font>
    <font>
      <sz val="9"/>
      <name val="Meiryo UI"/>
      <family val="3"/>
    </font>
    <font>
      <sz val="8"/>
      <color indexed="8"/>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3"/>
      <color rgb="FF00B0F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style="medium"/>
      <right style="thin"/>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thin"/>
      <top style="hair"/>
      <bottom style="thin"/>
    </border>
    <border>
      <left style="thin"/>
      <right>
        <color indexed="63"/>
      </right>
      <top>
        <color indexed="63"/>
      </top>
      <bottom style="hair"/>
    </border>
    <border>
      <left style="medium"/>
      <right style="medium"/>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thin"/>
    </border>
    <border>
      <left>
        <color indexed="63"/>
      </left>
      <right>
        <color indexed="63"/>
      </right>
      <top style="medium"/>
      <bottom style="medium"/>
    </border>
    <border>
      <left>
        <color indexed="63"/>
      </left>
      <right>
        <color indexed="63"/>
      </right>
      <top style="hair"/>
      <bottom>
        <color indexed="63"/>
      </bottom>
    </border>
    <border>
      <left style="thin"/>
      <right style="thin"/>
      <top style="hair"/>
      <bottom>
        <color indexed="63"/>
      </bottom>
    </border>
    <border>
      <left style="medium"/>
      <right>
        <color indexed="63"/>
      </right>
      <top style="thin"/>
      <bottom>
        <color indexed="63"/>
      </bottom>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style="thin"/>
      <right style="medium"/>
      <top style="medium"/>
      <bottom style="double"/>
    </border>
    <border>
      <left style="medium"/>
      <right style="thin"/>
      <top style="hair"/>
      <bottom>
        <color indexed="63"/>
      </bottom>
    </border>
    <border>
      <left>
        <color indexed="63"/>
      </left>
      <right style="medium"/>
      <top style="medium"/>
      <bottom style="medium"/>
    </border>
    <border>
      <left style="thin"/>
      <right>
        <color indexed="63"/>
      </right>
      <top style="medium"/>
      <bottom style="thin"/>
    </border>
    <border>
      <left>
        <color indexed="63"/>
      </left>
      <right style="medium"/>
      <top>
        <color indexed="63"/>
      </top>
      <bottom>
        <color indexed="63"/>
      </bottom>
    </border>
    <border>
      <left style="medium"/>
      <right>
        <color indexed="63"/>
      </right>
      <top style="medium"/>
      <bottom style="thin"/>
    </border>
    <border>
      <left style="thin"/>
      <right style="thin"/>
      <top style="hair"/>
      <bottom style="medium"/>
    </border>
    <border>
      <left style="thin"/>
      <right style="thin"/>
      <top>
        <color indexed="63"/>
      </top>
      <bottom style="hair"/>
    </border>
    <border>
      <left style="medium"/>
      <right style="dotted"/>
      <top style="thin"/>
      <bottom style="thin"/>
    </border>
    <border>
      <left style="medium"/>
      <right style="medium"/>
      <top style="thin"/>
      <bottom style="thin"/>
    </border>
    <border>
      <left>
        <color indexed="63"/>
      </left>
      <right>
        <color indexed="63"/>
      </right>
      <top style="thin"/>
      <bottom style="thin"/>
    </border>
    <border>
      <left style="dotted"/>
      <right style="medium"/>
      <top style="thin"/>
      <bottom style="thin"/>
    </border>
    <border>
      <left style="dotted"/>
      <right style="dotted"/>
      <top style="thin"/>
      <bottom style="thin"/>
    </border>
    <border diagonalUp="1">
      <left style="dotted"/>
      <right style="dotted"/>
      <top style="thin"/>
      <bottom style="thin"/>
      <diagonal style="thin"/>
    </border>
    <border>
      <left>
        <color indexed="63"/>
      </left>
      <right style="medium"/>
      <top style="thin"/>
      <bottom style="thin"/>
    </border>
    <border diagonalUp="1">
      <left style="dotted"/>
      <right style="medium"/>
      <top style="thin"/>
      <bottom style="thin"/>
      <diagonal style="thin"/>
    </border>
    <border>
      <left style="dotted"/>
      <right style="dotted"/>
      <top>
        <color indexed="63"/>
      </top>
      <bottom style="thin"/>
    </border>
    <border>
      <left style="medium"/>
      <right style="dotted"/>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style="thin"/>
      <right style="medium"/>
      <top style="medium"/>
      <bottom style="medium"/>
    </border>
    <border>
      <left style="thin"/>
      <right style="medium"/>
      <top style="medium"/>
      <bottom style="thin"/>
    </border>
    <border>
      <left style="thin"/>
      <right style="medium"/>
      <top style="thin"/>
      <bottom style="hair"/>
    </border>
    <border>
      <left style="thin"/>
      <right style="medium"/>
      <top>
        <color indexed="63"/>
      </top>
      <bottom>
        <color indexed="63"/>
      </bottom>
    </border>
    <border>
      <left style="thin"/>
      <right style="medium"/>
      <top style="hair"/>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style="thin"/>
      <right style="medium"/>
      <top>
        <color indexed="63"/>
      </top>
      <bottom style="thin"/>
    </border>
    <border>
      <left style="thin"/>
      <right style="medium"/>
      <top style="hair"/>
      <bottom style="hair"/>
    </border>
    <border>
      <left style="thin"/>
      <right style="medium"/>
      <top>
        <color indexed="63"/>
      </top>
      <bottom style="medium"/>
    </border>
    <border>
      <left style="thin"/>
      <right style="medium"/>
      <top style="hair"/>
      <bottom style="medium"/>
    </border>
    <border>
      <left style="thin"/>
      <right style="medium"/>
      <top style="thin"/>
      <bottom style="thin"/>
    </border>
    <border>
      <left>
        <color indexed="63"/>
      </left>
      <right>
        <color indexed="63"/>
      </right>
      <top style="thin"/>
      <bottom>
        <color indexed="63"/>
      </bottom>
    </border>
    <border>
      <left style="medium"/>
      <right style="dotted"/>
      <top style="thin"/>
      <bottom>
        <color indexed="63"/>
      </bottom>
    </border>
    <border>
      <left style="dotted"/>
      <right style="dotted"/>
      <top style="thin"/>
      <bottom>
        <color indexed="63"/>
      </bottom>
    </border>
    <border diagonalUp="1">
      <left style="dotted"/>
      <right style="medium"/>
      <top style="thin"/>
      <bottom>
        <color indexed="63"/>
      </bottom>
      <diagonal style="thin"/>
    </border>
    <border>
      <left style="medium"/>
      <right style="medium"/>
      <top style="medium"/>
      <bottom style="medium"/>
    </border>
    <border>
      <left style="medium"/>
      <right style="dotted"/>
      <top style="medium"/>
      <bottom style="medium"/>
    </border>
    <border>
      <left style="dotted"/>
      <right style="dotted"/>
      <top style="medium"/>
      <bottom style="medium"/>
    </border>
    <border>
      <left style="dotted"/>
      <right style="medium"/>
      <top style="medium"/>
      <bottom style="medium"/>
    </border>
    <border diagonalUp="1">
      <left style="medium"/>
      <right style="medium"/>
      <top style="medium"/>
      <bottom style="medium"/>
      <diagonal style="thin"/>
    </border>
    <border diagonalUp="1">
      <left style="medium"/>
      <right style="dotted"/>
      <top style="medium"/>
      <bottom style="medium"/>
      <diagonal style="hair"/>
    </border>
    <border diagonalUp="1">
      <left style="dotted"/>
      <right style="dotted"/>
      <top style="medium"/>
      <bottom style="medium"/>
      <diagonal style="hair"/>
    </border>
    <border diagonalUp="1">
      <left style="dotted"/>
      <right style="medium"/>
      <top style="medium"/>
      <bottom style="medium"/>
      <diagonal style="hair"/>
    </border>
    <border diagonalUp="1">
      <left style="medium"/>
      <right style="medium"/>
      <top style="medium"/>
      <bottom style="medium"/>
      <diagonal style="hair"/>
    </border>
    <border diagonalUp="1">
      <left>
        <color indexed="63"/>
      </left>
      <right style="medium"/>
      <top style="medium"/>
      <bottom style="medium"/>
      <diagonal style="hair"/>
    </border>
    <border>
      <left>
        <color indexed="63"/>
      </left>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diagonalUp="1">
      <left style="dotted"/>
      <right style="medium"/>
      <top>
        <color indexed="63"/>
      </top>
      <bottom style="thin"/>
      <diagonal style="thin"/>
    </border>
    <border>
      <left style="dotted"/>
      <right style="medium"/>
      <top>
        <color indexed="63"/>
      </top>
      <bottom style="thin"/>
    </border>
    <border>
      <left style="dotted"/>
      <right style="medium"/>
      <top style="thin"/>
      <bottom>
        <color indexed="63"/>
      </bottom>
    </border>
    <border>
      <left>
        <color indexed="63"/>
      </left>
      <right style="medium"/>
      <top style="thin"/>
      <bottom>
        <color indexed="63"/>
      </bottom>
    </border>
    <border diagonalUp="1">
      <left style="dotted"/>
      <right style="dotted"/>
      <top>
        <color indexed="63"/>
      </top>
      <bottom style="thin"/>
      <diagonal style="thin"/>
    </border>
    <border>
      <left style="thin"/>
      <right style="thin"/>
      <top>
        <color indexed="63"/>
      </top>
      <bottom style="medium"/>
    </border>
    <border>
      <left style="medium"/>
      <right style="medium"/>
      <top>
        <color indexed="63"/>
      </top>
      <bottom>
        <color indexed="63"/>
      </bottom>
    </border>
    <border>
      <left style="medium"/>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style="thin"/>
      <bottom style="thin"/>
    </border>
    <border>
      <left>
        <color indexed="63"/>
      </left>
      <right style="thin"/>
      <top>
        <color indexed="63"/>
      </top>
      <bottom style="medium"/>
    </border>
    <border>
      <left>
        <color indexed="63"/>
      </left>
      <right style="thin"/>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10" fillId="0" borderId="0" applyNumberFormat="0" applyFill="0" applyBorder="0" applyAlignment="0" applyProtection="0"/>
    <xf numFmtId="0" fontId="69" fillId="32" borderId="0" applyNumberFormat="0" applyBorder="0" applyAlignment="0" applyProtection="0"/>
  </cellStyleXfs>
  <cellXfs count="464">
    <xf numFmtId="0" fontId="0" fillId="0" borderId="0" xfId="0" applyAlignment="1">
      <alignment/>
    </xf>
    <xf numFmtId="0" fontId="2" fillId="0" borderId="0" xfId="0" applyFont="1" applyAlignment="1">
      <alignment horizontal="right" vertical="center"/>
    </xf>
    <xf numFmtId="0" fontId="4" fillId="0" borderId="0" xfId="0" applyFont="1" applyAlignment="1">
      <alignment horizontal="right"/>
    </xf>
    <xf numFmtId="0" fontId="4" fillId="0" borderId="0" xfId="0" applyFont="1" applyAlignment="1">
      <alignment/>
    </xf>
    <xf numFmtId="0" fontId="12" fillId="33" borderId="0" xfId="0" applyFont="1" applyFill="1" applyAlignment="1">
      <alignment/>
    </xf>
    <xf numFmtId="0" fontId="12" fillId="33" borderId="0" xfId="0" applyFont="1" applyFill="1" applyAlignment="1">
      <alignment horizontal="center" vertical="center"/>
    </xf>
    <xf numFmtId="0" fontId="12" fillId="33" borderId="0" xfId="0" applyFont="1" applyFill="1" applyAlignment="1">
      <alignment vertical="center"/>
    </xf>
    <xf numFmtId="0" fontId="12" fillId="33" borderId="0" xfId="0" applyFont="1" applyFill="1" applyBorder="1" applyAlignment="1">
      <alignment/>
    </xf>
    <xf numFmtId="0" fontId="12" fillId="33" borderId="0" xfId="0" applyFont="1" applyFill="1" applyBorder="1" applyAlignment="1">
      <alignment vertical="center"/>
    </xf>
    <xf numFmtId="0" fontId="13" fillId="33" borderId="10" xfId="0" applyFont="1" applyFill="1" applyBorder="1" applyAlignment="1">
      <alignment/>
    </xf>
    <xf numFmtId="0" fontId="12" fillId="33" borderId="0" xfId="0" applyFont="1" applyFill="1" applyAlignment="1">
      <alignment horizontal="center"/>
    </xf>
    <xf numFmtId="0" fontId="12" fillId="33" borderId="0" xfId="0" applyFont="1" applyFill="1" applyAlignment="1">
      <alignment horizontal="right" vertical="center"/>
    </xf>
    <xf numFmtId="0" fontId="15" fillId="33" borderId="0" xfId="0" applyFont="1" applyFill="1" applyBorder="1" applyAlignment="1">
      <alignment horizontal="center" vertical="center"/>
    </xf>
    <xf numFmtId="0" fontId="16" fillId="33" borderId="0" xfId="0" applyFont="1" applyFill="1" applyBorder="1" applyAlignment="1">
      <alignment vertical="center"/>
    </xf>
    <xf numFmtId="0" fontId="14" fillId="33" borderId="0" xfId="0" applyFont="1" applyFill="1" applyBorder="1" applyAlignment="1">
      <alignment horizontal="right" vertical="center"/>
    </xf>
    <xf numFmtId="0" fontId="17" fillId="33" borderId="0" xfId="0" applyFont="1" applyFill="1" applyBorder="1" applyAlignment="1">
      <alignment vertical="center" shrinkToFit="1"/>
    </xf>
    <xf numFmtId="0" fontId="19" fillId="33" borderId="11" xfId="0" applyFont="1" applyFill="1" applyBorder="1" applyAlignment="1">
      <alignment horizontal="left" vertical="center" shrinkToFit="1"/>
    </xf>
    <xf numFmtId="0" fontId="19" fillId="33" borderId="12" xfId="0" applyFont="1" applyFill="1" applyBorder="1" applyAlignment="1">
      <alignment horizontal="left" vertical="center" shrinkToFit="1"/>
    </xf>
    <xf numFmtId="0" fontId="19" fillId="33" borderId="13" xfId="0" applyFont="1" applyFill="1" applyBorder="1" applyAlignment="1">
      <alignment horizontal="left" vertical="center" shrinkToFit="1"/>
    </xf>
    <xf numFmtId="0" fontId="19" fillId="33" borderId="14" xfId="0" applyFont="1" applyFill="1" applyBorder="1" applyAlignment="1">
      <alignment horizontal="left" vertical="center" shrinkToFit="1"/>
    </xf>
    <xf numFmtId="0" fontId="19" fillId="33" borderId="15" xfId="0" applyFont="1" applyFill="1" applyBorder="1" applyAlignment="1">
      <alignment horizontal="left" vertical="center" shrinkToFit="1"/>
    </xf>
    <xf numFmtId="0" fontId="19" fillId="33" borderId="16" xfId="0" applyFont="1" applyFill="1" applyBorder="1" applyAlignment="1">
      <alignment horizontal="left" vertical="center" shrinkToFit="1"/>
    </xf>
    <xf numFmtId="0" fontId="19" fillId="33" borderId="17" xfId="0" applyFont="1" applyFill="1" applyBorder="1" applyAlignment="1">
      <alignment horizontal="left" vertical="center" shrinkToFit="1"/>
    </xf>
    <xf numFmtId="0" fontId="19" fillId="33" borderId="18" xfId="0" applyFont="1" applyFill="1" applyBorder="1" applyAlignment="1">
      <alignment horizontal="left" vertical="center" shrinkToFit="1"/>
    </xf>
    <xf numFmtId="0" fontId="18" fillId="33" borderId="19" xfId="0" applyFont="1" applyFill="1" applyBorder="1" applyAlignment="1">
      <alignment horizontal="center" vertical="center"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18" fillId="33" borderId="0" xfId="0" applyFont="1" applyFill="1" applyAlignment="1">
      <alignment vertical="center"/>
    </xf>
    <xf numFmtId="0" fontId="0" fillId="33" borderId="23" xfId="0" applyFont="1" applyFill="1" applyBorder="1" applyAlignment="1">
      <alignment horizontal="center" vertical="center"/>
    </xf>
    <xf numFmtId="0" fontId="3" fillId="0" borderId="0" xfId="0" applyFont="1" applyAlignment="1">
      <alignment horizontal="left" shrinkToFit="1"/>
    </xf>
    <xf numFmtId="0" fontId="3" fillId="0" borderId="0" xfId="0" applyFont="1" applyAlignment="1">
      <alignment horizontal="left" vertical="center" shrinkToFit="1"/>
    </xf>
    <xf numFmtId="0" fontId="0" fillId="33" borderId="24" xfId="0" applyFont="1" applyFill="1" applyBorder="1" applyAlignment="1">
      <alignment horizontal="center" vertical="center" shrinkToFit="1"/>
    </xf>
    <xf numFmtId="0" fontId="19" fillId="0" borderId="13" xfId="0" applyFont="1" applyFill="1" applyBorder="1" applyAlignment="1">
      <alignment horizontal="left" vertical="center" shrinkToFit="1"/>
    </xf>
    <xf numFmtId="58" fontId="12" fillId="33" borderId="10" xfId="0" applyNumberFormat="1" applyFont="1" applyFill="1" applyBorder="1" applyAlignment="1">
      <alignment horizontal="right" vertical="center"/>
    </xf>
    <xf numFmtId="0" fontId="0" fillId="33" borderId="25" xfId="0" applyFont="1" applyFill="1" applyBorder="1" applyAlignment="1">
      <alignment horizontal="center" vertical="center" shrinkToFit="1"/>
    </xf>
    <xf numFmtId="0" fontId="19" fillId="33" borderId="13" xfId="0" applyFont="1" applyFill="1" applyBorder="1" applyAlignment="1">
      <alignment vertical="center"/>
    </xf>
    <xf numFmtId="0" fontId="18" fillId="33" borderId="26" xfId="0" applyFont="1" applyFill="1" applyBorder="1" applyAlignment="1">
      <alignment horizontal="center" vertical="center" shrinkToFit="1"/>
    </xf>
    <xf numFmtId="0" fontId="0" fillId="0" borderId="0" xfId="0" applyFill="1" applyAlignment="1">
      <alignment/>
    </xf>
    <xf numFmtId="0" fontId="19" fillId="0" borderId="16" xfId="0" applyFont="1" applyFill="1" applyBorder="1" applyAlignment="1">
      <alignment horizontal="left" vertical="center" shrinkToFit="1"/>
    </xf>
    <xf numFmtId="0" fontId="18" fillId="33" borderId="0" xfId="0" applyFont="1" applyFill="1" applyAlignment="1">
      <alignment/>
    </xf>
    <xf numFmtId="0" fontId="18" fillId="0" borderId="21" xfId="0" applyFont="1" applyFill="1" applyBorder="1" applyAlignment="1">
      <alignment horizontal="center" vertical="center" shrinkToFit="1"/>
    </xf>
    <xf numFmtId="0" fontId="12" fillId="33" borderId="19" xfId="0" applyFont="1" applyFill="1" applyBorder="1" applyAlignment="1">
      <alignment horizontal="center" vertical="center"/>
    </xf>
    <xf numFmtId="0" fontId="19" fillId="0" borderId="12"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9" fillId="0" borderId="28" xfId="0" applyFont="1" applyFill="1" applyBorder="1" applyAlignment="1">
      <alignment horizontal="left" vertical="center" shrinkToFit="1"/>
    </xf>
    <xf numFmtId="0" fontId="18" fillId="0" borderId="0" xfId="0" applyFont="1" applyFill="1" applyAlignment="1">
      <alignment vertical="center"/>
    </xf>
    <xf numFmtId="0" fontId="18" fillId="0" borderId="20" xfId="0" applyFont="1" applyFill="1" applyBorder="1" applyAlignment="1">
      <alignment horizontal="center" vertical="center" shrinkToFit="1"/>
    </xf>
    <xf numFmtId="0" fontId="4" fillId="0" borderId="29" xfId="0" applyFont="1" applyBorder="1" applyAlignment="1">
      <alignment horizontal="center" vertical="center" wrapText="1"/>
    </xf>
    <xf numFmtId="0" fontId="19" fillId="33" borderId="27" xfId="0" applyFont="1" applyFill="1" applyBorder="1" applyAlignment="1">
      <alignment horizontal="left" vertical="center" shrinkToFit="1"/>
    </xf>
    <xf numFmtId="0" fontId="12" fillId="33" borderId="21" xfId="0" applyFont="1" applyFill="1" applyBorder="1" applyAlignment="1">
      <alignment/>
    </xf>
    <xf numFmtId="0" fontId="19" fillId="0" borderId="15" xfId="0" applyFont="1" applyFill="1" applyBorder="1" applyAlignment="1">
      <alignment horizontal="left" vertical="center" shrinkToFit="1"/>
    </xf>
    <xf numFmtId="0" fontId="19" fillId="0" borderId="18" xfId="0" applyFont="1" applyFill="1" applyBorder="1" applyAlignment="1">
      <alignment horizontal="left" vertical="center" shrinkToFit="1"/>
    </xf>
    <xf numFmtId="0" fontId="12" fillId="0" borderId="21" xfId="0" applyFont="1" applyFill="1" applyBorder="1" applyAlignment="1">
      <alignment/>
    </xf>
    <xf numFmtId="0" fontId="12" fillId="0" borderId="22" xfId="0" applyFont="1" applyFill="1" applyBorder="1" applyAlignment="1">
      <alignment/>
    </xf>
    <xf numFmtId="0" fontId="18" fillId="0" borderId="26" xfId="0" applyFont="1" applyFill="1" applyBorder="1" applyAlignment="1">
      <alignment horizontal="center" vertical="center" shrinkToFit="1"/>
    </xf>
    <xf numFmtId="0" fontId="19" fillId="0" borderId="17" xfId="0" applyFont="1" applyFill="1" applyBorder="1" applyAlignment="1">
      <alignment horizontal="left" vertical="center" shrinkToFit="1"/>
    </xf>
    <xf numFmtId="0" fontId="18" fillId="0" borderId="19"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9" fillId="0" borderId="31"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8" fillId="0" borderId="32" xfId="0" applyFont="1" applyFill="1" applyBorder="1" applyAlignment="1">
      <alignment horizontal="center" vertical="center" shrinkToFit="1"/>
    </xf>
    <xf numFmtId="0" fontId="19" fillId="0" borderId="11" xfId="0" applyFont="1" applyFill="1" applyBorder="1" applyAlignment="1">
      <alignment horizontal="left" vertical="center" shrinkToFit="1"/>
    </xf>
    <xf numFmtId="0" fontId="19" fillId="0" borderId="33" xfId="0" applyFont="1" applyFill="1" applyBorder="1" applyAlignment="1">
      <alignment vertical="center"/>
    </xf>
    <xf numFmtId="0" fontId="19" fillId="0" borderId="27" xfId="0" applyFont="1" applyFill="1" applyBorder="1" applyAlignment="1">
      <alignment vertical="center"/>
    </xf>
    <xf numFmtId="0" fontId="12" fillId="0" borderId="0" xfId="0" applyFont="1" applyFill="1" applyAlignment="1">
      <alignment vertical="center"/>
    </xf>
    <xf numFmtId="0" fontId="19" fillId="0" borderId="34" xfId="0" applyFont="1" applyFill="1" applyBorder="1" applyAlignment="1">
      <alignment horizontal="left" vertical="center" shrinkToFit="1"/>
    </xf>
    <xf numFmtId="0" fontId="19" fillId="0" borderId="35" xfId="0" applyFont="1" applyFill="1" applyBorder="1" applyAlignment="1">
      <alignment horizontal="left" vertical="center" shrinkToFit="1"/>
    </xf>
    <xf numFmtId="0" fontId="12" fillId="0" borderId="0" xfId="0" applyFont="1" applyFill="1" applyAlignment="1">
      <alignment/>
    </xf>
    <xf numFmtId="0" fontId="23" fillId="0" borderId="25" xfId="0" applyFont="1" applyFill="1" applyBorder="1" applyAlignment="1">
      <alignment vertical="center"/>
    </xf>
    <xf numFmtId="0" fontId="23" fillId="0" borderId="36" xfId="0" applyFont="1" applyFill="1" applyBorder="1" applyAlignment="1">
      <alignment vertical="center"/>
    </xf>
    <xf numFmtId="0" fontId="12" fillId="33" borderId="20" xfId="0" applyFont="1" applyFill="1" applyBorder="1" applyAlignment="1">
      <alignment/>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9" fillId="33" borderId="33" xfId="0" applyFont="1" applyFill="1" applyBorder="1" applyAlignment="1">
      <alignment horizontal="left" vertical="center" shrinkToFit="1"/>
    </xf>
    <xf numFmtId="0" fontId="19" fillId="0" borderId="33" xfId="0" applyFont="1" applyFill="1" applyBorder="1" applyAlignment="1">
      <alignment horizontal="left" vertical="center" shrinkToFit="1"/>
    </xf>
    <xf numFmtId="0" fontId="3" fillId="0" borderId="0" xfId="0" applyFont="1" applyBorder="1" applyAlignment="1">
      <alignment horizontal="left" shrinkToFit="1"/>
    </xf>
    <xf numFmtId="0" fontId="19" fillId="33" borderId="33" xfId="0" applyFont="1" applyFill="1" applyBorder="1" applyAlignment="1">
      <alignment vertical="center"/>
    </xf>
    <xf numFmtId="0" fontId="19" fillId="0" borderId="37" xfId="0" applyFont="1" applyFill="1" applyBorder="1" applyAlignment="1">
      <alignment horizontal="left" vertical="center" shrinkToFit="1"/>
    </xf>
    <xf numFmtId="0" fontId="19" fillId="33" borderId="38" xfId="0" applyFont="1" applyFill="1" applyBorder="1" applyAlignment="1">
      <alignment vertical="center"/>
    </xf>
    <xf numFmtId="0" fontId="0" fillId="0" borderId="21" xfId="0" applyBorder="1" applyAlignment="1">
      <alignment horizontal="center" vertical="center"/>
    </xf>
    <xf numFmtId="0" fontId="18" fillId="0" borderId="21" xfId="0" applyFont="1" applyBorder="1" applyAlignment="1">
      <alignment horizontal="center" vertical="center"/>
    </xf>
    <xf numFmtId="0" fontId="18" fillId="0" borderId="39" xfId="0" applyFont="1" applyFill="1" applyBorder="1" applyAlignment="1">
      <alignment horizontal="center" vertical="center" shrinkToFit="1"/>
    </xf>
    <xf numFmtId="0" fontId="19" fillId="33" borderId="16" xfId="0" applyFont="1" applyFill="1" applyBorder="1" applyAlignment="1">
      <alignment vertical="center"/>
    </xf>
    <xf numFmtId="0" fontId="0" fillId="33" borderId="23" xfId="0" applyFont="1" applyFill="1" applyBorder="1" applyAlignment="1">
      <alignment horizontal="center" vertical="center"/>
    </xf>
    <xf numFmtId="0" fontId="18" fillId="33" borderId="0" xfId="0" applyFont="1" applyFill="1" applyBorder="1" applyAlignment="1">
      <alignment horizontal="center" vertical="center" shrinkToFit="1"/>
    </xf>
    <xf numFmtId="0" fontId="19" fillId="33" borderId="0" xfId="0" applyFont="1" applyFill="1" applyBorder="1" applyAlignment="1">
      <alignment horizontal="left" vertical="center" shrinkToFit="1"/>
    </xf>
    <xf numFmtId="0" fontId="18" fillId="33" borderId="0" xfId="0" applyFont="1" applyFill="1" applyBorder="1" applyAlignment="1">
      <alignment horizontal="right" vertical="center"/>
    </xf>
    <xf numFmtId="0" fontId="21" fillId="0" borderId="36" xfId="0" applyFont="1" applyFill="1" applyBorder="1" applyAlignment="1">
      <alignment vertical="center"/>
    </xf>
    <xf numFmtId="0" fontId="24" fillId="33" borderId="0" xfId="0" applyFont="1" applyFill="1" applyAlignment="1">
      <alignment/>
    </xf>
    <xf numFmtId="38" fontId="24" fillId="33" borderId="0" xfId="49" applyFont="1" applyFill="1" applyAlignment="1">
      <alignment/>
    </xf>
    <xf numFmtId="38" fontId="24" fillId="33" borderId="0" xfId="0" applyNumberFormat="1" applyFont="1" applyFill="1" applyAlignment="1">
      <alignment/>
    </xf>
    <xf numFmtId="0" fontId="18" fillId="0" borderId="22" xfId="0" applyFont="1" applyFill="1" applyBorder="1" applyAlignment="1">
      <alignment horizontal="center" vertical="center" shrinkToFit="1"/>
    </xf>
    <xf numFmtId="0" fontId="25" fillId="33" borderId="0" xfId="0" applyFont="1" applyFill="1" applyAlignment="1">
      <alignment/>
    </xf>
    <xf numFmtId="0" fontId="25" fillId="33" borderId="0" xfId="0" applyFont="1" applyFill="1" applyAlignment="1">
      <alignment horizontal="center" vertical="center"/>
    </xf>
    <xf numFmtId="0" fontId="26" fillId="33" borderId="0" xfId="0" applyFont="1" applyFill="1" applyAlignment="1">
      <alignment horizontal="left" vertical="center"/>
    </xf>
    <xf numFmtId="0" fontId="25" fillId="33" borderId="0" xfId="0" applyFont="1" applyFill="1" applyAlignment="1">
      <alignment vertical="center"/>
    </xf>
    <xf numFmtId="0" fontId="25" fillId="33" borderId="0" xfId="0" applyFont="1" applyFill="1" applyBorder="1" applyAlignment="1">
      <alignment horizontal="right" vertical="center"/>
    </xf>
    <xf numFmtId="0" fontId="25" fillId="33" borderId="0" xfId="0" applyFont="1" applyFill="1" applyBorder="1" applyAlignment="1">
      <alignment vertical="center"/>
    </xf>
    <xf numFmtId="178" fontId="25" fillId="33" borderId="0" xfId="0" applyNumberFormat="1" applyFont="1" applyFill="1" applyBorder="1" applyAlignment="1">
      <alignment horizontal="left" vertical="center"/>
    </xf>
    <xf numFmtId="0" fontId="28" fillId="0" borderId="0" xfId="0" applyFont="1" applyFill="1" applyAlignment="1">
      <alignment horizontal="left" vertical="center"/>
    </xf>
    <xf numFmtId="0" fontId="28" fillId="33" borderId="0" xfId="0" applyFont="1" applyFill="1" applyAlignment="1">
      <alignment horizontal="left" vertical="center"/>
    </xf>
    <xf numFmtId="178" fontId="29" fillId="33" borderId="0" xfId="0" applyNumberFormat="1" applyFont="1" applyFill="1" applyAlignment="1">
      <alignment horizontal="right" vertical="center"/>
    </xf>
    <xf numFmtId="178" fontId="25" fillId="33" borderId="0" xfId="0" applyNumberFormat="1" applyFont="1" applyFill="1" applyAlignment="1">
      <alignment horizontal="right" vertical="center"/>
    </xf>
    <xf numFmtId="0" fontId="25" fillId="33" borderId="0" xfId="0" applyFont="1" applyFill="1" applyBorder="1" applyAlignment="1">
      <alignment/>
    </xf>
    <xf numFmtId="0" fontId="29" fillId="0" borderId="0" xfId="0" applyFont="1" applyFill="1" applyAlignment="1">
      <alignment vertical="center"/>
    </xf>
    <xf numFmtId="0" fontId="25" fillId="0" borderId="0" xfId="0" applyFont="1" applyFill="1" applyAlignment="1">
      <alignment vertic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0" fontId="25" fillId="33" borderId="42" xfId="0" applyFont="1" applyFill="1" applyBorder="1" applyAlignment="1">
      <alignment horizontal="center" vertical="center"/>
    </xf>
    <xf numFmtId="0" fontId="25" fillId="33" borderId="43" xfId="0" applyFont="1" applyFill="1" applyBorder="1" applyAlignment="1">
      <alignment horizontal="center" vertical="center"/>
    </xf>
    <xf numFmtId="0" fontId="14" fillId="0" borderId="10" xfId="0" applyFont="1" applyBorder="1" applyAlignment="1">
      <alignment horizontal="center" vertical="center"/>
    </xf>
    <xf numFmtId="0" fontId="30" fillId="0" borderId="44" xfId="0" applyFont="1" applyFill="1" applyBorder="1" applyAlignment="1">
      <alignment horizontal="center" vertical="center"/>
    </xf>
    <xf numFmtId="0" fontId="31" fillId="33" borderId="36" xfId="0" applyFont="1" applyFill="1" applyBorder="1" applyAlignment="1">
      <alignment horizontal="center" vertical="center"/>
    </xf>
    <xf numFmtId="0" fontId="31" fillId="33" borderId="45" xfId="0" applyFont="1" applyFill="1" applyBorder="1" applyAlignment="1">
      <alignment vertical="center"/>
    </xf>
    <xf numFmtId="0" fontId="19" fillId="33" borderId="46" xfId="0" applyFont="1" applyFill="1" applyBorder="1" applyAlignment="1">
      <alignment horizontal="left" vertical="center" shrinkToFit="1"/>
    </xf>
    <xf numFmtId="0" fontId="18" fillId="33" borderId="47" xfId="0" applyFont="1" applyFill="1" applyBorder="1" applyAlignment="1">
      <alignment vertical="center"/>
    </xf>
    <xf numFmtId="0" fontId="12" fillId="33" borderId="47" xfId="0" applyFont="1" applyFill="1" applyBorder="1" applyAlignment="1">
      <alignment vertical="center"/>
    </xf>
    <xf numFmtId="0" fontId="12" fillId="33" borderId="47" xfId="0" applyFont="1" applyFill="1" applyBorder="1" applyAlignment="1">
      <alignment/>
    </xf>
    <xf numFmtId="0" fontId="18" fillId="33" borderId="48" xfId="0" applyFont="1" applyFill="1" applyBorder="1" applyAlignment="1">
      <alignment horizontal="center" vertical="center" shrinkToFit="1"/>
    </xf>
    <xf numFmtId="0" fontId="19" fillId="0" borderId="16" xfId="0" applyFont="1" applyFill="1" applyBorder="1" applyAlignment="1">
      <alignment vertical="center"/>
    </xf>
    <xf numFmtId="0" fontId="19" fillId="33" borderId="49" xfId="0" applyFont="1" applyFill="1" applyBorder="1" applyAlignment="1">
      <alignment horizontal="left" vertical="center" shrinkToFit="1"/>
    </xf>
    <xf numFmtId="0" fontId="19" fillId="33" borderId="28" xfId="0" applyFont="1" applyFill="1" applyBorder="1" applyAlignment="1">
      <alignment horizontal="left" vertical="center" shrinkToFit="1"/>
    </xf>
    <xf numFmtId="0" fontId="19" fillId="33" borderId="50" xfId="0" applyFont="1" applyFill="1" applyBorder="1" applyAlignment="1">
      <alignment horizontal="left" vertical="center" shrinkToFit="1"/>
    </xf>
    <xf numFmtId="0" fontId="0" fillId="0" borderId="29" xfId="0" applyFont="1" applyFill="1" applyBorder="1" applyAlignment="1">
      <alignment vertical="center"/>
    </xf>
    <xf numFmtId="0" fontId="19" fillId="0" borderId="38" xfId="0" applyFont="1" applyFill="1" applyBorder="1" applyAlignment="1">
      <alignment horizontal="left" vertical="center" shrinkToFit="1"/>
    </xf>
    <xf numFmtId="0" fontId="2" fillId="0" borderId="51" xfId="0" applyFont="1" applyFill="1" applyBorder="1" applyAlignment="1">
      <alignment horizontal="right" vertical="center"/>
    </xf>
    <xf numFmtId="0" fontId="4" fillId="0" borderId="52" xfId="0" applyFont="1" applyBorder="1" applyAlignment="1">
      <alignment horizontal="center" vertical="center"/>
    </xf>
    <xf numFmtId="0" fontId="2" fillId="0" borderId="51" xfId="0" applyFont="1" applyFill="1" applyBorder="1" applyAlignment="1">
      <alignment vertical="center"/>
    </xf>
    <xf numFmtId="0" fontId="4" fillId="0" borderId="52" xfId="0" applyFont="1" applyFill="1" applyBorder="1" applyAlignment="1">
      <alignment horizontal="center" vertical="center"/>
    </xf>
    <xf numFmtId="0" fontId="2" fillId="0" borderId="29" xfId="0" applyFont="1" applyBorder="1" applyAlignment="1">
      <alignment horizontal="center" vertical="center"/>
    </xf>
    <xf numFmtId="0" fontId="0" fillId="0" borderId="52" xfId="0" applyFont="1" applyFill="1" applyBorder="1" applyAlignment="1">
      <alignment horizontal="center" vertical="center"/>
    </xf>
    <xf numFmtId="0" fontId="0" fillId="0" borderId="0" xfId="0" applyAlignment="1">
      <alignment vertical="center"/>
    </xf>
    <xf numFmtId="0" fontId="0" fillId="0" borderId="0" xfId="0" applyFont="1" applyFill="1" applyAlignment="1">
      <alignment horizontal="left"/>
    </xf>
    <xf numFmtId="0" fontId="0" fillId="0" borderId="0" xfId="0" applyFont="1" applyAlignment="1">
      <alignment/>
    </xf>
    <xf numFmtId="0" fontId="3" fillId="0" borderId="0" xfId="0" applyFont="1" applyAlignment="1">
      <alignment horizontal="right" shrinkToFit="1"/>
    </xf>
    <xf numFmtId="0" fontId="3" fillId="0" borderId="0" xfId="0" applyFont="1" applyAlignment="1">
      <alignment horizontal="center" shrinkToFit="1"/>
    </xf>
    <xf numFmtId="0" fontId="3" fillId="0" borderId="0" xfId="0" applyFont="1" applyAlignment="1">
      <alignment shrinkToFit="1"/>
    </xf>
    <xf numFmtId="0" fontId="0" fillId="0" borderId="0" xfId="0" applyFont="1" applyFill="1" applyAlignment="1">
      <alignment horizontal="left" shrinkToFit="1"/>
    </xf>
    <xf numFmtId="0" fontId="0" fillId="0" borderId="53" xfId="0" applyFont="1" applyFill="1" applyBorder="1" applyAlignment="1">
      <alignment horizontal="left" vertical="center"/>
    </xf>
    <xf numFmtId="0" fontId="0" fillId="0" borderId="52" xfId="0" applyFont="1" applyFill="1" applyBorder="1" applyAlignment="1">
      <alignment vertical="center"/>
    </xf>
    <xf numFmtId="0" fontId="0" fillId="0" borderId="30" xfId="0" applyFont="1" applyBorder="1" applyAlignment="1">
      <alignment vertical="center"/>
    </xf>
    <xf numFmtId="0" fontId="0" fillId="0" borderId="52"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6" xfId="0" applyFont="1" applyBorder="1" applyAlignment="1">
      <alignment vertical="center"/>
    </xf>
    <xf numFmtId="0" fontId="4" fillId="0" borderId="57"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53" xfId="0" applyFont="1" applyFill="1" applyBorder="1" applyAlignment="1">
      <alignment horizontal="left" vertical="center" wrapText="1"/>
    </xf>
    <xf numFmtId="0" fontId="2" fillId="0" borderId="52" xfId="0" applyFont="1" applyFill="1" applyBorder="1" applyAlignment="1">
      <alignment horizontal="center" vertical="center"/>
    </xf>
    <xf numFmtId="0" fontId="2" fillId="0" borderId="58" xfId="0" applyFont="1" applyFill="1" applyBorder="1" applyAlignment="1">
      <alignment vertical="center"/>
    </xf>
    <xf numFmtId="0" fontId="2" fillId="0" borderId="55" xfId="0" applyFont="1" applyFill="1" applyBorder="1" applyAlignment="1">
      <alignment vertical="center"/>
    </xf>
    <xf numFmtId="0" fontId="0" fillId="0" borderId="52" xfId="0" applyFont="1" applyFill="1" applyBorder="1" applyAlignment="1">
      <alignment vertical="center" shrinkToFit="1"/>
    </xf>
    <xf numFmtId="0" fontId="4" fillId="0" borderId="5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 fillId="0" borderId="54" xfId="0" applyFont="1" applyFill="1" applyBorder="1" applyAlignment="1">
      <alignment vertical="center"/>
    </xf>
    <xf numFmtId="0" fontId="3" fillId="0" borderId="30" xfId="0" applyFont="1" applyBorder="1" applyAlignment="1">
      <alignment vertical="center" wrapText="1"/>
    </xf>
    <xf numFmtId="0" fontId="0" fillId="0" borderId="52" xfId="0" applyFont="1" applyBorder="1" applyAlignment="1">
      <alignment vertical="center" wrapText="1"/>
    </xf>
    <xf numFmtId="0" fontId="5" fillId="0" borderId="52" xfId="0" applyFont="1" applyFill="1" applyBorder="1" applyAlignment="1">
      <alignment vertical="center" textRotation="255" wrapText="1" shrinkToFit="1"/>
    </xf>
    <xf numFmtId="183" fontId="0" fillId="0" borderId="52" xfId="0" applyNumberFormat="1" applyFont="1" applyBorder="1" applyAlignment="1">
      <alignment horizontal="center" vertical="center"/>
    </xf>
    <xf numFmtId="0" fontId="0" fillId="0" borderId="52" xfId="0" applyFont="1" applyBorder="1" applyAlignment="1">
      <alignment vertical="center" shrinkToFit="1"/>
    </xf>
    <xf numFmtId="0" fontId="0" fillId="0" borderId="52" xfId="0" applyFont="1" applyFill="1" applyBorder="1" applyAlignment="1">
      <alignment vertical="center" wrapText="1"/>
    </xf>
    <xf numFmtId="0" fontId="4" fillId="0" borderId="57" xfId="0" applyFont="1" applyBorder="1" applyAlignment="1">
      <alignment horizontal="center" vertical="center"/>
    </xf>
    <xf numFmtId="0" fontId="2" fillId="0" borderId="59" xfId="0" applyFont="1" applyBorder="1" applyAlignment="1">
      <alignment vertical="center"/>
    </xf>
    <xf numFmtId="0" fontId="2" fillId="0" borderId="60" xfId="0" applyFont="1" applyBorder="1" applyAlignment="1">
      <alignment vertical="center"/>
    </xf>
    <xf numFmtId="0" fontId="4" fillId="0" borderId="61" xfId="0" applyFont="1" applyBorder="1" applyAlignment="1">
      <alignment horizontal="center" vertical="center" wrapText="1"/>
    </xf>
    <xf numFmtId="0" fontId="0" fillId="0" borderId="62" xfId="0" applyFont="1" applyFill="1" applyBorder="1" applyAlignment="1">
      <alignment horizontal="left" vertical="center"/>
    </xf>
    <xf numFmtId="0" fontId="0" fillId="0" borderId="0" xfId="0" applyFill="1" applyAlignment="1">
      <alignment vertical="center"/>
    </xf>
    <xf numFmtId="0" fontId="2" fillId="0" borderId="56" xfId="0" applyFont="1" applyFill="1" applyBorder="1" applyAlignment="1">
      <alignment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left" vertical="center" shrinkToFit="1"/>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shrinkToFit="1"/>
    </xf>
    <xf numFmtId="0" fontId="0" fillId="0" borderId="52" xfId="0" applyFont="1" applyFill="1" applyBorder="1" applyAlignment="1">
      <alignment vertical="center" wrapText="1" shrinkToFit="1"/>
    </xf>
    <xf numFmtId="0" fontId="0" fillId="0" borderId="53" xfId="0" applyNumberFormat="1" applyFont="1" applyFill="1" applyBorder="1" applyAlignment="1">
      <alignment horizontal="left" vertical="center" shrinkToFit="1"/>
    </xf>
    <xf numFmtId="0" fontId="0" fillId="0" borderId="63" xfId="0" applyFont="1" applyFill="1" applyBorder="1" applyAlignment="1">
      <alignment horizontal="center" vertical="center" shrinkToFit="1"/>
    </xf>
    <xf numFmtId="0" fontId="0" fillId="34" borderId="52" xfId="0" applyFont="1" applyFill="1" applyBorder="1" applyAlignment="1">
      <alignment vertical="center" shrinkToFit="1"/>
    </xf>
    <xf numFmtId="0" fontId="4" fillId="34" borderId="52" xfId="0" applyFont="1" applyFill="1" applyBorder="1" applyAlignment="1">
      <alignment horizontal="center" vertical="center" wrapText="1"/>
    </xf>
    <xf numFmtId="183" fontId="0" fillId="34" borderId="52" xfId="0" applyNumberFormat="1" applyFont="1" applyFill="1" applyBorder="1" applyAlignment="1">
      <alignment horizontal="center" vertical="center"/>
    </xf>
    <xf numFmtId="0" fontId="2" fillId="34" borderId="51" xfId="0" applyFont="1" applyFill="1" applyBorder="1" applyAlignment="1">
      <alignment vertical="center"/>
    </xf>
    <xf numFmtId="0" fontId="5" fillId="34" borderId="52" xfId="0" applyFont="1" applyFill="1" applyBorder="1" applyAlignment="1">
      <alignment vertical="center" textRotation="255" wrapText="1" shrinkToFit="1"/>
    </xf>
    <xf numFmtId="0" fontId="2" fillId="34" borderId="52" xfId="0" applyFont="1" applyFill="1" applyBorder="1" applyAlignment="1">
      <alignment horizontal="center" vertical="center"/>
    </xf>
    <xf numFmtId="0" fontId="0" fillId="34" borderId="53" xfId="0" applyFont="1" applyFill="1" applyBorder="1" applyAlignment="1">
      <alignment horizontal="left" vertical="center" wrapText="1"/>
    </xf>
    <xf numFmtId="0" fontId="0" fillId="33" borderId="64" xfId="0" applyFont="1" applyFill="1" applyBorder="1" applyAlignment="1">
      <alignment horizontal="center" vertical="center" wrapText="1"/>
    </xf>
    <xf numFmtId="0" fontId="18" fillId="33" borderId="65" xfId="0" applyFont="1" applyFill="1" applyBorder="1" applyAlignment="1">
      <alignment horizontal="right" vertical="center"/>
    </xf>
    <xf numFmtId="0" fontId="18" fillId="33" borderId="66" xfId="0" applyFont="1" applyFill="1" applyBorder="1" applyAlignment="1">
      <alignment horizontal="right" vertical="center"/>
    </xf>
    <xf numFmtId="0" fontId="18" fillId="33" borderId="67" xfId="0" applyFont="1" applyFill="1" applyBorder="1" applyAlignment="1">
      <alignment horizontal="right" vertical="center"/>
    </xf>
    <xf numFmtId="0" fontId="18" fillId="0" borderId="68" xfId="0" applyFont="1" applyFill="1" applyBorder="1" applyAlignment="1">
      <alignment horizontal="right" vertical="center"/>
    </xf>
    <xf numFmtId="0" fontId="18" fillId="33" borderId="69" xfId="0" applyFont="1" applyFill="1" applyBorder="1" applyAlignment="1">
      <alignment horizontal="right" vertical="center"/>
    </xf>
    <xf numFmtId="0" fontId="18" fillId="33" borderId="70" xfId="0" applyFont="1" applyFill="1" applyBorder="1" applyAlignment="1">
      <alignment horizontal="right" vertical="center"/>
    </xf>
    <xf numFmtId="0" fontId="18" fillId="33" borderId="68" xfId="0" applyFont="1" applyFill="1" applyBorder="1" applyAlignment="1">
      <alignment horizontal="right" vertical="center"/>
    </xf>
    <xf numFmtId="0" fontId="18" fillId="0" borderId="66" xfId="0" applyFont="1" applyFill="1" applyBorder="1" applyAlignment="1">
      <alignment horizontal="right" vertical="center"/>
    </xf>
    <xf numFmtId="0" fontId="18" fillId="0" borderId="67" xfId="0" applyFont="1" applyFill="1" applyBorder="1" applyAlignment="1">
      <alignment horizontal="right" vertical="center"/>
    </xf>
    <xf numFmtId="0" fontId="18" fillId="0" borderId="71" xfId="0" applyFont="1" applyFill="1" applyBorder="1" applyAlignment="1">
      <alignment horizontal="right" vertical="center"/>
    </xf>
    <xf numFmtId="0" fontId="18" fillId="33" borderId="72" xfId="0" applyFont="1" applyFill="1" applyBorder="1" applyAlignment="1">
      <alignment horizontal="right" vertical="center"/>
    </xf>
    <xf numFmtId="0" fontId="18" fillId="33" borderId="71" xfId="0" applyFont="1" applyFill="1" applyBorder="1" applyAlignment="1">
      <alignment horizontal="right" vertical="center"/>
    </xf>
    <xf numFmtId="0" fontId="18" fillId="0" borderId="73" xfId="0" applyFont="1" applyFill="1" applyBorder="1" applyAlignment="1">
      <alignment horizontal="right" vertical="center"/>
    </xf>
    <xf numFmtId="0" fontId="18" fillId="0" borderId="70" xfId="0" applyFont="1" applyFill="1" applyBorder="1" applyAlignment="1">
      <alignment horizontal="right" vertical="center"/>
    </xf>
    <xf numFmtId="0" fontId="18" fillId="33" borderId="73" xfId="0" applyFont="1" applyFill="1" applyBorder="1" applyAlignment="1">
      <alignment horizontal="right" vertical="center"/>
    </xf>
    <xf numFmtId="0" fontId="18" fillId="33" borderId="74" xfId="0" applyFont="1" applyFill="1" applyBorder="1" applyAlignment="1">
      <alignment horizontal="right" vertical="center"/>
    </xf>
    <xf numFmtId="0" fontId="18" fillId="0" borderId="47" xfId="0" applyFont="1" applyFill="1" applyBorder="1" applyAlignment="1">
      <alignment vertical="center"/>
    </xf>
    <xf numFmtId="0" fontId="18" fillId="0" borderId="72" xfId="0" applyFont="1" applyFill="1" applyBorder="1" applyAlignment="1">
      <alignment horizontal="right" vertical="center"/>
    </xf>
    <xf numFmtId="0" fontId="18" fillId="33" borderId="73" xfId="0" applyFont="1" applyFill="1" applyBorder="1" applyAlignment="1">
      <alignment vertical="center"/>
    </xf>
    <xf numFmtId="0" fontId="18" fillId="33" borderId="70" xfId="0" applyFont="1" applyFill="1" applyBorder="1" applyAlignment="1">
      <alignment vertical="center"/>
    </xf>
    <xf numFmtId="0" fontId="18" fillId="33" borderId="75" xfId="0" applyFont="1" applyFill="1" applyBorder="1" applyAlignment="1">
      <alignment horizontal="right" vertical="center"/>
    </xf>
    <xf numFmtId="0" fontId="18" fillId="33" borderId="68" xfId="0" applyFont="1" applyFill="1" applyBorder="1" applyAlignment="1">
      <alignment vertical="center"/>
    </xf>
    <xf numFmtId="0" fontId="18" fillId="0" borderId="75" xfId="0" applyFont="1" applyFill="1" applyBorder="1" applyAlignment="1">
      <alignment horizontal="right" vertical="center"/>
    </xf>
    <xf numFmtId="0" fontId="18" fillId="0" borderId="69" xfId="0" applyFont="1" applyFill="1" applyBorder="1" applyAlignment="1">
      <alignment horizontal="right" vertical="center"/>
    </xf>
    <xf numFmtId="0" fontId="18" fillId="0" borderId="76" xfId="0" applyFont="1" applyFill="1" applyBorder="1" applyAlignment="1">
      <alignment horizontal="right" vertical="center"/>
    </xf>
    <xf numFmtId="0" fontId="14" fillId="0" borderId="66" xfId="0" applyFont="1" applyFill="1" applyBorder="1" applyAlignment="1">
      <alignment horizontal="right" vertical="center"/>
    </xf>
    <xf numFmtId="0" fontId="14" fillId="0" borderId="67" xfId="0" applyFont="1" applyFill="1" applyBorder="1" applyAlignment="1">
      <alignment horizontal="right" vertical="center"/>
    </xf>
    <xf numFmtId="0" fontId="18" fillId="0" borderId="73" xfId="0" applyFont="1" applyFill="1" applyBorder="1" applyAlignment="1">
      <alignment vertical="center"/>
    </xf>
    <xf numFmtId="0" fontId="18" fillId="0" borderId="68" xfId="0" applyFont="1" applyFill="1" applyBorder="1" applyAlignment="1">
      <alignment vertical="center"/>
    </xf>
    <xf numFmtId="0" fontId="0" fillId="0" borderId="63" xfId="0" applyFont="1" applyFill="1" applyBorder="1" applyAlignment="1">
      <alignment vertical="center" shrinkToFit="1"/>
    </xf>
    <xf numFmtId="0" fontId="0" fillId="0" borderId="77" xfId="0" applyFont="1" applyFill="1" applyBorder="1" applyAlignment="1">
      <alignment horizontal="left" vertical="center"/>
    </xf>
    <xf numFmtId="0" fontId="4" fillId="0" borderId="63" xfId="0" applyFont="1" applyFill="1" applyBorder="1" applyAlignment="1">
      <alignment horizontal="center"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63" xfId="0" applyFont="1" applyFill="1" applyBorder="1" applyAlignment="1">
      <alignment horizontal="center" vertical="center"/>
    </xf>
    <xf numFmtId="0" fontId="3" fillId="0" borderId="0" xfId="0" applyFont="1" applyBorder="1" applyAlignment="1">
      <alignment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shrinkToFit="1"/>
    </xf>
    <xf numFmtId="0" fontId="3" fillId="0" borderId="0" xfId="0" applyFont="1" applyFill="1" applyBorder="1" applyAlignment="1">
      <alignment horizontal="left" shrinkToFit="1"/>
    </xf>
    <xf numFmtId="0" fontId="0" fillId="0" borderId="25" xfId="0" applyFont="1" applyFill="1" applyBorder="1" applyAlignment="1">
      <alignment horizontal="left" vertical="center"/>
    </xf>
    <xf numFmtId="0" fontId="32" fillId="0" borderId="81" xfId="0" applyFont="1" applyFill="1" applyBorder="1" applyAlignment="1">
      <alignment horizontal="center" vertical="center"/>
    </xf>
    <xf numFmtId="0" fontId="32" fillId="0" borderId="45" xfId="0" applyFont="1" applyFill="1" applyBorder="1" applyAlignment="1">
      <alignment vertical="center"/>
    </xf>
    <xf numFmtId="0" fontId="8" fillId="0" borderId="81" xfId="0" applyFont="1" applyFill="1" applyBorder="1" applyAlignment="1">
      <alignment horizontal="center" vertical="center"/>
    </xf>
    <xf numFmtId="0" fontId="8" fillId="0" borderId="81" xfId="0" applyFont="1" applyFill="1" applyBorder="1" applyAlignment="1">
      <alignment vertical="center"/>
    </xf>
    <xf numFmtId="38" fontId="11" fillId="0" borderId="82" xfId="49" applyFont="1" applyFill="1" applyBorder="1" applyAlignment="1">
      <alignment vertical="center"/>
    </xf>
    <xf numFmtId="38" fontId="11" fillId="0" borderId="83" xfId="49" applyFont="1" applyFill="1" applyBorder="1" applyAlignment="1">
      <alignment vertical="center"/>
    </xf>
    <xf numFmtId="38" fontId="11" fillId="0" borderId="84" xfId="49" applyFont="1" applyFill="1" applyBorder="1" applyAlignment="1">
      <alignment vertical="center"/>
    </xf>
    <xf numFmtId="0" fontId="22" fillId="0" borderId="81" xfId="0" applyFont="1" applyBorder="1" applyAlignment="1">
      <alignment horizontal="center" vertical="center"/>
    </xf>
    <xf numFmtId="0" fontId="0" fillId="0" borderId="85" xfId="0" applyFont="1" applyBorder="1" applyAlignment="1">
      <alignment horizontal="center" vertical="center"/>
    </xf>
    <xf numFmtId="38" fontId="11" fillId="0" borderId="81" xfId="49" applyFont="1" applyFill="1" applyBorder="1" applyAlignment="1">
      <alignment vertical="center"/>
    </xf>
    <xf numFmtId="0" fontId="22" fillId="0" borderId="36" xfId="0" applyFont="1" applyFill="1" applyBorder="1" applyAlignment="1">
      <alignment horizontal="center"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11" fillId="0" borderId="82" xfId="0" applyFont="1" applyBorder="1" applyAlignment="1">
      <alignment vertical="center" shrinkToFit="1"/>
    </xf>
    <xf numFmtId="0" fontId="11" fillId="0" borderId="83" xfId="0" applyFont="1" applyFill="1" applyBorder="1" applyAlignment="1">
      <alignment vertical="center" shrinkToFit="1"/>
    </xf>
    <xf numFmtId="0" fontId="11" fillId="0" borderId="84" xfId="0" applyFont="1" applyBorder="1" applyAlignment="1">
      <alignment vertical="center" shrinkToFit="1"/>
    </xf>
    <xf numFmtId="0" fontId="0" fillId="0" borderId="89" xfId="0" applyFont="1" applyBorder="1" applyAlignment="1">
      <alignment horizontal="right" vertical="center"/>
    </xf>
    <xf numFmtId="0" fontId="0" fillId="0" borderId="90" xfId="0" applyFont="1" applyFill="1" applyBorder="1" applyAlignment="1">
      <alignment vertical="center"/>
    </xf>
    <xf numFmtId="0" fontId="0" fillId="0" borderId="62" xfId="0" applyFont="1" applyFill="1" applyBorder="1" applyAlignment="1">
      <alignment horizontal="left" vertical="center" wrapText="1"/>
    </xf>
    <xf numFmtId="0" fontId="4" fillId="0" borderId="81" xfId="0" applyFont="1" applyBorder="1" applyAlignment="1">
      <alignment vertical="center" textRotation="255"/>
    </xf>
    <xf numFmtId="0" fontId="4" fillId="0" borderId="81" xfId="0" applyFont="1" applyBorder="1" applyAlignment="1">
      <alignment vertical="center" wrapText="1"/>
    </xf>
    <xf numFmtId="0" fontId="4" fillId="0" borderId="81" xfId="0" applyFont="1" applyFill="1" applyBorder="1" applyAlignment="1">
      <alignment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wrapText="1"/>
    </xf>
    <xf numFmtId="0" fontId="3" fillId="0" borderId="84" xfId="0" applyFont="1" applyBorder="1" applyAlignment="1">
      <alignment vertical="center" wrapText="1"/>
    </xf>
    <xf numFmtId="0" fontId="3" fillId="0" borderId="81" xfId="0" applyFont="1" applyBorder="1" applyAlignment="1">
      <alignment vertical="center" wrapText="1"/>
    </xf>
    <xf numFmtId="0" fontId="4" fillId="0" borderId="81" xfId="0" applyFont="1" applyBorder="1" applyAlignment="1">
      <alignment vertical="center"/>
    </xf>
    <xf numFmtId="0" fontId="4" fillId="0" borderId="45" xfId="0" applyFont="1" applyBorder="1" applyAlignment="1">
      <alignment vertical="center" wrapText="1"/>
    </xf>
    <xf numFmtId="0" fontId="18" fillId="0" borderId="91" xfId="0" applyFont="1" applyFill="1" applyBorder="1" applyAlignment="1">
      <alignment vertical="center"/>
    </xf>
    <xf numFmtId="0" fontId="12" fillId="0" borderId="2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xf>
    <xf numFmtId="0" fontId="0" fillId="0" borderId="0" xfId="0" applyFont="1" applyFill="1" applyAlignment="1">
      <alignment horizontal="righ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textRotation="255" wrapText="1"/>
    </xf>
    <xf numFmtId="0" fontId="0" fillId="0" borderId="84" xfId="0" applyFont="1" applyBorder="1" applyAlignment="1">
      <alignment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9" xfId="0" applyFont="1" applyBorder="1" applyAlignment="1">
      <alignment horizontal="center" vertical="center"/>
    </xf>
    <xf numFmtId="183" fontId="0" fillId="0" borderId="29" xfId="0" applyNumberFormat="1" applyFont="1" applyBorder="1" applyAlignment="1">
      <alignment horizontal="center" vertical="center"/>
    </xf>
    <xf numFmtId="0" fontId="0" fillId="0" borderId="95" xfId="0" applyFont="1" applyBorder="1" applyAlignment="1">
      <alignment vertical="center"/>
    </xf>
    <xf numFmtId="0" fontId="0" fillId="0" borderId="29" xfId="0" applyFont="1" applyBorder="1" applyAlignment="1">
      <alignment vertical="center"/>
    </xf>
    <xf numFmtId="177" fontId="0" fillId="0" borderId="60" xfId="0" applyNumberFormat="1" applyFont="1" applyBorder="1" applyAlignment="1">
      <alignment horizontal="center" vertical="center"/>
    </xf>
    <xf numFmtId="177" fontId="0" fillId="0" borderId="59" xfId="0" applyNumberFormat="1" applyFont="1" applyBorder="1" applyAlignment="1">
      <alignment horizontal="center" vertical="center"/>
    </xf>
    <xf numFmtId="177" fontId="0" fillId="0" borderId="96" xfId="0" applyNumberFormat="1" applyFont="1" applyBorder="1" applyAlignment="1">
      <alignment horizontal="center" vertical="center"/>
    </xf>
    <xf numFmtId="0" fontId="0" fillId="0" borderId="59" xfId="0" applyFont="1" applyBorder="1" applyAlignment="1">
      <alignment horizontal="center" vertical="center"/>
    </xf>
    <xf numFmtId="0" fontId="0" fillId="0" borderId="61" xfId="0" applyFont="1" applyFill="1" applyBorder="1" applyAlignment="1">
      <alignment horizontal="left" vertical="center" wrapText="1"/>
    </xf>
    <xf numFmtId="0" fontId="0" fillId="0" borderId="52" xfId="0" applyFont="1" applyBorder="1" applyAlignment="1">
      <alignment horizontal="center" vertical="center"/>
    </xf>
    <xf numFmtId="0" fontId="0" fillId="0" borderId="56" xfId="0" applyFont="1" applyBorder="1" applyAlignment="1">
      <alignment vertical="center"/>
    </xf>
    <xf numFmtId="0" fontId="0" fillId="0" borderId="58" xfId="0" applyFont="1" applyBorder="1" applyAlignment="1">
      <alignment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177" fontId="0" fillId="0" borderId="54" xfId="0" applyNumberFormat="1" applyFont="1" applyBorder="1" applyAlignment="1">
      <alignment horizontal="center" vertical="center"/>
    </xf>
    <xf numFmtId="58" fontId="0" fillId="0" borderId="52" xfId="0" applyNumberFormat="1" applyFont="1" applyBorder="1" applyAlignment="1">
      <alignment horizontal="right" vertical="center" indent="1"/>
    </xf>
    <xf numFmtId="0" fontId="0" fillId="0" borderId="57" xfId="0" applyFont="1" applyFill="1" applyBorder="1" applyAlignment="1">
      <alignment horizontal="left" vertical="center" wrapText="1"/>
    </xf>
    <xf numFmtId="0" fontId="0" fillId="0" borderId="30" xfId="0" applyFont="1" applyFill="1" applyBorder="1" applyAlignment="1">
      <alignment vertical="center"/>
    </xf>
    <xf numFmtId="0" fontId="0" fillId="0" borderId="56" xfId="0" applyFont="1" applyFill="1" applyBorder="1" applyAlignment="1">
      <alignment vertical="center"/>
    </xf>
    <xf numFmtId="0" fontId="0" fillId="0" borderId="53" xfId="0"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Border="1" applyAlignment="1">
      <alignment vertical="center" wrapText="1"/>
    </xf>
    <xf numFmtId="177" fontId="0" fillId="0" borderId="51" xfId="0" applyNumberFormat="1" applyFont="1" applyBorder="1" applyAlignment="1">
      <alignment horizontal="center" vertical="center"/>
    </xf>
    <xf numFmtId="177" fontId="0" fillId="0" borderId="55" xfId="0" applyNumberFormat="1" applyFont="1" applyBorder="1" applyAlignment="1">
      <alignment horizontal="center" vertical="center"/>
    </xf>
    <xf numFmtId="183" fontId="0" fillId="0" borderId="52"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shrinkToFit="1"/>
    </xf>
    <xf numFmtId="177" fontId="0" fillId="0" borderId="54" xfId="0" applyNumberFormat="1" applyFont="1" applyBorder="1" applyAlignment="1">
      <alignment horizontal="right" vertical="center" shrinkToFit="1"/>
    </xf>
    <xf numFmtId="0" fontId="0" fillId="0" borderId="54" xfId="0" applyFont="1" applyFill="1" applyBorder="1" applyAlignment="1">
      <alignment horizontal="center" vertical="center"/>
    </xf>
    <xf numFmtId="0" fontId="0" fillId="0" borderId="30" xfId="0" applyFont="1" applyFill="1" applyBorder="1" applyAlignment="1">
      <alignment vertical="center" shrinkToFit="1"/>
    </xf>
    <xf numFmtId="58" fontId="0" fillId="0" borderId="52" xfId="0" applyNumberFormat="1" applyFont="1" applyBorder="1" applyAlignment="1">
      <alignment horizontal="center" vertical="center" wrapText="1"/>
    </xf>
    <xf numFmtId="0" fontId="0" fillId="0" borderId="58" xfId="0" applyFont="1" applyFill="1" applyBorder="1" applyAlignment="1">
      <alignment vertical="center"/>
    </xf>
    <xf numFmtId="58" fontId="0" fillId="0" borderId="52" xfId="0" applyNumberFormat="1" applyFont="1" applyFill="1" applyBorder="1" applyAlignment="1">
      <alignment horizontal="right" vertical="center" indent="1"/>
    </xf>
    <xf numFmtId="177" fontId="0" fillId="0" borderId="54" xfId="0" applyNumberFormat="1" applyFont="1" applyFill="1" applyBorder="1" applyAlignment="1">
      <alignment horizontal="right" vertical="center"/>
    </xf>
    <xf numFmtId="0" fontId="0" fillId="0" borderId="30" xfId="0" applyFont="1" applyBorder="1" applyAlignment="1">
      <alignment vertical="center" shrinkToFit="1"/>
    </xf>
    <xf numFmtId="0" fontId="0" fillId="34" borderId="52" xfId="0" applyFont="1" applyFill="1" applyBorder="1" applyAlignment="1">
      <alignment horizontal="center" vertical="center"/>
    </xf>
    <xf numFmtId="0" fontId="0" fillId="34" borderId="56" xfId="0" applyFont="1" applyFill="1" applyBorder="1" applyAlignment="1">
      <alignment vertical="center"/>
    </xf>
    <xf numFmtId="0" fontId="0" fillId="34" borderId="58" xfId="0" applyFont="1" applyFill="1" applyBorder="1" applyAlignment="1">
      <alignment vertical="center"/>
    </xf>
    <xf numFmtId="0" fontId="0" fillId="34" borderId="53" xfId="0" applyFont="1" applyFill="1" applyBorder="1" applyAlignment="1">
      <alignment horizontal="center" vertical="center"/>
    </xf>
    <xf numFmtId="177" fontId="0" fillId="34" borderId="51" xfId="0" applyNumberFormat="1" applyFont="1" applyFill="1" applyBorder="1" applyAlignment="1">
      <alignment horizontal="center" vertical="center"/>
    </xf>
    <xf numFmtId="177" fontId="0" fillId="34" borderId="55" xfId="0" applyNumberFormat="1" applyFont="1" applyFill="1" applyBorder="1" applyAlignment="1">
      <alignment horizontal="center" vertical="center"/>
    </xf>
    <xf numFmtId="177" fontId="0" fillId="34" borderId="54" xfId="0" applyNumberFormat="1" applyFont="1" applyFill="1" applyBorder="1" applyAlignment="1">
      <alignment horizontal="right" vertical="center" shrinkToFit="1"/>
    </xf>
    <xf numFmtId="0" fontId="0" fillId="34" borderId="55" xfId="0" applyFont="1" applyFill="1" applyBorder="1" applyAlignment="1">
      <alignment horizontal="center" vertical="center"/>
    </xf>
    <xf numFmtId="177" fontId="0" fillId="34" borderId="54" xfId="0" applyNumberFormat="1" applyFont="1" applyFill="1" applyBorder="1" applyAlignment="1">
      <alignment horizontal="center" vertical="center"/>
    </xf>
    <xf numFmtId="58" fontId="0" fillId="34" borderId="52" xfId="0" applyNumberFormat="1" applyFont="1" applyFill="1" applyBorder="1" applyAlignment="1">
      <alignment horizontal="right" vertical="center" indent="1"/>
    </xf>
    <xf numFmtId="0" fontId="0" fillId="34" borderId="57" xfId="0" applyFont="1" applyFill="1" applyBorder="1" applyAlignment="1">
      <alignment horizontal="left" vertical="center" wrapText="1"/>
    </xf>
    <xf numFmtId="0" fontId="0" fillId="0" borderId="52" xfId="0" applyFont="1" applyFill="1" applyBorder="1" applyAlignment="1">
      <alignment vertical="center" textRotation="255" shrinkToFit="1"/>
    </xf>
    <xf numFmtId="58" fontId="0" fillId="0" borderId="52" xfId="0" applyNumberFormat="1" applyFont="1" applyFill="1" applyBorder="1" applyAlignment="1">
      <alignment horizontal="right" vertical="center" wrapText="1" indent="1"/>
    </xf>
    <xf numFmtId="0" fontId="0" fillId="0" borderId="55" xfId="0" applyNumberFormat="1" applyFont="1" applyBorder="1" applyAlignment="1">
      <alignment horizontal="center" vertical="center"/>
    </xf>
    <xf numFmtId="177" fontId="0" fillId="0" borderId="55" xfId="0" applyNumberFormat="1" applyFont="1" applyBorder="1" applyAlignment="1">
      <alignment vertical="center"/>
    </xf>
    <xf numFmtId="177" fontId="0" fillId="0" borderId="51" xfId="0" applyNumberFormat="1" applyFont="1" applyFill="1" applyBorder="1" applyAlignment="1">
      <alignment vertical="center"/>
    </xf>
    <xf numFmtId="56" fontId="0" fillId="0" borderId="52" xfId="0" applyNumberFormat="1" applyFont="1" applyFill="1" applyBorder="1" applyAlignment="1">
      <alignment horizontal="right" vertical="center" indent="1"/>
    </xf>
    <xf numFmtId="183" fontId="0" fillId="0" borderId="32" xfId="0" applyNumberFormat="1" applyFont="1" applyBorder="1" applyAlignment="1">
      <alignment vertical="center"/>
    </xf>
    <xf numFmtId="0" fontId="0" fillId="0" borderId="62" xfId="0" applyFont="1" applyBorder="1" applyAlignment="1">
      <alignment horizontal="center" vertical="center" textRotation="255"/>
    </xf>
    <xf numFmtId="0" fontId="0" fillId="0" borderId="60" xfId="0" applyFont="1" applyBorder="1" applyAlignment="1">
      <alignment horizontal="center" vertical="center"/>
    </xf>
    <xf numFmtId="0" fontId="0" fillId="0" borderId="96" xfId="0" applyFont="1" applyBorder="1" applyAlignment="1">
      <alignment horizontal="center" vertical="center"/>
    </xf>
    <xf numFmtId="196" fontId="0" fillId="0" borderId="29" xfId="0" applyNumberFormat="1" applyFont="1" applyBorder="1" applyAlignment="1">
      <alignment horizontal="right" vertical="center" indent="1"/>
    </xf>
    <xf numFmtId="0" fontId="0" fillId="0" borderId="61" xfId="0" applyFont="1" applyBorder="1" applyAlignment="1">
      <alignment horizontal="left" vertical="center" wrapText="1"/>
    </xf>
    <xf numFmtId="0" fontId="0" fillId="0" borderId="63" xfId="0" applyFont="1" applyFill="1" applyBorder="1" applyAlignment="1">
      <alignment horizontal="center" vertical="center"/>
    </xf>
    <xf numFmtId="0" fontId="0" fillId="0" borderId="63" xfId="0" applyFont="1" applyFill="1" applyBorder="1" applyAlignment="1">
      <alignment vertical="center" wrapText="1"/>
    </xf>
    <xf numFmtId="0" fontId="0" fillId="0" borderId="63" xfId="0" applyFont="1" applyFill="1" applyBorder="1" applyAlignment="1">
      <alignment vertical="center"/>
    </xf>
    <xf numFmtId="0" fontId="0" fillId="0" borderId="77" xfId="0" applyFont="1" applyFill="1" applyBorder="1" applyAlignment="1">
      <alignment horizontal="center" vertical="center"/>
    </xf>
    <xf numFmtId="177" fontId="0" fillId="0" borderId="78" xfId="0" applyNumberFormat="1" applyFont="1" applyFill="1" applyBorder="1" applyAlignment="1">
      <alignment horizontal="center" vertical="center"/>
    </xf>
    <xf numFmtId="177" fontId="0" fillId="0" borderId="79" xfId="0" applyNumberFormat="1" applyFont="1" applyFill="1" applyBorder="1" applyAlignment="1">
      <alignment horizontal="center" vertical="center"/>
    </xf>
    <xf numFmtId="177" fontId="0" fillId="0" borderId="97"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center" vertical="center"/>
    </xf>
    <xf numFmtId="58" fontId="0" fillId="0" borderId="63" xfId="0" applyNumberFormat="1" applyFont="1" applyBorder="1" applyAlignment="1">
      <alignment horizontal="right" vertical="center" indent="1"/>
    </xf>
    <xf numFmtId="0" fontId="0" fillId="0" borderId="9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9"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183" fontId="0" fillId="0" borderId="29" xfId="0" applyNumberFormat="1" applyFont="1" applyFill="1" applyBorder="1" applyAlignment="1">
      <alignment horizontal="center" vertical="center"/>
    </xf>
    <xf numFmtId="0" fontId="0" fillId="0" borderId="32" xfId="0" applyFont="1" applyFill="1" applyBorder="1" applyAlignment="1">
      <alignment vertical="center" wrapText="1"/>
    </xf>
    <xf numFmtId="0" fontId="2" fillId="0" borderId="60" xfId="0" applyFont="1" applyFill="1" applyBorder="1" applyAlignment="1">
      <alignment vertical="center"/>
    </xf>
    <xf numFmtId="0" fontId="0" fillId="0" borderId="99" xfId="0" applyFont="1" applyFill="1" applyBorder="1" applyAlignment="1">
      <alignment vertical="center"/>
    </xf>
    <xf numFmtId="0" fontId="0" fillId="0" borderId="95" xfId="0" applyFont="1" applyFill="1" applyBorder="1" applyAlignment="1">
      <alignment vertical="center"/>
    </xf>
    <xf numFmtId="0" fontId="2" fillId="0" borderId="29" xfId="0" applyFont="1" applyFill="1" applyBorder="1" applyAlignment="1">
      <alignment horizontal="center" vertical="center"/>
    </xf>
    <xf numFmtId="0" fontId="0" fillId="0" borderId="62" xfId="0"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96" xfId="0" applyNumberFormat="1" applyFont="1" applyFill="1" applyBorder="1" applyAlignment="1">
      <alignment horizontal="center" vertical="center"/>
    </xf>
    <xf numFmtId="0" fontId="0" fillId="0" borderId="59" xfId="0" applyFont="1" applyFill="1" applyBorder="1" applyAlignment="1">
      <alignment horizontal="center" vertical="center"/>
    </xf>
    <xf numFmtId="58" fontId="0" fillId="0" borderId="29" xfId="0" applyNumberFormat="1" applyFont="1" applyFill="1" applyBorder="1" applyAlignment="1">
      <alignment horizontal="right" vertical="center" indent="1"/>
    </xf>
    <xf numFmtId="0" fontId="0" fillId="0" borderId="30" xfId="0" applyFont="1" applyFill="1" applyBorder="1" applyAlignment="1">
      <alignment vertical="center" wrapText="1"/>
    </xf>
    <xf numFmtId="177" fontId="0" fillId="0" borderId="54" xfId="0" applyNumberFormat="1" applyFont="1" applyFill="1" applyBorder="1" applyAlignment="1">
      <alignment horizontal="right" vertical="center" shrinkToFit="1"/>
    </xf>
    <xf numFmtId="0" fontId="0" fillId="0" borderId="52"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vertical="center" wrapText="1"/>
    </xf>
    <xf numFmtId="58" fontId="0" fillId="0" borderId="52" xfId="0" applyNumberFormat="1" applyFont="1" applyFill="1" applyBorder="1" applyAlignment="1">
      <alignment horizontal="center" vertical="center" wrapText="1"/>
    </xf>
    <xf numFmtId="0" fontId="3" fillId="0" borderId="30" xfId="0" applyFont="1" applyFill="1" applyBorder="1" applyAlignment="1">
      <alignment vertical="center" wrapText="1"/>
    </xf>
    <xf numFmtId="0" fontId="5" fillId="0" borderId="52" xfId="0" applyFont="1" applyFill="1" applyBorder="1" applyAlignment="1">
      <alignment vertical="center"/>
    </xf>
    <xf numFmtId="0" fontId="2" fillId="0" borderId="51" xfId="0" applyFont="1" applyFill="1" applyBorder="1" applyAlignment="1">
      <alignment vertical="center" wrapText="1"/>
    </xf>
    <xf numFmtId="0" fontId="2" fillId="0" borderId="56" xfId="0" applyFont="1" applyFill="1" applyBorder="1" applyAlignment="1">
      <alignment vertical="center" wrapText="1"/>
    </xf>
    <xf numFmtId="0" fontId="2" fillId="0" borderId="58" xfId="0" applyFont="1" applyFill="1" applyBorder="1" applyAlignment="1">
      <alignment vertical="center" wrapText="1"/>
    </xf>
    <xf numFmtId="0" fontId="2"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177" fontId="0" fillId="0" borderId="51"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0" fontId="0" fillId="0" borderId="52" xfId="0" applyFont="1" applyFill="1" applyBorder="1" applyAlignment="1">
      <alignment horizontal="left" vertical="center"/>
    </xf>
    <xf numFmtId="183" fontId="0" fillId="0" borderId="53" xfId="0" applyNumberFormat="1" applyFont="1" applyFill="1" applyBorder="1" applyAlignment="1">
      <alignment horizontal="center" vertical="center" wrapText="1"/>
    </xf>
    <xf numFmtId="0" fontId="0" fillId="0" borderId="53" xfId="0" applyFont="1" applyFill="1" applyBorder="1" applyAlignment="1">
      <alignment vertical="center" wrapText="1"/>
    </xf>
    <xf numFmtId="0" fontId="0" fillId="0" borderId="55" xfId="0" applyNumberFormat="1" applyFont="1" applyFill="1" applyBorder="1" applyAlignment="1">
      <alignment horizontal="center" vertical="center"/>
    </xf>
    <xf numFmtId="0" fontId="3" fillId="0" borderId="30" xfId="0" applyFont="1" applyFill="1" applyBorder="1" applyAlignment="1">
      <alignment vertical="center"/>
    </xf>
    <xf numFmtId="0" fontId="4" fillId="0" borderId="57" xfId="0" applyFont="1" applyFill="1" applyBorder="1" applyAlignment="1">
      <alignment horizontal="center" vertical="center"/>
    </xf>
    <xf numFmtId="183" fontId="0" fillId="0" borderId="53" xfId="0" applyNumberFormat="1" applyFont="1" applyFill="1" applyBorder="1" applyAlignment="1">
      <alignment horizontal="center" vertical="center"/>
    </xf>
    <xf numFmtId="0" fontId="0" fillId="0" borderId="53" xfId="0" applyFont="1" applyFill="1" applyBorder="1" applyAlignment="1">
      <alignment vertical="center"/>
    </xf>
    <xf numFmtId="177" fontId="0" fillId="0" borderId="55" xfId="0" applyNumberFormat="1" applyFont="1" applyFill="1" applyBorder="1" applyAlignment="1">
      <alignment vertical="center"/>
    </xf>
    <xf numFmtId="177" fontId="0" fillId="0" borderId="54" xfId="0" applyNumberFormat="1" applyFont="1" applyFill="1" applyBorder="1" applyAlignment="1">
      <alignment vertical="center"/>
    </xf>
    <xf numFmtId="197" fontId="0" fillId="0" borderId="55" xfId="0" applyNumberFormat="1" applyFont="1" applyFill="1" applyBorder="1" applyAlignment="1">
      <alignment horizontal="center" vertical="center"/>
    </xf>
    <xf numFmtId="183" fontId="0" fillId="0" borderId="30" xfId="0" applyNumberFormat="1" applyFont="1" applyFill="1" applyBorder="1" applyAlignment="1">
      <alignment vertical="center"/>
    </xf>
    <xf numFmtId="196" fontId="0" fillId="0" borderId="52" xfId="0" applyNumberFormat="1" applyFont="1" applyFill="1" applyBorder="1" applyAlignment="1">
      <alignment horizontal="right" vertical="center" indent="1"/>
    </xf>
    <xf numFmtId="0" fontId="0" fillId="0" borderId="54" xfId="0" applyFont="1" applyFill="1" applyBorder="1" applyAlignment="1">
      <alignment horizontal="right" vertical="center"/>
    </xf>
    <xf numFmtId="0" fontId="0" fillId="34" borderId="52" xfId="0" applyFont="1" applyFill="1" applyBorder="1" applyAlignment="1">
      <alignment horizontal="center" vertical="center" wrapText="1"/>
    </xf>
    <xf numFmtId="0" fontId="2" fillId="0" borderId="55" xfId="0" applyFont="1" applyFill="1" applyBorder="1" applyAlignment="1">
      <alignment vertical="center" wrapText="1"/>
    </xf>
    <xf numFmtId="0" fontId="12" fillId="0" borderId="20" xfId="0" applyFont="1" applyFill="1" applyBorder="1" applyAlignment="1">
      <alignment/>
    </xf>
    <xf numFmtId="0" fontId="14" fillId="0" borderId="3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100" xfId="0" applyFont="1" applyFill="1" applyBorder="1" applyAlignment="1">
      <alignment horizontal="center" vertical="center"/>
    </xf>
    <xf numFmtId="0" fontId="14" fillId="33" borderId="74" xfId="0" applyFont="1" applyFill="1" applyBorder="1" applyAlignment="1">
      <alignment horizontal="center" vertical="center"/>
    </xf>
    <xf numFmtId="0" fontId="70" fillId="0" borderId="64" xfId="0" applyFont="1" applyFill="1" applyBorder="1" applyAlignment="1">
      <alignment horizontal="center" vertical="center"/>
    </xf>
    <xf numFmtId="0" fontId="21" fillId="0" borderId="45" xfId="0" applyFont="1" applyFill="1" applyBorder="1" applyAlignment="1">
      <alignment vertical="center"/>
    </xf>
    <xf numFmtId="0" fontId="18" fillId="0" borderId="21" xfId="0" applyFont="1" applyFill="1" applyBorder="1" applyAlignment="1">
      <alignment horizontal="center" vertical="center"/>
    </xf>
    <xf numFmtId="0" fontId="4" fillId="34" borderId="57" xfId="0" applyFont="1" applyFill="1" applyBorder="1" applyAlignment="1">
      <alignment horizontal="center" vertical="center" wrapText="1"/>
    </xf>
    <xf numFmtId="0" fontId="0" fillId="34" borderId="30" xfId="0" applyFont="1" applyFill="1" applyBorder="1" applyAlignment="1">
      <alignment vertical="center" shrinkToFit="1"/>
    </xf>
    <xf numFmtId="0" fontId="0" fillId="34" borderId="52" xfId="0" applyFont="1" applyFill="1" applyBorder="1" applyAlignment="1">
      <alignment vertical="center"/>
    </xf>
    <xf numFmtId="177" fontId="0" fillId="34" borderId="54" xfId="0" applyNumberFormat="1" applyFont="1" applyFill="1" applyBorder="1" applyAlignment="1">
      <alignment horizontal="center" vertical="center" shrinkToFit="1"/>
    </xf>
    <xf numFmtId="198" fontId="21" fillId="0" borderId="25" xfId="49" applyNumberFormat="1" applyFont="1" applyFill="1" applyBorder="1" applyAlignment="1">
      <alignment vertical="center"/>
    </xf>
    <xf numFmtId="3" fontId="21" fillId="0" borderId="25" xfId="49" applyNumberFormat="1" applyFont="1" applyFill="1" applyBorder="1" applyAlignment="1">
      <alignment vertical="center"/>
    </xf>
    <xf numFmtId="0" fontId="0" fillId="0"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vertical="center"/>
    </xf>
    <xf numFmtId="0" fontId="2" fillId="0" borderId="101"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102" xfId="0" applyNumberFormat="1" applyFont="1" applyFill="1" applyBorder="1" applyAlignment="1">
      <alignment horizontal="center" vertical="center"/>
    </xf>
    <xf numFmtId="177" fontId="0" fillId="0" borderId="103" xfId="0" applyNumberFormat="1" applyFont="1" applyFill="1" applyBorder="1" applyAlignment="1">
      <alignment horizontal="center" vertical="center"/>
    </xf>
    <xf numFmtId="177" fontId="0" fillId="0" borderId="104"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0" xfId="0" applyFont="1" applyFill="1" applyAlignment="1">
      <alignment/>
    </xf>
    <xf numFmtId="58" fontId="0" fillId="0" borderId="101" xfId="0" applyNumberFormat="1" applyFont="1" applyFill="1" applyBorder="1" applyAlignment="1">
      <alignment horizontal="right" vertical="center" indent="1"/>
    </xf>
    <xf numFmtId="58" fontId="4" fillId="0" borderId="0" xfId="0" applyNumberFormat="1" applyFont="1" applyFill="1" applyAlignment="1">
      <alignment horizontal="right" vertical="center"/>
    </xf>
    <xf numFmtId="0" fontId="18" fillId="33" borderId="105" xfId="0" applyFont="1" applyFill="1" applyBorder="1" applyAlignment="1">
      <alignment horizontal="center" vertical="center" shrinkToFit="1"/>
    </xf>
    <xf numFmtId="0" fontId="19" fillId="33" borderId="31" xfId="0" applyFont="1" applyFill="1" applyBorder="1" applyAlignment="1">
      <alignment horizontal="left" vertical="center" shrinkToFit="1"/>
    </xf>
    <xf numFmtId="0" fontId="18" fillId="33" borderId="76" xfId="0" applyFont="1" applyFill="1" applyBorder="1" applyAlignment="1">
      <alignment horizontal="right" vertical="center"/>
    </xf>
    <xf numFmtId="0" fontId="2" fillId="34" borderId="52" xfId="0" applyFont="1" applyFill="1" applyBorder="1" applyAlignment="1">
      <alignment horizontal="center" vertical="center" wrapText="1" shrinkToFit="1"/>
    </xf>
    <xf numFmtId="0" fontId="20" fillId="33" borderId="0" xfId="0" applyFont="1" applyFill="1" applyAlignment="1">
      <alignment horizont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3" fillId="0" borderId="0" xfId="0" applyFont="1" applyAlignment="1">
      <alignment horizontal="left" shrinkToFit="1"/>
    </xf>
    <xf numFmtId="177" fontId="6" fillId="0" borderId="51" xfId="0" applyNumberFormat="1" applyFont="1" applyFill="1" applyBorder="1" applyAlignment="1">
      <alignment horizontal="center" vertical="center" wrapText="1" shrinkToFit="1"/>
    </xf>
    <xf numFmtId="177" fontId="6" fillId="0" borderId="55" xfId="0" applyNumberFormat="1" applyFont="1" applyFill="1" applyBorder="1" applyAlignment="1">
      <alignment horizontal="center" vertical="center" shrinkToFit="1"/>
    </xf>
    <xf numFmtId="177" fontId="6" fillId="0" borderId="54" xfId="0" applyNumberFormat="1" applyFont="1" applyFill="1" applyBorder="1" applyAlignment="1">
      <alignment horizontal="center" vertical="center" shrinkToFit="1"/>
    </xf>
    <xf numFmtId="0" fontId="5" fillId="0" borderId="51"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4" xfId="0" applyFont="1" applyFill="1" applyBorder="1" applyAlignment="1">
      <alignment horizontal="left" vertical="center" wrapText="1"/>
    </xf>
    <xf numFmtId="177" fontId="0" fillId="0" borderId="51" xfId="0" applyNumberFormat="1" applyFont="1" applyFill="1" applyBorder="1" applyAlignment="1">
      <alignment horizontal="center" vertical="center" shrinkToFit="1"/>
    </xf>
    <xf numFmtId="177" fontId="0" fillId="0" borderId="55" xfId="0" applyNumberFormat="1" applyFont="1" applyFill="1" applyBorder="1" applyAlignment="1">
      <alignment horizontal="center" vertical="center" shrinkToFit="1"/>
    </xf>
    <xf numFmtId="177" fontId="0" fillId="0" borderId="54" xfId="0" applyNumberFormat="1" applyFont="1" applyFill="1" applyBorder="1" applyAlignment="1">
      <alignment horizontal="center" vertical="center" shrinkToFit="1"/>
    </xf>
    <xf numFmtId="177" fontId="5" fillId="0" borderId="51" xfId="0" applyNumberFormat="1" applyFont="1" applyFill="1" applyBorder="1" applyAlignment="1">
      <alignment horizontal="left" vertical="center" wrapText="1" shrinkToFit="1"/>
    </xf>
    <xf numFmtId="177" fontId="5" fillId="0" borderId="55" xfId="0" applyNumberFormat="1" applyFont="1" applyFill="1" applyBorder="1" applyAlignment="1">
      <alignment horizontal="left" vertical="center" shrinkToFit="1"/>
    </xf>
    <xf numFmtId="177" fontId="5" fillId="0" borderId="54" xfId="0" applyNumberFormat="1" applyFont="1" applyFill="1" applyBorder="1" applyAlignment="1">
      <alignment horizontal="left" vertical="center" shrinkToFit="1"/>
    </xf>
    <xf numFmtId="0" fontId="0" fillId="0" borderId="3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7" xfId="0" applyFont="1" applyBorder="1" applyAlignment="1">
      <alignment horizontal="center" vertical="center" shrinkToFit="1"/>
    </xf>
    <xf numFmtId="177" fontId="7" fillId="0" borderId="51" xfId="0" applyNumberFormat="1" applyFont="1" applyFill="1" applyBorder="1" applyAlignment="1">
      <alignment horizontal="center" vertical="center" wrapText="1" shrinkToFit="1"/>
    </xf>
    <xf numFmtId="177" fontId="7" fillId="0" borderId="55" xfId="0" applyNumberFormat="1" applyFont="1" applyFill="1" applyBorder="1" applyAlignment="1">
      <alignment horizontal="center" vertical="center" wrapText="1" shrinkToFit="1"/>
    </xf>
    <xf numFmtId="177" fontId="7" fillId="0" borderId="54" xfId="0" applyNumberFormat="1" applyFont="1" applyFill="1" applyBorder="1" applyAlignment="1">
      <alignment horizontal="center" vertical="center" wrapText="1" shrinkToFit="1"/>
    </xf>
    <xf numFmtId="0" fontId="0" fillId="0"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30" fillId="0" borderId="10" xfId="0" applyFont="1" applyBorder="1" applyAlignment="1">
      <alignment horizontal="center" vertical="center"/>
    </xf>
    <xf numFmtId="0" fontId="30" fillId="0" borderId="106" xfId="0" applyFont="1" applyBorder="1" applyAlignment="1">
      <alignment horizontal="center" vertical="center"/>
    </xf>
    <xf numFmtId="0" fontId="29" fillId="33" borderId="25" xfId="0" applyFont="1" applyFill="1" applyBorder="1" applyAlignment="1">
      <alignment horizontal="center" vertical="center"/>
    </xf>
    <xf numFmtId="0" fontId="4" fillId="0" borderId="36" xfId="0" applyFont="1" applyBorder="1" applyAlignment="1">
      <alignment vertical="center"/>
    </xf>
    <xf numFmtId="195" fontId="29" fillId="0" borderId="36" xfId="0" applyNumberFormat="1" applyFont="1" applyFill="1" applyBorder="1" applyAlignment="1">
      <alignment horizontal="right" vertical="center"/>
    </xf>
    <xf numFmtId="0" fontId="25" fillId="33" borderId="42" xfId="0" applyFont="1" applyFill="1" applyBorder="1" applyAlignment="1">
      <alignment horizontal="center" vertical="center"/>
    </xf>
    <xf numFmtId="0" fontId="25" fillId="33" borderId="107" xfId="0" applyFont="1" applyFill="1" applyBorder="1" applyAlignment="1">
      <alignment horizontal="center" vertical="center"/>
    </xf>
    <xf numFmtId="0" fontId="27" fillId="33" borderId="0" xfId="0" applyFont="1" applyFill="1" applyBorder="1" applyAlignment="1">
      <alignment horizontal="right" vertical="center"/>
    </xf>
    <xf numFmtId="58" fontId="29" fillId="33" borderId="0" xfId="0" applyNumberFormat="1" applyFont="1" applyFill="1" applyAlignment="1">
      <alignment horizontal="right" vertical="center"/>
    </xf>
    <xf numFmtId="0" fontId="29" fillId="33"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647700</xdr:colOff>
      <xdr:row>37</xdr:row>
      <xdr:rowOff>114300</xdr:rowOff>
    </xdr:from>
    <xdr:ext cx="104775" cy="228600"/>
    <xdr:sp fLocksText="0">
      <xdr:nvSpPr>
        <xdr:cNvPr id="1" name="Text Box 1"/>
        <xdr:cNvSpPr txBox="1">
          <a:spLocks noChangeArrowheads="1"/>
        </xdr:cNvSpPr>
      </xdr:nvSpPr>
      <xdr:spPr>
        <a:xfrm>
          <a:off x="666750" y="9477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40</xdr:row>
      <xdr:rowOff>114300</xdr:rowOff>
    </xdr:from>
    <xdr:ext cx="104775" cy="228600"/>
    <xdr:sp fLocksText="0">
      <xdr:nvSpPr>
        <xdr:cNvPr id="2" name="Text Box 2"/>
        <xdr:cNvSpPr txBox="1">
          <a:spLocks noChangeArrowheads="1"/>
        </xdr:cNvSpPr>
      </xdr:nvSpPr>
      <xdr:spPr>
        <a:xfrm>
          <a:off x="666750" y="10220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38</xdr:row>
      <xdr:rowOff>114300</xdr:rowOff>
    </xdr:from>
    <xdr:ext cx="104775" cy="228600"/>
    <xdr:sp fLocksText="0">
      <xdr:nvSpPr>
        <xdr:cNvPr id="3" name="Text Box 3"/>
        <xdr:cNvSpPr txBox="1">
          <a:spLocks noChangeArrowheads="1"/>
        </xdr:cNvSpPr>
      </xdr:nvSpPr>
      <xdr:spPr>
        <a:xfrm>
          <a:off x="666750" y="9725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41</xdr:row>
      <xdr:rowOff>114300</xdr:rowOff>
    </xdr:from>
    <xdr:ext cx="104775" cy="219075"/>
    <xdr:sp fLocksText="0">
      <xdr:nvSpPr>
        <xdr:cNvPr id="4" name="Text Box 4"/>
        <xdr:cNvSpPr txBox="1">
          <a:spLocks noChangeArrowheads="1"/>
        </xdr:cNvSpPr>
      </xdr:nvSpPr>
      <xdr:spPr>
        <a:xfrm>
          <a:off x="666750" y="104679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114300</xdr:rowOff>
    </xdr:from>
    <xdr:ext cx="104775" cy="228600"/>
    <xdr:sp fLocksText="0">
      <xdr:nvSpPr>
        <xdr:cNvPr id="5" name="Text Box 5"/>
        <xdr:cNvSpPr txBox="1">
          <a:spLocks noChangeArrowheads="1"/>
        </xdr:cNvSpPr>
      </xdr:nvSpPr>
      <xdr:spPr>
        <a:xfrm>
          <a:off x="666750" y="99726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40</xdr:row>
      <xdr:rowOff>104775</xdr:rowOff>
    </xdr:from>
    <xdr:ext cx="104775" cy="219075"/>
    <xdr:sp fLocksText="0">
      <xdr:nvSpPr>
        <xdr:cNvPr id="6" name="Text Box 6"/>
        <xdr:cNvSpPr txBox="1">
          <a:spLocks noChangeArrowheads="1"/>
        </xdr:cNvSpPr>
      </xdr:nvSpPr>
      <xdr:spPr>
        <a:xfrm>
          <a:off x="676275" y="102108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37</xdr:row>
      <xdr:rowOff>104775</xdr:rowOff>
    </xdr:from>
    <xdr:ext cx="104775" cy="228600"/>
    <xdr:sp fLocksText="0">
      <xdr:nvSpPr>
        <xdr:cNvPr id="7" name="Text Box 3"/>
        <xdr:cNvSpPr txBox="1">
          <a:spLocks noChangeArrowheads="1"/>
        </xdr:cNvSpPr>
      </xdr:nvSpPr>
      <xdr:spPr>
        <a:xfrm>
          <a:off x="676275" y="946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37</xdr:row>
      <xdr:rowOff>104775</xdr:rowOff>
    </xdr:from>
    <xdr:ext cx="104775" cy="228600"/>
    <xdr:sp fLocksText="0">
      <xdr:nvSpPr>
        <xdr:cNvPr id="8" name="Text Box 4"/>
        <xdr:cNvSpPr txBox="1">
          <a:spLocks noChangeArrowheads="1"/>
        </xdr:cNvSpPr>
      </xdr:nvSpPr>
      <xdr:spPr>
        <a:xfrm>
          <a:off x="676275" y="946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40</xdr:row>
      <xdr:rowOff>104775</xdr:rowOff>
    </xdr:from>
    <xdr:ext cx="104775" cy="219075"/>
    <xdr:sp fLocksText="0">
      <xdr:nvSpPr>
        <xdr:cNvPr id="9" name="Text Box 5"/>
        <xdr:cNvSpPr txBox="1">
          <a:spLocks noChangeArrowheads="1"/>
        </xdr:cNvSpPr>
      </xdr:nvSpPr>
      <xdr:spPr>
        <a:xfrm>
          <a:off x="676275" y="102108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38</xdr:row>
      <xdr:rowOff>104775</xdr:rowOff>
    </xdr:from>
    <xdr:ext cx="104775" cy="228600"/>
    <xdr:sp fLocksText="0">
      <xdr:nvSpPr>
        <xdr:cNvPr id="10" name="Text Box 6"/>
        <xdr:cNvSpPr txBox="1">
          <a:spLocks noChangeArrowheads="1"/>
        </xdr:cNvSpPr>
      </xdr:nvSpPr>
      <xdr:spPr>
        <a:xfrm>
          <a:off x="676275" y="9715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38</xdr:row>
      <xdr:rowOff>104775</xdr:rowOff>
    </xdr:from>
    <xdr:ext cx="104775" cy="228600"/>
    <xdr:sp fLocksText="0">
      <xdr:nvSpPr>
        <xdr:cNvPr id="11" name="Text Box 7"/>
        <xdr:cNvSpPr txBox="1">
          <a:spLocks noChangeArrowheads="1"/>
        </xdr:cNvSpPr>
      </xdr:nvSpPr>
      <xdr:spPr>
        <a:xfrm>
          <a:off x="676275" y="9715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41</xdr:row>
      <xdr:rowOff>104775</xdr:rowOff>
    </xdr:from>
    <xdr:ext cx="104775" cy="228600"/>
    <xdr:sp fLocksText="0">
      <xdr:nvSpPr>
        <xdr:cNvPr id="12" name="Text Box 5"/>
        <xdr:cNvSpPr txBox="1">
          <a:spLocks noChangeArrowheads="1"/>
        </xdr:cNvSpPr>
      </xdr:nvSpPr>
      <xdr:spPr>
        <a:xfrm>
          <a:off x="676275" y="104584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38</xdr:row>
      <xdr:rowOff>114300</xdr:rowOff>
    </xdr:from>
    <xdr:ext cx="104775" cy="238125"/>
    <xdr:sp fLocksText="0">
      <xdr:nvSpPr>
        <xdr:cNvPr id="13" name="Text Box 1"/>
        <xdr:cNvSpPr txBox="1">
          <a:spLocks noChangeArrowheads="1"/>
        </xdr:cNvSpPr>
      </xdr:nvSpPr>
      <xdr:spPr>
        <a:xfrm>
          <a:off x="666750" y="9725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41</xdr:row>
      <xdr:rowOff>114300</xdr:rowOff>
    </xdr:from>
    <xdr:ext cx="104775" cy="219075"/>
    <xdr:sp fLocksText="0">
      <xdr:nvSpPr>
        <xdr:cNvPr id="14" name="Text Box 2"/>
        <xdr:cNvSpPr txBox="1">
          <a:spLocks noChangeArrowheads="1"/>
        </xdr:cNvSpPr>
      </xdr:nvSpPr>
      <xdr:spPr>
        <a:xfrm>
          <a:off x="666750" y="104679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39</xdr:row>
      <xdr:rowOff>114300</xdr:rowOff>
    </xdr:from>
    <xdr:ext cx="104775" cy="238125"/>
    <xdr:sp fLocksText="0">
      <xdr:nvSpPr>
        <xdr:cNvPr id="15" name="Text Box 3"/>
        <xdr:cNvSpPr txBox="1">
          <a:spLocks noChangeArrowheads="1"/>
        </xdr:cNvSpPr>
      </xdr:nvSpPr>
      <xdr:spPr>
        <a:xfrm>
          <a:off x="666750" y="9972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42</xdr:row>
      <xdr:rowOff>114300</xdr:rowOff>
    </xdr:from>
    <xdr:ext cx="104775" cy="228600"/>
    <xdr:sp fLocksText="0">
      <xdr:nvSpPr>
        <xdr:cNvPr id="16" name="Text Box 4"/>
        <xdr:cNvSpPr txBox="1">
          <a:spLocks noChangeArrowheads="1"/>
        </xdr:cNvSpPr>
      </xdr:nvSpPr>
      <xdr:spPr>
        <a:xfrm>
          <a:off x="666750" y="10715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40</xdr:row>
      <xdr:rowOff>114300</xdr:rowOff>
    </xdr:from>
    <xdr:ext cx="104775" cy="238125"/>
    <xdr:sp fLocksText="0">
      <xdr:nvSpPr>
        <xdr:cNvPr id="17" name="Text Box 5"/>
        <xdr:cNvSpPr txBox="1">
          <a:spLocks noChangeArrowheads="1"/>
        </xdr:cNvSpPr>
      </xdr:nvSpPr>
      <xdr:spPr>
        <a:xfrm>
          <a:off x="666750" y="102203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41</xdr:row>
      <xdr:rowOff>104775</xdr:rowOff>
    </xdr:from>
    <xdr:ext cx="104775" cy="219075"/>
    <xdr:sp fLocksText="0">
      <xdr:nvSpPr>
        <xdr:cNvPr id="18" name="Text Box 6"/>
        <xdr:cNvSpPr txBox="1">
          <a:spLocks noChangeArrowheads="1"/>
        </xdr:cNvSpPr>
      </xdr:nvSpPr>
      <xdr:spPr>
        <a:xfrm>
          <a:off x="676275" y="104584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38</xdr:row>
      <xdr:rowOff>104775</xdr:rowOff>
    </xdr:from>
    <xdr:ext cx="104775" cy="238125"/>
    <xdr:sp fLocksText="0">
      <xdr:nvSpPr>
        <xdr:cNvPr id="19" name="Text Box 3"/>
        <xdr:cNvSpPr txBox="1">
          <a:spLocks noChangeArrowheads="1"/>
        </xdr:cNvSpPr>
      </xdr:nvSpPr>
      <xdr:spPr>
        <a:xfrm>
          <a:off x="676275" y="9715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38</xdr:row>
      <xdr:rowOff>104775</xdr:rowOff>
    </xdr:from>
    <xdr:ext cx="104775" cy="238125"/>
    <xdr:sp fLocksText="0">
      <xdr:nvSpPr>
        <xdr:cNvPr id="20" name="Text Box 4"/>
        <xdr:cNvSpPr txBox="1">
          <a:spLocks noChangeArrowheads="1"/>
        </xdr:cNvSpPr>
      </xdr:nvSpPr>
      <xdr:spPr>
        <a:xfrm>
          <a:off x="676275" y="9715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41</xdr:row>
      <xdr:rowOff>104775</xdr:rowOff>
    </xdr:from>
    <xdr:ext cx="104775" cy="219075"/>
    <xdr:sp fLocksText="0">
      <xdr:nvSpPr>
        <xdr:cNvPr id="21" name="Text Box 5"/>
        <xdr:cNvSpPr txBox="1">
          <a:spLocks noChangeArrowheads="1"/>
        </xdr:cNvSpPr>
      </xdr:nvSpPr>
      <xdr:spPr>
        <a:xfrm>
          <a:off x="676275" y="104584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39</xdr:row>
      <xdr:rowOff>104775</xdr:rowOff>
    </xdr:from>
    <xdr:ext cx="104775" cy="238125"/>
    <xdr:sp fLocksText="0">
      <xdr:nvSpPr>
        <xdr:cNvPr id="22" name="Text Box 6"/>
        <xdr:cNvSpPr txBox="1">
          <a:spLocks noChangeArrowheads="1"/>
        </xdr:cNvSpPr>
      </xdr:nvSpPr>
      <xdr:spPr>
        <a:xfrm>
          <a:off x="676275" y="9963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39</xdr:row>
      <xdr:rowOff>104775</xdr:rowOff>
    </xdr:from>
    <xdr:ext cx="104775" cy="238125"/>
    <xdr:sp fLocksText="0">
      <xdr:nvSpPr>
        <xdr:cNvPr id="23" name="Text Box 7"/>
        <xdr:cNvSpPr txBox="1">
          <a:spLocks noChangeArrowheads="1"/>
        </xdr:cNvSpPr>
      </xdr:nvSpPr>
      <xdr:spPr>
        <a:xfrm>
          <a:off x="676275" y="9963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42</xdr:row>
      <xdr:rowOff>104775</xdr:rowOff>
    </xdr:from>
    <xdr:ext cx="104775" cy="228600"/>
    <xdr:sp fLocksText="0">
      <xdr:nvSpPr>
        <xdr:cNvPr id="24" name="Text Box 5"/>
        <xdr:cNvSpPr txBox="1">
          <a:spLocks noChangeArrowheads="1"/>
        </xdr:cNvSpPr>
      </xdr:nvSpPr>
      <xdr:spPr>
        <a:xfrm>
          <a:off x="676275" y="10706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257175</xdr:colOff>
      <xdr:row>46</xdr:row>
      <xdr:rowOff>123825</xdr:rowOff>
    </xdr:from>
    <xdr:ext cx="104775" cy="257175"/>
    <xdr:sp fLocksText="0">
      <xdr:nvSpPr>
        <xdr:cNvPr id="25" name="Text Box 8"/>
        <xdr:cNvSpPr txBox="1">
          <a:spLocks noChangeArrowheads="1"/>
        </xdr:cNvSpPr>
      </xdr:nvSpPr>
      <xdr:spPr>
        <a:xfrm>
          <a:off x="962025" y="117252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42</xdr:row>
      <xdr:rowOff>114300</xdr:rowOff>
    </xdr:from>
    <xdr:ext cx="104775" cy="228600"/>
    <xdr:sp fLocksText="0">
      <xdr:nvSpPr>
        <xdr:cNvPr id="26" name="Text Box 2"/>
        <xdr:cNvSpPr txBox="1">
          <a:spLocks noChangeArrowheads="1"/>
        </xdr:cNvSpPr>
      </xdr:nvSpPr>
      <xdr:spPr>
        <a:xfrm>
          <a:off x="666750" y="107156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43</xdr:row>
      <xdr:rowOff>114300</xdr:rowOff>
    </xdr:from>
    <xdr:ext cx="104775" cy="238125"/>
    <xdr:sp fLocksText="0">
      <xdr:nvSpPr>
        <xdr:cNvPr id="27" name="Text Box 4"/>
        <xdr:cNvSpPr txBox="1">
          <a:spLocks noChangeArrowheads="1"/>
        </xdr:cNvSpPr>
      </xdr:nvSpPr>
      <xdr:spPr>
        <a:xfrm>
          <a:off x="666750" y="1096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42</xdr:row>
      <xdr:rowOff>104775</xdr:rowOff>
    </xdr:from>
    <xdr:ext cx="104775" cy="219075"/>
    <xdr:sp fLocksText="0">
      <xdr:nvSpPr>
        <xdr:cNvPr id="28" name="Text Box 6"/>
        <xdr:cNvSpPr txBox="1">
          <a:spLocks noChangeArrowheads="1"/>
        </xdr:cNvSpPr>
      </xdr:nvSpPr>
      <xdr:spPr>
        <a:xfrm>
          <a:off x="676275" y="107061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42</xdr:row>
      <xdr:rowOff>104775</xdr:rowOff>
    </xdr:from>
    <xdr:ext cx="104775" cy="219075"/>
    <xdr:sp fLocksText="0">
      <xdr:nvSpPr>
        <xdr:cNvPr id="29" name="Text Box 5"/>
        <xdr:cNvSpPr txBox="1">
          <a:spLocks noChangeArrowheads="1"/>
        </xdr:cNvSpPr>
      </xdr:nvSpPr>
      <xdr:spPr>
        <a:xfrm>
          <a:off x="676275" y="1070610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43</xdr:row>
      <xdr:rowOff>104775</xdr:rowOff>
    </xdr:from>
    <xdr:ext cx="104775" cy="238125"/>
    <xdr:sp fLocksText="0">
      <xdr:nvSpPr>
        <xdr:cNvPr id="30" name="Text Box 5"/>
        <xdr:cNvSpPr txBox="1">
          <a:spLocks noChangeArrowheads="1"/>
        </xdr:cNvSpPr>
      </xdr:nvSpPr>
      <xdr:spPr>
        <a:xfrm>
          <a:off x="676275" y="1095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43</xdr:row>
      <xdr:rowOff>114300</xdr:rowOff>
    </xdr:from>
    <xdr:ext cx="104775" cy="238125"/>
    <xdr:sp fLocksText="0">
      <xdr:nvSpPr>
        <xdr:cNvPr id="31" name="Text Box 2"/>
        <xdr:cNvSpPr txBox="1">
          <a:spLocks noChangeArrowheads="1"/>
        </xdr:cNvSpPr>
      </xdr:nvSpPr>
      <xdr:spPr>
        <a:xfrm>
          <a:off x="666750" y="1096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647700</xdr:colOff>
      <xdr:row>42</xdr:row>
      <xdr:rowOff>114300</xdr:rowOff>
    </xdr:from>
    <xdr:ext cx="104775" cy="238125"/>
    <xdr:sp fLocksText="0">
      <xdr:nvSpPr>
        <xdr:cNvPr id="32" name="Text Box 5"/>
        <xdr:cNvSpPr txBox="1">
          <a:spLocks noChangeArrowheads="1"/>
        </xdr:cNvSpPr>
      </xdr:nvSpPr>
      <xdr:spPr>
        <a:xfrm>
          <a:off x="666750" y="107156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43</xdr:row>
      <xdr:rowOff>104775</xdr:rowOff>
    </xdr:from>
    <xdr:ext cx="104775" cy="228600"/>
    <xdr:sp fLocksText="0">
      <xdr:nvSpPr>
        <xdr:cNvPr id="33" name="Text Box 6"/>
        <xdr:cNvSpPr txBox="1">
          <a:spLocks noChangeArrowheads="1"/>
        </xdr:cNvSpPr>
      </xdr:nvSpPr>
      <xdr:spPr>
        <a:xfrm>
          <a:off x="676275" y="1095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43</xdr:row>
      <xdr:rowOff>104775</xdr:rowOff>
    </xdr:from>
    <xdr:ext cx="104775" cy="228600"/>
    <xdr:sp fLocksText="0">
      <xdr:nvSpPr>
        <xdr:cNvPr id="34" name="Text Box 5"/>
        <xdr:cNvSpPr txBox="1">
          <a:spLocks noChangeArrowheads="1"/>
        </xdr:cNvSpPr>
      </xdr:nvSpPr>
      <xdr:spPr>
        <a:xfrm>
          <a:off x="676275" y="10953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xdr:row>
      <xdr:rowOff>0</xdr:rowOff>
    </xdr:from>
    <xdr:to>
      <xdr:col>6</xdr:col>
      <xdr:colOff>95250</xdr:colOff>
      <xdr:row>3</xdr:row>
      <xdr:rowOff>0</xdr:rowOff>
    </xdr:to>
    <xdr:sp>
      <xdr:nvSpPr>
        <xdr:cNvPr id="1" name="Text Box 1"/>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 name="Text Box 2"/>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3" name="Text Box 3"/>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4" name="Text Box 4"/>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5" name="Text Box 5"/>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6" name="Text Box 6"/>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7" name="Text Box 7"/>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8" name="Text Box 8"/>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9" name="Text Box 9"/>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0" name="Text Box 12"/>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1" name="Text Box 13"/>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2" name="Text Box 14"/>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3" name="Text Box 15"/>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4" name="Text Box 16"/>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5" name="Text Box 17"/>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6" name="Text Box 18"/>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7" name="Text Box 19"/>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8" name="Text Box 20"/>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19" name="Text Box 1"/>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0" name="Text Box 2"/>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1" name="Text Box 3"/>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2" name="Text Box 4"/>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3" name="Text Box 5"/>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4" name="Text Box 6"/>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5" name="Text Box 7"/>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6" name="Text Box 8"/>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twoCellAnchor>
    <xdr:from>
      <xdr:col>5</xdr:col>
      <xdr:colOff>66675</xdr:colOff>
      <xdr:row>3</xdr:row>
      <xdr:rowOff>0</xdr:rowOff>
    </xdr:from>
    <xdr:to>
      <xdr:col>6</xdr:col>
      <xdr:colOff>95250</xdr:colOff>
      <xdr:row>3</xdr:row>
      <xdr:rowOff>0</xdr:rowOff>
    </xdr:to>
    <xdr:sp>
      <xdr:nvSpPr>
        <xdr:cNvPr id="27" name="Text Box 9"/>
        <xdr:cNvSpPr txBox="1">
          <a:spLocks noChangeArrowheads="1"/>
        </xdr:cNvSpPr>
      </xdr:nvSpPr>
      <xdr:spPr>
        <a:xfrm>
          <a:off x="8467725" y="733425"/>
          <a:ext cx="4572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増床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62"/>
  <sheetViews>
    <sheetView tabSelected="1" view="pageBreakPreview" zoomScale="70" zoomScaleNormal="75" zoomScaleSheetLayoutView="70" zoomScalePageLayoutView="0" workbookViewId="0" topLeftCell="A19">
      <selection activeCell="B33" sqref="B33"/>
    </sheetView>
  </sheetViews>
  <sheetFormatPr defaultColWidth="9.00390625" defaultRowHeight="19.5" customHeight="1"/>
  <cols>
    <col min="1" max="1" width="0.2421875" style="4" customWidth="1"/>
    <col min="2" max="2" width="9.00390625" style="5" customWidth="1"/>
    <col min="3" max="3" width="31.625" style="6" customWidth="1"/>
    <col min="4" max="4" width="5.625" style="11" customWidth="1"/>
    <col min="5" max="5" width="3.125" style="4" customWidth="1"/>
    <col min="6" max="6" width="8.625" style="5" customWidth="1"/>
    <col min="7" max="7" width="31.625" style="4" customWidth="1"/>
    <col min="8" max="8" width="5.625" style="6" customWidth="1"/>
    <col min="9" max="9" width="1.625" style="6" customWidth="1"/>
    <col min="10" max="10" width="8.625" style="4" customWidth="1"/>
    <col min="11" max="11" width="31.625" style="4" customWidth="1"/>
    <col min="12" max="12" width="5.625" style="4" customWidth="1"/>
    <col min="13" max="13" width="1.625" style="4" customWidth="1"/>
    <col min="14" max="14" width="8.625" style="4" customWidth="1"/>
    <col min="15" max="15" width="31.625" style="4" customWidth="1"/>
    <col min="16" max="16" width="13.375" style="4" customWidth="1"/>
    <col min="17" max="18" width="9.00390625" style="4" customWidth="1"/>
    <col min="19" max="19" width="11.25390625" style="4" bestFit="1" customWidth="1"/>
    <col min="20" max="16384" width="9.00390625" style="4" customWidth="1"/>
  </cols>
  <sheetData>
    <row r="1" spans="2:16" ht="25.5" customHeight="1">
      <c r="B1" s="429" t="s">
        <v>266</v>
      </c>
      <c r="C1" s="429"/>
      <c r="D1" s="429"/>
      <c r="E1" s="429"/>
      <c r="F1" s="429"/>
      <c r="G1" s="429"/>
      <c r="H1" s="429"/>
      <c r="I1" s="429"/>
      <c r="J1" s="429"/>
      <c r="K1" s="429"/>
      <c r="L1" s="429"/>
      <c r="M1" s="429"/>
      <c r="N1" s="429"/>
      <c r="O1" s="429"/>
      <c r="P1" s="429"/>
    </row>
    <row r="2" spans="2:15" ht="13.5" customHeight="1" thickBot="1">
      <c r="B2" s="9"/>
      <c r="D2" s="34"/>
      <c r="O2" s="424" t="s">
        <v>1593</v>
      </c>
    </row>
    <row r="3" spans="2:16" ht="35.25" customHeight="1" thickBot="1">
      <c r="B3" s="32" t="s">
        <v>270</v>
      </c>
      <c r="C3" s="29" t="s">
        <v>333</v>
      </c>
      <c r="D3" s="185" t="s">
        <v>269</v>
      </c>
      <c r="E3" s="6"/>
      <c r="F3" s="32" t="s">
        <v>270</v>
      </c>
      <c r="G3" s="29" t="s">
        <v>333</v>
      </c>
      <c r="H3" s="185" t="s">
        <v>269</v>
      </c>
      <c r="J3" s="32" t="s">
        <v>270</v>
      </c>
      <c r="K3" s="29" t="s">
        <v>333</v>
      </c>
      <c r="L3" s="185" t="s">
        <v>269</v>
      </c>
      <c r="M3" s="6"/>
      <c r="N3" s="35" t="s">
        <v>270</v>
      </c>
      <c r="O3" s="84" t="s">
        <v>333</v>
      </c>
      <c r="P3" s="185" t="s">
        <v>269</v>
      </c>
    </row>
    <row r="4" spans="2:16" ht="19.5" customHeight="1">
      <c r="B4" s="119" t="s">
        <v>491</v>
      </c>
      <c r="C4" s="115" t="s">
        <v>729</v>
      </c>
      <c r="D4" s="186">
        <v>100</v>
      </c>
      <c r="E4" s="28"/>
      <c r="F4" s="24" t="s">
        <v>636</v>
      </c>
      <c r="G4" s="17" t="s">
        <v>267</v>
      </c>
      <c r="H4" s="187">
        <v>100</v>
      </c>
      <c r="I4" s="28"/>
      <c r="J4" s="24"/>
      <c r="K4" s="17" t="s">
        <v>5</v>
      </c>
      <c r="L4" s="187">
        <v>100</v>
      </c>
      <c r="M4" s="28"/>
      <c r="N4" s="57"/>
      <c r="O4" s="43" t="s">
        <v>39</v>
      </c>
      <c r="P4" s="195">
        <v>120</v>
      </c>
    </row>
    <row r="5" spans="2:16" ht="19.5" customHeight="1">
      <c r="B5" s="37" t="s">
        <v>682</v>
      </c>
      <c r="C5" s="17" t="s">
        <v>334</v>
      </c>
      <c r="D5" s="187">
        <v>100</v>
      </c>
      <c r="E5" s="28"/>
      <c r="F5" s="26">
        <f>SUM(H4:H7)</f>
        <v>418</v>
      </c>
      <c r="G5" s="21" t="s">
        <v>193</v>
      </c>
      <c r="H5" s="188">
        <v>106</v>
      </c>
      <c r="I5" s="28"/>
      <c r="J5" s="26"/>
      <c r="K5" s="20" t="s">
        <v>6</v>
      </c>
      <c r="L5" s="200">
        <v>96</v>
      </c>
      <c r="M5" s="28"/>
      <c r="N5" s="41"/>
      <c r="O5" s="51" t="s">
        <v>244</v>
      </c>
      <c r="P5" s="198">
        <v>100</v>
      </c>
    </row>
    <row r="6" spans="2:16" ht="19.5" customHeight="1">
      <c r="B6" s="26">
        <f>SUM(D5:D7)</f>
        <v>250</v>
      </c>
      <c r="C6" s="19" t="s">
        <v>571</v>
      </c>
      <c r="D6" s="188">
        <v>100</v>
      </c>
      <c r="E6" s="28"/>
      <c r="F6" s="26"/>
      <c r="G6" s="21" t="s">
        <v>653</v>
      </c>
      <c r="H6" s="191">
        <v>112</v>
      </c>
      <c r="I6" s="28"/>
      <c r="J6" s="26" t="s">
        <v>308</v>
      </c>
      <c r="K6" s="20" t="s">
        <v>528</v>
      </c>
      <c r="L6" s="200">
        <v>77</v>
      </c>
      <c r="M6" s="28"/>
      <c r="N6" s="41" t="s">
        <v>557</v>
      </c>
      <c r="O6" s="51" t="s">
        <v>471</v>
      </c>
      <c r="P6" s="198">
        <v>100</v>
      </c>
    </row>
    <row r="7" spans="2:16" ht="19.5" customHeight="1">
      <c r="B7" s="26"/>
      <c r="C7" s="44" t="s">
        <v>737</v>
      </c>
      <c r="D7" s="189">
        <v>50</v>
      </c>
      <c r="E7" s="28"/>
      <c r="F7" s="26"/>
      <c r="G7" s="21" t="s">
        <v>810</v>
      </c>
      <c r="H7" s="191">
        <v>100</v>
      </c>
      <c r="I7" s="28"/>
      <c r="J7" s="26">
        <f>SUM(L4:L11)</f>
        <v>993</v>
      </c>
      <c r="K7" s="20" t="s">
        <v>7</v>
      </c>
      <c r="L7" s="200">
        <v>150</v>
      </c>
      <c r="M7" s="28"/>
      <c r="N7" s="41">
        <f>SUM(P4:P9)</f>
        <v>720</v>
      </c>
      <c r="O7" s="21" t="s">
        <v>514</v>
      </c>
      <c r="P7" s="191">
        <v>100</v>
      </c>
    </row>
    <row r="8" spans="2:16" ht="19.5" customHeight="1">
      <c r="B8" s="24" t="s">
        <v>368</v>
      </c>
      <c r="C8" s="17" t="s">
        <v>335</v>
      </c>
      <c r="D8" s="190">
        <v>90</v>
      </c>
      <c r="E8" s="28"/>
      <c r="F8" s="24" t="s">
        <v>637</v>
      </c>
      <c r="G8" s="22" t="s">
        <v>69</v>
      </c>
      <c r="H8" s="190">
        <v>100</v>
      </c>
      <c r="I8" s="46"/>
      <c r="J8" s="26"/>
      <c r="K8" s="21" t="s">
        <v>798</v>
      </c>
      <c r="L8" s="191">
        <v>150</v>
      </c>
      <c r="M8" s="46"/>
      <c r="N8" s="26"/>
      <c r="O8" s="74" t="s">
        <v>600</v>
      </c>
      <c r="P8" s="200">
        <v>150</v>
      </c>
    </row>
    <row r="9" spans="2:16" ht="19.5" customHeight="1">
      <c r="B9" s="26">
        <f>SUM(D8:D10)</f>
        <v>350</v>
      </c>
      <c r="C9" s="21" t="s">
        <v>43</v>
      </c>
      <c r="D9" s="191">
        <v>160</v>
      </c>
      <c r="E9" s="28"/>
      <c r="F9" s="26">
        <f>SUM(H8:H10)</f>
        <v>356</v>
      </c>
      <c r="G9" s="21" t="s">
        <v>603</v>
      </c>
      <c r="H9" s="191">
        <v>106</v>
      </c>
      <c r="I9" s="46"/>
      <c r="J9" s="26"/>
      <c r="K9" s="21" t="s">
        <v>303</v>
      </c>
      <c r="L9" s="191">
        <v>150</v>
      </c>
      <c r="M9" s="46"/>
      <c r="N9" s="25"/>
      <c r="O9" s="16" t="s">
        <v>489</v>
      </c>
      <c r="P9" s="196">
        <v>150</v>
      </c>
    </row>
    <row r="10" spans="2:16" ht="19.5" customHeight="1">
      <c r="B10" s="25"/>
      <c r="C10" s="36" t="s">
        <v>687</v>
      </c>
      <c r="D10" s="192">
        <v>100</v>
      </c>
      <c r="E10" s="28"/>
      <c r="F10" s="25"/>
      <c r="G10" s="18" t="s">
        <v>869</v>
      </c>
      <c r="H10" s="192">
        <v>150</v>
      </c>
      <c r="I10" s="46"/>
      <c r="J10" s="73"/>
      <c r="K10" s="21" t="s">
        <v>262</v>
      </c>
      <c r="L10" s="191">
        <v>150</v>
      </c>
      <c r="M10" s="46"/>
      <c r="N10" s="24" t="s">
        <v>313</v>
      </c>
      <c r="O10" s="22" t="s">
        <v>13</v>
      </c>
      <c r="P10" s="190">
        <v>97</v>
      </c>
    </row>
    <row r="11" spans="2:16" ht="19.5" customHeight="1">
      <c r="B11" s="41" t="s">
        <v>369</v>
      </c>
      <c r="C11" s="43" t="s">
        <v>517</v>
      </c>
      <c r="D11" s="193">
        <v>100</v>
      </c>
      <c r="E11" s="28"/>
      <c r="F11" s="26"/>
      <c r="G11" s="122" t="s">
        <v>70</v>
      </c>
      <c r="H11" s="188">
        <v>100</v>
      </c>
      <c r="I11" s="46"/>
      <c r="J11" s="72"/>
      <c r="K11" s="18" t="s">
        <v>422</v>
      </c>
      <c r="L11" s="207">
        <v>120</v>
      </c>
      <c r="M11" s="46"/>
      <c r="N11" s="25">
        <f>SUM(P10:P11)</f>
        <v>197</v>
      </c>
      <c r="O11" s="18" t="s">
        <v>195</v>
      </c>
      <c r="P11" s="192">
        <v>100</v>
      </c>
    </row>
    <row r="12" spans="2:16" ht="19.5" customHeight="1">
      <c r="B12" s="41">
        <f>SUM(D11:D13)</f>
        <v>289</v>
      </c>
      <c r="C12" s="60" t="s">
        <v>396</v>
      </c>
      <c r="D12" s="194">
        <v>89</v>
      </c>
      <c r="E12" s="28"/>
      <c r="F12" s="26" t="s">
        <v>638</v>
      </c>
      <c r="G12" s="21" t="s">
        <v>71</v>
      </c>
      <c r="H12" s="191">
        <v>100</v>
      </c>
      <c r="I12" s="46"/>
      <c r="J12" s="26"/>
      <c r="K12" s="122" t="s">
        <v>207</v>
      </c>
      <c r="L12" s="197">
        <v>48</v>
      </c>
      <c r="M12" s="46"/>
      <c r="N12" s="37" t="s">
        <v>560</v>
      </c>
      <c r="O12" s="123" t="s">
        <v>473</v>
      </c>
      <c r="P12" s="188">
        <v>100</v>
      </c>
    </row>
    <row r="13" spans="2:16" ht="19.5" customHeight="1">
      <c r="B13" s="47"/>
      <c r="C13" s="33" t="s">
        <v>880</v>
      </c>
      <c r="D13" s="189">
        <v>100</v>
      </c>
      <c r="E13" s="28"/>
      <c r="F13" s="403">
        <f>SUM(H11:H16)</f>
        <v>608</v>
      </c>
      <c r="G13" s="125" t="s">
        <v>0</v>
      </c>
      <c r="H13" s="199">
        <v>58</v>
      </c>
      <c r="I13" s="46"/>
      <c r="J13" s="41"/>
      <c r="K13" s="51" t="s">
        <v>243</v>
      </c>
      <c r="L13" s="198">
        <v>150</v>
      </c>
      <c r="M13" s="46"/>
      <c r="N13" s="25">
        <f>P12+P13</f>
        <v>250</v>
      </c>
      <c r="O13" s="19" t="s">
        <v>208</v>
      </c>
      <c r="P13" s="192">
        <v>150</v>
      </c>
    </row>
    <row r="14" spans="2:16" ht="19.5" customHeight="1">
      <c r="B14" s="26" t="s">
        <v>75</v>
      </c>
      <c r="C14" s="45" t="s">
        <v>520</v>
      </c>
      <c r="D14" s="195">
        <v>150</v>
      </c>
      <c r="E14" s="28"/>
      <c r="F14" s="53"/>
      <c r="G14" s="125" t="s">
        <v>389</v>
      </c>
      <c r="H14" s="257">
        <v>150</v>
      </c>
      <c r="I14" s="46"/>
      <c r="J14" s="41"/>
      <c r="K14" s="51" t="s">
        <v>8</v>
      </c>
      <c r="L14" s="198">
        <v>100</v>
      </c>
      <c r="M14" s="202"/>
      <c r="N14" s="24"/>
      <c r="O14" s="17" t="s">
        <v>529</v>
      </c>
      <c r="P14" s="187">
        <v>140</v>
      </c>
    </row>
    <row r="15" spans="2:16" ht="19.5" customHeight="1">
      <c r="B15" s="26">
        <f>SUM(D14:D15)</f>
        <v>250</v>
      </c>
      <c r="C15" s="18" t="s">
        <v>249</v>
      </c>
      <c r="D15" s="196">
        <v>100</v>
      </c>
      <c r="E15" s="28"/>
      <c r="F15" s="53"/>
      <c r="G15" s="125" t="s">
        <v>445</v>
      </c>
      <c r="H15" s="257">
        <v>100</v>
      </c>
      <c r="I15" s="46"/>
      <c r="J15" s="41"/>
      <c r="K15" s="51" t="s">
        <v>9</v>
      </c>
      <c r="L15" s="198">
        <v>66</v>
      </c>
      <c r="M15" s="46"/>
      <c r="N15" s="26" t="s">
        <v>743</v>
      </c>
      <c r="O15" s="20" t="s">
        <v>16</v>
      </c>
      <c r="P15" s="200">
        <v>58</v>
      </c>
    </row>
    <row r="16" spans="2:16" ht="19.5" customHeight="1">
      <c r="B16" s="24"/>
      <c r="C16" s="17" t="s">
        <v>521</v>
      </c>
      <c r="D16" s="197">
        <v>90</v>
      </c>
      <c r="E16" s="28"/>
      <c r="F16" s="53"/>
      <c r="G16" s="125" t="s">
        <v>1539</v>
      </c>
      <c r="H16" s="257">
        <v>100</v>
      </c>
      <c r="I16" s="46"/>
      <c r="J16" s="41" t="s">
        <v>309</v>
      </c>
      <c r="K16" s="51" t="s">
        <v>10</v>
      </c>
      <c r="L16" s="198">
        <v>51</v>
      </c>
      <c r="M16" s="46"/>
      <c r="N16" s="41">
        <f>SUM(P14:P18)</f>
        <v>549</v>
      </c>
      <c r="O16" s="51" t="s">
        <v>387</v>
      </c>
      <c r="P16" s="198">
        <v>165</v>
      </c>
    </row>
    <row r="17" spans="2:16" ht="19.5" customHeight="1">
      <c r="B17" s="26" t="s">
        <v>629</v>
      </c>
      <c r="C17" s="20" t="s">
        <v>44</v>
      </c>
      <c r="D17" s="188">
        <v>176</v>
      </c>
      <c r="E17" s="28"/>
      <c r="F17" s="57" t="s">
        <v>509</v>
      </c>
      <c r="G17" s="43" t="s">
        <v>91</v>
      </c>
      <c r="H17" s="193">
        <v>100</v>
      </c>
      <c r="I17" s="46"/>
      <c r="J17" s="41">
        <f>SUM(L12:L21)</f>
        <v>933</v>
      </c>
      <c r="K17" s="51" t="s">
        <v>639</v>
      </c>
      <c r="L17" s="198">
        <v>100</v>
      </c>
      <c r="M17" s="46"/>
      <c r="N17" s="41"/>
      <c r="O17" s="39" t="s">
        <v>654</v>
      </c>
      <c r="P17" s="194">
        <v>118</v>
      </c>
    </row>
    <row r="18" spans="2:16" ht="19.5" customHeight="1">
      <c r="B18" s="26">
        <f>SUM(D16:D19)</f>
        <v>537</v>
      </c>
      <c r="C18" s="21" t="s">
        <v>89</v>
      </c>
      <c r="D18" s="191">
        <v>152</v>
      </c>
      <c r="E18" s="28"/>
      <c r="F18" s="41">
        <f>SUM(H17:H19)</f>
        <v>405</v>
      </c>
      <c r="G18" s="51" t="s">
        <v>72</v>
      </c>
      <c r="H18" s="198">
        <v>100</v>
      </c>
      <c r="I18" s="46"/>
      <c r="J18" s="41"/>
      <c r="K18" s="51" t="s">
        <v>544</v>
      </c>
      <c r="L18" s="199">
        <v>48</v>
      </c>
      <c r="M18" s="46"/>
      <c r="N18" s="47"/>
      <c r="O18" s="33" t="s">
        <v>531</v>
      </c>
      <c r="P18" s="189">
        <v>68</v>
      </c>
    </row>
    <row r="19" spans="2:16" ht="19.5" customHeight="1">
      <c r="B19" s="26"/>
      <c r="C19" s="33" t="s">
        <v>866</v>
      </c>
      <c r="D19" s="189">
        <v>119</v>
      </c>
      <c r="E19" s="28"/>
      <c r="F19" s="258"/>
      <c r="G19" s="39" t="s">
        <v>79</v>
      </c>
      <c r="H19" s="194">
        <v>205</v>
      </c>
      <c r="I19" s="46"/>
      <c r="J19" s="41"/>
      <c r="K19" s="39" t="s">
        <v>530</v>
      </c>
      <c r="L19" s="199">
        <v>100</v>
      </c>
      <c r="M19" s="46"/>
      <c r="N19" s="41"/>
      <c r="O19" s="45" t="s">
        <v>807</v>
      </c>
      <c r="P19" s="195">
        <v>86</v>
      </c>
    </row>
    <row r="20" spans="2:16" ht="19.5" customHeight="1">
      <c r="B20" s="42"/>
      <c r="C20" s="17" t="s">
        <v>827</v>
      </c>
      <c r="D20" s="197">
        <v>100</v>
      </c>
      <c r="E20" s="28"/>
      <c r="F20" s="57"/>
      <c r="G20" s="43" t="s">
        <v>652</v>
      </c>
      <c r="H20" s="193">
        <v>100</v>
      </c>
      <c r="I20" s="46"/>
      <c r="J20" s="53"/>
      <c r="K20" s="78" t="s">
        <v>49</v>
      </c>
      <c r="L20" s="198">
        <v>120</v>
      </c>
      <c r="M20" s="46"/>
      <c r="N20" s="41" t="s">
        <v>561</v>
      </c>
      <c r="O20" s="51" t="s">
        <v>50</v>
      </c>
      <c r="P20" s="198">
        <v>118</v>
      </c>
    </row>
    <row r="21" spans="2:16" ht="19.5" customHeight="1">
      <c r="B21" s="26"/>
      <c r="C21" s="20" t="s">
        <v>341</v>
      </c>
      <c r="D21" s="188">
        <v>100</v>
      </c>
      <c r="E21" s="28"/>
      <c r="F21" s="41"/>
      <c r="G21" s="51" t="s">
        <v>80</v>
      </c>
      <c r="H21" s="198">
        <v>200</v>
      </c>
      <c r="I21" s="46"/>
      <c r="J21" s="396"/>
      <c r="K21" s="44" t="s">
        <v>417</v>
      </c>
      <c r="L21" s="189">
        <v>150</v>
      </c>
      <c r="M21" s="46"/>
      <c r="N21" s="41">
        <f>SUM(P19:P23)</f>
        <v>504</v>
      </c>
      <c r="O21" s="51" t="s">
        <v>474</v>
      </c>
      <c r="P21" s="198">
        <v>100</v>
      </c>
    </row>
    <row r="22" spans="2:16" ht="19.5" customHeight="1">
      <c r="B22" s="73"/>
      <c r="C22" s="21" t="s">
        <v>45</v>
      </c>
      <c r="D22" s="191">
        <v>100</v>
      </c>
      <c r="E22" s="28"/>
      <c r="F22" s="41" t="s">
        <v>510</v>
      </c>
      <c r="G22" s="51" t="s">
        <v>81</v>
      </c>
      <c r="H22" s="198">
        <v>120</v>
      </c>
      <c r="I22" s="46"/>
      <c r="J22" s="41"/>
      <c r="K22" s="45" t="s">
        <v>11</v>
      </c>
      <c r="L22" s="195">
        <v>107</v>
      </c>
      <c r="M22" s="46"/>
      <c r="N22" s="41"/>
      <c r="O22" s="39" t="s">
        <v>475</v>
      </c>
      <c r="P22" s="199">
        <v>120</v>
      </c>
    </row>
    <row r="23" spans="2:16" ht="19.5" customHeight="1">
      <c r="B23" s="26" t="s">
        <v>630</v>
      </c>
      <c r="C23" s="21" t="s">
        <v>342</v>
      </c>
      <c r="D23" s="191">
        <v>150</v>
      </c>
      <c r="E23" s="28"/>
      <c r="F23" s="26">
        <f>SUM(H20:H29)</f>
        <v>1325</v>
      </c>
      <c r="G23" s="21" t="s">
        <v>479</v>
      </c>
      <c r="H23" s="191">
        <v>150</v>
      </c>
      <c r="I23" s="46"/>
      <c r="J23" s="41"/>
      <c r="K23" s="51" t="s">
        <v>12</v>
      </c>
      <c r="L23" s="198">
        <v>142</v>
      </c>
      <c r="M23" s="46"/>
      <c r="N23" s="47"/>
      <c r="O23" s="33" t="s">
        <v>910</v>
      </c>
      <c r="P23" s="189">
        <v>80</v>
      </c>
    </row>
    <row r="24" spans="2:16" ht="19.5" customHeight="1">
      <c r="B24" s="26">
        <f>SUM(D20:D26)</f>
        <v>827</v>
      </c>
      <c r="C24" s="21" t="s">
        <v>551</v>
      </c>
      <c r="D24" s="191">
        <v>150</v>
      </c>
      <c r="E24" s="28"/>
      <c r="F24" s="26"/>
      <c r="G24" s="21" t="s">
        <v>260</v>
      </c>
      <c r="H24" s="191">
        <v>100</v>
      </c>
      <c r="I24" s="46"/>
      <c r="J24" s="41"/>
      <c r="K24" s="51" t="s">
        <v>77</v>
      </c>
      <c r="L24" s="198">
        <v>128</v>
      </c>
      <c r="M24" s="46"/>
      <c r="N24" s="55" t="s">
        <v>764</v>
      </c>
      <c r="O24" s="60" t="s">
        <v>649</v>
      </c>
      <c r="P24" s="194">
        <v>50</v>
      </c>
    </row>
    <row r="25" spans="2:16" ht="19.5" customHeight="1">
      <c r="B25" s="26"/>
      <c r="C25" s="21" t="s">
        <v>343</v>
      </c>
      <c r="D25" s="191">
        <v>100</v>
      </c>
      <c r="E25" s="28"/>
      <c r="F25" s="26"/>
      <c r="G25" s="21" t="s">
        <v>593</v>
      </c>
      <c r="H25" s="191">
        <v>120</v>
      </c>
      <c r="I25" s="46"/>
      <c r="J25" s="41" t="s">
        <v>310</v>
      </c>
      <c r="K25" s="51" t="s">
        <v>38</v>
      </c>
      <c r="L25" s="198">
        <v>128</v>
      </c>
      <c r="M25" s="46"/>
      <c r="N25" s="55">
        <f>SUM(P24:P25)</f>
        <v>132</v>
      </c>
      <c r="O25" s="44" t="s">
        <v>60</v>
      </c>
      <c r="P25" s="189">
        <v>82</v>
      </c>
    </row>
    <row r="26" spans="2:16" ht="19.5" customHeight="1">
      <c r="B26" s="25"/>
      <c r="C26" s="18" t="s">
        <v>344</v>
      </c>
      <c r="D26" s="192">
        <v>127</v>
      </c>
      <c r="E26" s="28"/>
      <c r="F26" s="26"/>
      <c r="G26" s="39" t="s">
        <v>573</v>
      </c>
      <c r="H26" s="199">
        <v>100</v>
      </c>
      <c r="I26" s="46"/>
      <c r="J26" s="41">
        <f>SUM(L22:L29)</f>
        <v>935</v>
      </c>
      <c r="K26" s="51" t="s">
        <v>253</v>
      </c>
      <c r="L26" s="198">
        <v>100</v>
      </c>
      <c r="M26" s="46"/>
      <c r="N26" s="57" t="s">
        <v>553</v>
      </c>
      <c r="O26" s="43" t="s">
        <v>747</v>
      </c>
      <c r="P26" s="193">
        <v>66</v>
      </c>
    </row>
    <row r="27" spans="2:16" ht="19.5" customHeight="1">
      <c r="B27" s="24" t="s">
        <v>632</v>
      </c>
      <c r="C27" s="22" t="s">
        <v>524</v>
      </c>
      <c r="D27" s="190">
        <v>100</v>
      </c>
      <c r="E27" s="28"/>
      <c r="F27" s="41"/>
      <c r="G27" s="75" t="s">
        <v>61</v>
      </c>
      <c r="H27" s="198">
        <v>193</v>
      </c>
      <c r="I27" s="46"/>
      <c r="J27" s="41"/>
      <c r="K27" s="51" t="s">
        <v>648</v>
      </c>
      <c r="L27" s="198">
        <v>100</v>
      </c>
      <c r="M27" s="46"/>
      <c r="N27" s="41">
        <v>349</v>
      </c>
      <c r="O27" s="125" t="s">
        <v>748</v>
      </c>
      <c r="P27" s="199">
        <v>266</v>
      </c>
    </row>
    <row r="28" spans="2:16" ht="19.5" customHeight="1">
      <c r="B28" s="26">
        <f>SUM(D27:D28)</f>
        <v>200</v>
      </c>
      <c r="C28" s="49" t="s">
        <v>887</v>
      </c>
      <c r="D28" s="192">
        <v>100</v>
      </c>
      <c r="E28" s="28"/>
      <c r="F28" s="41"/>
      <c r="G28" s="75" t="s">
        <v>819</v>
      </c>
      <c r="H28" s="198">
        <v>88</v>
      </c>
      <c r="I28" s="46"/>
      <c r="J28" s="41"/>
      <c r="K28" s="39" t="s">
        <v>589</v>
      </c>
      <c r="L28" s="199">
        <v>130</v>
      </c>
      <c r="M28" s="46"/>
      <c r="N28" s="47"/>
      <c r="O28" s="33" t="s">
        <v>919</v>
      </c>
      <c r="P28" s="189">
        <v>17</v>
      </c>
    </row>
    <row r="29" spans="2:16" ht="19.5" customHeight="1">
      <c r="B29" s="425" t="s">
        <v>633</v>
      </c>
      <c r="C29" s="426" t="s">
        <v>258</v>
      </c>
      <c r="D29" s="427">
        <v>120</v>
      </c>
      <c r="E29" s="28"/>
      <c r="F29" s="47"/>
      <c r="G29" s="44" t="s">
        <v>1583</v>
      </c>
      <c r="H29" s="189">
        <v>154</v>
      </c>
      <c r="I29" s="46"/>
      <c r="J29" s="47"/>
      <c r="K29" s="33" t="s">
        <v>888</v>
      </c>
      <c r="L29" s="189">
        <v>100</v>
      </c>
      <c r="M29" s="46"/>
      <c r="N29" s="58" t="s">
        <v>563</v>
      </c>
      <c r="O29" s="59" t="s">
        <v>254</v>
      </c>
      <c r="P29" s="210">
        <v>100</v>
      </c>
    </row>
    <row r="30" spans="2:16" ht="19.5" customHeight="1">
      <c r="B30" s="26"/>
      <c r="C30" s="122" t="s">
        <v>522</v>
      </c>
      <c r="D30" s="188">
        <v>100</v>
      </c>
      <c r="E30" s="28"/>
      <c r="F30" s="42"/>
      <c r="G30" s="17" t="s">
        <v>82</v>
      </c>
      <c r="H30" s="187">
        <v>98</v>
      </c>
      <c r="I30" s="46"/>
      <c r="J30" s="57" t="s">
        <v>741</v>
      </c>
      <c r="K30" s="43" t="s">
        <v>650</v>
      </c>
      <c r="L30" s="193">
        <v>100</v>
      </c>
      <c r="M30" s="46"/>
      <c r="N30" s="82" t="s">
        <v>562</v>
      </c>
      <c r="O30" s="56" t="s">
        <v>476</v>
      </c>
      <c r="P30" s="209">
        <v>100</v>
      </c>
    </row>
    <row r="31" spans="2:16" ht="19.5" customHeight="1">
      <c r="B31" s="26" t="s">
        <v>631</v>
      </c>
      <c r="C31" s="21" t="s">
        <v>523</v>
      </c>
      <c r="D31" s="191">
        <v>100</v>
      </c>
      <c r="E31" s="28"/>
      <c r="F31" s="80"/>
      <c r="G31" s="20" t="s">
        <v>46</v>
      </c>
      <c r="H31" s="200">
        <v>100</v>
      </c>
      <c r="I31" s="46"/>
      <c r="J31" s="41">
        <f>SUM(L30:L32)</f>
        <v>372</v>
      </c>
      <c r="K31" s="60" t="s">
        <v>868</v>
      </c>
      <c r="L31" s="194">
        <v>121</v>
      </c>
      <c r="M31" s="46"/>
      <c r="N31" s="47">
        <f>SUM(P30:P31)</f>
        <v>235</v>
      </c>
      <c r="O31" s="51" t="s">
        <v>858</v>
      </c>
      <c r="P31" s="199">
        <v>135</v>
      </c>
    </row>
    <row r="32" spans="2:16" ht="19.5" customHeight="1">
      <c r="B32" s="26">
        <f>SUM(D30:D34)</f>
        <v>516</v>
      </c>
      <c r="C32" s="21" t="s">
        <v>525</v>
      </c>
      <c r="D32" s="191">
        <v>100</v>
      </c>
      <c r="E32" s="116"/>
      <c r="F32" s="80"/>
      <c r="G32" s="20" t="s">
        <v>83</v>
      </c>
      <c r="H32" s="200">
        <v>92</v>
      </c>
      <c r="I32" s="202"/>
      <c r="J32" s="71"/>
      <c r="K32" s="33" t="s">
        <v>797</v>
      </c>
      <c r="L32" s="189">
        <v>151</v>
      </c>
      <c r="M32" s="46"/>
      <c r="N32" s="57"/>
      <c r="O32" s="43" t="s">
        <v>255</v>
      </c>
      <c r="P32" s="193">
        <v>90</v>
      </c>
    </row>
    <row r="33" spans="2:16" ht="19.5" customHeight="1">
      <c r="B33" s="26"/>
      <c r="C33" s="21" t="s">
        <v>689</v>
      </c>
      <c r="D33" s="191">
        <v>100</v>
      </c>
      <c r="E33" s="28"/>
      <c r="F33" s="80"/>
      <c r="G33" s="20" t="s">
        <v>268</v>
      </c>
      <c r="H33" s="200">
        <v>150</v>
      </c>
      <c r="I33" s="46"/>
      <c r="J33" s="57" t="s">
        <v>311</v>
      </c>
      <c r="K33" s="43" t="s">
        <v>323</v>
      </c>
      <c r="L33" s="193">
        <v>47</v>
      </c>
      <c r="M33" s="46"/>
      <c r="N33" s="41" t="s">
        <v>559</v>
      </c>
      <c r="O33" s="51" t="s">
        <v>256</v>
      </c>
      <c r="P33" s="198">
        <v>100</v>
      </c>
    </row>
    <row r="34" spans="2:16" ht="19.5" customHeight="1">
      <c r="B34" s="26"/>
      <c r="C34" s="18" t="s">
        <v>845</v>
      </c>
      <c r="D34" s="192">
        <v>116</v>
      </c>
      <c r="E34" s="28"/>
      <c r="F34" s="80"/>
      <c r="G34" s="21" t="s">
        <v>597</v>
      </c>
      <c r="H34" s="191">
        <v>100</v>
      </c>
      <c r="I34" s="46"/>
      <c r="J34" s="41">
        <f>SUM(L33:L36)</f>
        <v>268</v>
      </c>
      <c r="K34" s="60" t="s">
        <v>412</v>
      </c>
      <c r="L34" s="194">
        <v>21</v>
      </c>
      <c r="M34" s="46"/>
      <c r="N34" s="47">
        <f>SUM(P32:P34)</f>
        <v>265</v>
      </c>
      <c r="O34" s="33" t="s">
        <v>306</v>
      </c>
      <c r="P34" s="189">
        <v>75</v>
      </c>
    </row>
    <row r="35" spans="2:16" ht="19.5" customHeight="1">
      <c r="B35" s="24"/>
      <c r="C35" s="43" t="s">
        <v>117</v>
      </c>
      <c r="D35" s="193">
        <v>63</v>
      </c>
      <c r="E35" s="28"/>
      <c r="F35" s="26" t="s">
        <v>511</v>
      </c>
      <c r="G35" s="20" t="s">
        <v>536</v>
      </c>
      <c r="H35" s="200">
        <v>100</v>
      </c>
      <c r="I35" s="46"/>
      <c r="J35" s="41"/>
      <c r="K35" s="125" t="s">
        <v>545</v>
      </c>
      <c r="L35" s="199">
        <v>100</v>
      </c>
      <c r="M35" s="46"/>
      <c r="N35" s="61" t="s">
        <v>238</v>
      </c>
      <c r="O35" s="62" t="s">
        <v>52</v>
      </c>
      <c r="P35" s="203">
        <v>150</v>
      </c>
    </row>
    <row r="36" spans="2:16" ht="19.5" customHeight="1">
      <c r="B36" s="26"/>
      <c r="C36" s="51" t="s">
        <v>66</v>
      </c>
      <c r="D36" s="198">
        <v>130</v>
      </c>
      <c r="E36" s="28"/>
      <c r="F36" s="81">
        <f>SUM(H30:H43)</f>
        <v>1316</v>
      </c>
      <c r="G36" s="45" t="s">
        <v>206</v>
      </c>
      <c r="H36" s="194">
        <v>123</v>
      </c>
      <c r="I36" s="46"/>
      <c r="J36" s="47"/>
      <c r="K36" s="62" t="s">
        <v>918</v>
      </c>
      <c r="L36" s="203">
        <v>100</v>
      </c>
      <c r="M36" s="46"/>
      <c r="N36" s="58" t="s">
        <v>293</v>
      </c>
      <c r="O36" s="59" t="s">
        <v>294</v>
      </c>
      <c r="P36" s="210">
        <v>148</v>
      </c>
    </row>
    <row r="37" spans="2:16" ht="19.5" customHeight="1">
      <c r="B37" s="26" t="s">
        <v>634</v>
      </c>
      <c r="C37" s="51" t="s">
        <v>527</v>
      </c>
      <c r="D37" s="198">
        <v>50</v>
      </c>
      <c r="E37" s="28"/>
      <c r="F37" s="80"/>
      <c r="G37" s="45" t="s">
        <v>59</v>
      </c>
      <c r="H37" s="198">
        <v>53</v>
      </c>
      <c r="I37" s="46"/>
      <c r="J37" s="41" t="s">
        <v>312</v>
      </c>
      <c r="K37" s="45" t="s">
        <v>41</v>
      </c>
      <c r="L37" s="195">
        <v>61</v>
      </c>
      <c r="M37" s="46"/>
      <c r="N37" s="57" t="s">
        <v>555</v>
      </c>
      <c r="O37" s="43" t="s">
        <v>35</v>
      </c>
      <c r="P37" s="211">
        <v>100</v>
      </c>
    </row>
    <row r="38" spans="2:16" ht="19.5" customHeight="1">
      <c r="B38" s="26">
        <f>SUM(D35:D44)</f>
        <v>872</v>
      </c>
      <c r="C38" s="51" t="s">
        <v>67</v>
      </c>
      <c r="D38" s="199">
        <v>100</v>
      </c>
      <c r="E38" s="28"/>
      <c r="F38" s="80"/>
      <c r="G38" s="45" t="s">
        <v>36</v>
      </c>
      <c r="H38" s="198">
        <v>150</v>
      </c>
      <c r="I38" s="65"/>
      <c r="J38" s="41">
        <f>SUM(L37:L40)</f>
        <v>371</v>
      </c>
      <c r="K38" s="60" t="s">
        <v>516</v>
      </c>
      <c r="L38" s="194">
        <v>90</v>
      </c>
      <c r="M38" s="65"/>
      <c r="N38" s="41">
        <f>SUM(P37:P38)</f>
        <v>250</v>
      </c>
      <c r="O38" s="60" t="s">
        <v>470</v>
      </c>
      <c r="P38" s="212">
        <v>150</v>
      </c>
    </row>
    <row r="39" spans="2:16" ht="19.5" customHeight="1">
      <c r="B39" s="26"/>
      <c r="C39" s="39" t="s">
        <v>651</v>
      </c>
      <c r="D39" s="199">
        <v>60</v>
      </c>
      <c r="E39" s="28"/>
      <c r="F39" s="80"/>
      <c r="G39" s="77" t="s">
        <v>37</v>
      </c>
      <c r="H39" s="204">
        <v>20</v>
      </c>
      <c r="I39" s="65"/>
      <c r="J39" s="50"/>
      <c r="K39" s="51" t="s">
        <v>28</v>
      </c>
      <c r="L39" s="198">
        <v>100</v>
      </c>
      <c r="M39" s="65"/>
      <c r="N39" s="58" t="s">
        <v>556</v>
      </c>
      <c r="O39" s="59" t="s">
        <v>867</v>
      </c>
      <c r="P39" s="210">
        <v>195</v>
      </c>
    </row>
    <row r="40" spans="2:16" ht="19.5" customHeight="1">
      <c r="B40" s="26"/>
      <c r="C40" s="21" t="s">
        <v>259</v>
      </c>
      <c r="D40" s="191">
        <v>120</v>
      </c>
      <c r="E40" s="28"/>
      <c r="F40" s="80"/>
      <c r="G40" s="79" t="s">
        <v>762</v>
      </c>
      <c r="H40" s="205">
        <v>94</v>
      </c>
      <c r="I40" s="65"/>
      <c r="J40" s="71"/>
      <c r="K40" s="62" t="s">
        <v>447</v>
      </c>
      <c r="L40" s="203">
        <v>120</v>
      </c>
      <c r="M40" s="68"/>
      <c r="N40" s="82" t="s">
        <v>565</v>
      </c>
      <c r="O40" s="56" t="s">
        <v>107</v>
      </c>
      <c r="P40" s="209">
        <v>100</v>
      </c>
    </row>
    <row r="41" spans="1:16" ht="19.5" customHeight="1">
      <c r="A41" s="7"/>
      <c r="B41" s="26"/>
      <c r="C41" s="20" t="s">
        <v>236</v>
      </c>
      <c r="D41" s="200">
        <v>156</v>
      </c>
      <c r="E41" s="28"/>
      <c r="F41" s="80"/>
      <c r="G41" s="21" t="s">
        <v>821</v>
      </c>
      <c r="H41" s="191">
        <v>56</v>
      </c>
      <c r="I41" s="65"/>
      <c r="J41" s="57" t="s">
        <v>554</v>
      </c>
      <c r="K41" s="43" t="s">
        <v>350</v>
      </c>
      <c r="L41" s="195">
        <v>105</v>
      </c>
      <c r="M41" s="68"/>
      <c r="N41" s="47">
        <f>SUM(P40:P41)</f>
        <v>200</v>
      </c>
      <c r="O41" s="33" t="s">
        <v>838</v>
      </c>
      <c r="P41" s="189">
        <v>100</v>
      </c>
    </row>
    <row r="42" spans="1:16" ht="19.5" customHeight="1">
      <c r="A42" s="7"/>
      <c r="B42" s="73"/>
      <c r="C42" s="83" t="s">
        <v>761</v>
      </c>
      <c r="D42" s="191">
        <v>77</v>
      </c>
      <c r="E42" s="117"/>
      <c r="F42" s="80"/>
      <c r="G42" s="21" t="s">
        <v>833</v>
      </c>
      <c r="H42" s="191">
        <v>100</v>
      </c>
      <c r="I42" s="65"/>
      <c r="J42" s="41">
        <f>SUM(L41:L43)</f>
        <v>355</v>
      </c>
      <c r="K42" s="39" t="s">
        <v>749</v>
      </c>
      <c r="L42" s="199">
        <v>100</v>
      </c>
      <c r="M42" s="68"/>
      <c r="N42" s="57" t="s">
        <v>564</v>
      </c>
      <c r="O42" s="60" t="s">
        <v>550</v>
      </c>
      <c r="P42" s="194">
        <v>100</v>
      </c>
    </row>
    <row r="43" spans="2:16" ht="19.5" customHeight="1">
      <c r="B43" s="26"/>
      <c r="C43" s="21" t="s">
        <v>851</v>
      </c>
      <c r="D43" s="191">
        <v>16</v>
      </c>
      <c r="E43" s="8"/>
      <c r="F43" s="26"/>
      <c r="G43" s="18" t="s">
        <v>857</v>
      </c>
      <c r="H43" s="192">
        <v>80</v>
      </c>
      <c r="I43" s="65"/>
      <c r="J43" s="47"/>
      <c r="K43" s="44" t="s">
        <v>273</v>
      </c>
      <c r="L43" s="199">
        <v>150</v>
      </c>
      <c r="M43" s="68"/>
      <c r="N43" s="41">
        <f>SUM(P42:P44)</f>
        <v>301</v>
      </c>
      <c r="O43" s="66" t="s">
        <v>889</v>
      </c>
      <c r="P43" s="198">
        <v>51</v>
      </c>
    </row>
    <row r="44" spans="2:16" ht="20.25" customHeight="1">
      <c r="B44" s="26"/>
      <c r="C44" s="120" t="s">
        <v>900</v>
      </c>
      <c r="D44" s="199">
        <v>100</v>
      </c>
      <c r="E44" s="7"/>
      <c r="F44" s="24"/>
      <c r="G44" s="17" t="s">
        <v>353</v>
      </c>
      <c r="H44" s="187">
        <v>52</v>
      </c>
      <c r="I44" s="68"/>
      <c r="J44" s="57"/>
      <c r="K44" s="43" t="s">
        <v>87</v>
      </c>
      <c r="L44" s="193">
        <v>106</v>
      </c>
      <c r="M44" s="68"/>
      <c r="N44" s="47"/>
      <c r="O44" s="33" t="s">
        <v>890</v>
      </c>
      <c r="P44" s="189">
        <v>150</v>
      </c>
    </row>
    <row r="45" spans="2:16" ht="19.5" customHeight="1">
      <c r="B45" s="24" t="s">
        <v>320</v>
      </c>
      <c r="C45" s="17" t="s">
        <v>575</v>
      </c>
      <c r="D45" s="187">
        <v>100</v>
      </c>
      <c r="E45" s="7"/>
      <c r="F45" s="26"/>
      <c r="G45" s="20" t="s">
        <v>4</v>
      </c>
      <c r="H45" s="200">
        <v>92</v>
      </c>
      <c r="I45" s="68"/>
      <c r="J45" s="41" t="s">
        <v>552</v>
      </c>
      <c r="K45" s="51" t="s">
        <v>19</v>
      </c>
      <c r="L45" s="198">
        <v>60</v>
      </c>
      <c r="M45" s="68"/>
      <c r="N45" s="41"/>
      <c r="O45" s="45" t="s">
        <v>40</v>
      </c>
      <c r="P45" s="195">
        <v>28</v>
      </c>
    </row>
    <row r="46" spans="2:16" ht="19.5" customHeight="1">
      <c r="B46" s="25">
        <f>SUM(D46:D47)</f>
        <v>164</v>
      </c>
      <c r="C46" s="19" t="s">
        <v>1589</v>
      </c>
      <c r="D46" s="188">
        <v>64</v>
      </c>
      <c r="E46" s="118"/>
      <c r="F46" s="26"/>
      <c r="G46" s="20" t="s">
        <v>257</v>
      </c>
      <c r="H46" s="200">
        <v>120</v>
      </c>
      <c r="I46" s="68"/>
      <c r="J46" s="41">
        <f>SUM(L44:L47)</f>
        <v>486</v>
      </c>
      <c r="K46" s="39" t="s">
        <v>1574</v>
      </c>
      <c r="L46" s="199">
        <v>140</v>
      </c>
      <c r="M46" s="68"/>
      <c r="N46" s="41" t="s">
        <v>558</v>
      </c>
      <c r="O46" s="39" t="s">
        <v>472</v>
      </c>
      <c r="P46" s="199">
        <v>70</v>
      </c>
    </row>
    <row r="47" spans="2:16" ht="19.5" customHeight="1">
      <c r="B47" s="24" t="s">
        <v>635</v>
      </c>
      <c r="C47" s="22" t="s">
        <v>68</v>
      </c>
      <c r="D47" s="187">
        <v>100</v>
      </c>
      <c r="E47" s="7"/>
      <c r="F47" s="26"/>
      <c r="G47" s="20" t="s">
        <v>90</v>
      </c>
      <c r="H47" s="200">
        <v>100</v>
      </c>
      <c r="I47" s="7"/>
      <c r="J47" s="47"/>
      <c r="K47" s="33" t="s">
        <v>625</v>
      </c>
      <c r="L47" s="189">
        <v>180</v>
      </c>
      <c r="N47" s="41">
        <f>SUM(P45:P48)</f>
        <v>398</v>
      </c>
      <c r="O47" s="63" t="s">
        <v>532</v>
      </c>
      <c r="P47" s="213">
        <v>150</v>
      </c>
    </row>
    <row r="48" spans="2:16" ht="19.5" customHeight="1" thickBot="1">
      <c r="B48" s="27">
        <f>SUM(D47:D48)</f>
        <v>200</v>
      </c>
      <c r="C48" s="121" t="s">
        <v>271</v>
      </c>
      <c r="D48" s="201">
        <v>100</v>
      </c>
      <c r="E48" s="7"/>
      <c r="F48" s="26" t="s">
        <v>307</v>
      </c>
      <c r="G48" s="20" t="s">
        <v>683</v>
      </c>
      <c r="H48" s="200">
        <v>95</v>
      </c>
      <c r="J48" s="41" t="s">
        <v>742</v>
      </c>
      <c r="K48" s="43" t="s">
        <v>264</v>
      </c>
      <c r="L48" s="209">
        <v>146</v>
      </c>
      <c r="N48" s="47"/>
      <c r="O48" s="64" t="s">
        <v>533</v>
      </c>
      <c r="P48" s="214">
        <v>150</v>
      </c>
    </row>
    <row r="49" spans="5:16" ht="19.5" customHeight="1">
      <c r="E49" s="7"/>
      <c r="F49" s="26">
        <f>SUM(H44:H57)</f>
        <v>1737</v>
      </c>
      <c r="G49" s="20" t="s">
        <v>507</v>
      </c>
      <c r="H49" s="200">
        <v>100</v>
      </c>
      <c r="J49" s="41">
        <f>SUM(L48:L51)</f>
        <v>424</v>
      </c>
      <c r="K49" s="51" t="s">
        <v>14</v>
      </c>
      <c r="L49" s="199">
        <v>100</v>
      </c>
      <c r="N49" s="41" t="s">
        <v>566</v>
      </c>
      <c r="O49" s="56" t="s">
        <v>477</v>
      </c>
      <c r="P49" s="209">
        <v>112</v>
      </c>
    </row>
    <row r="50" spans="3:16" ht="19.5" customHeight="1">
      <c r="C50" s="8"/>
      <c r="E50" s="7"/>
      <c r="F50" s="26"/>
      <c r="G50" s="20" t="s">
        <v>47</v>
      </c>
      <c r="H50" s="200">
        <v>144</v>
      </c>
      <c r="J50" s="50"/>
      <c r="K50" s="39" t="s">
        <v>15</v>
      </c>
      <c r="L50" s="199">
        <v>150</v>
      </c>
      <c r="N50" s="41">
        <f>SUM(P49:P51)</f>
        <v>259</v>
      </c>
      <c r="O50" s="66" t="s">
        <v>478</v>
      </c>
      <c r="P50" s="198">
        <v>100</v>
      </c>
    </row>
    <row r="51" spans="3:16" ht="19.5" customHeight="1">
      <c r="C51" s="8"/>
      <c r="E51" s="7"/>
      <c r="F51" s="26"/>
      <c r="G51" s="19" t="s">
        <v>526</v>
      </c>
      <c r="H51" s="188">
        <v>120</v>
      </c>
      <c r="J51" s="47"/>
      <c r="K51" s="33" t="s">
        <v>873</v>
      </c>
      <c r="L51" s="189">
        <v>28</v>
      </c>
      <c r="N51" s="71"/>
      <c r="O51" s="67" t="s">
        <v>88</v>
      </c>
      <c r="P51" s="203">
        <v>47</v>
      </c>
    </row>
    <row r="52" spans="3:16" ht="19.5" customHeight="1">
      <c r="C52" s="8"/>
      <c r="E52" s="7"/>
      <c r="F52" s="26"/>
      <c r="G52" s="39" t="s">
        <v>261</v>
      </c>
      <c r="H52" s="199">
        <v>172</v>
      </c>
      <c r="J52" s="57"/>
      <c r="K52" s="43" t="s">
        <v>739</v>
      </c>
      <c r="L52" s="193">
        <v>80</v>
      </c>
      <c r="N52" s="41" t="s">
        <v>567</v>
      </c>
      <c r="O52" s="60" t="s">
        <v>48</v>
      </c>
      <c r="P52" s="194">
        <v>100</v>
      </c>
    </row>
    <row r="53" spans="1:16" ht="19.5" customHeight="1">
      <c r="A53" s="7"/>
      <c r="E53" s="7"/>
      <c r="F53" s="26"/>
      <c r="G53" s="75" t="s">
        <v>272</v>
      </c>
      <c r="H53" s="198">
        <v>218</v>
      </c>
      <c r="J53" s="41" t="s">
        <v>744</v>
      </c>
      <c r="K53" s="51" t="s">
        <v>17</v>
      </c>
      <c r="L53" s="198">
        <v>90</v>
      </c>
      <c r="N53" s="41">
        <f>SUM(P52:P54)</f>
        <v>350</v>
      </c>
      <c r="O53" s="39" t="s">
        <v>604</v>
      </c>
      <c r="P53" s="199">
        <v>100</v>
      </c>
    </row>
    <row r="54" spans="5:16" ht="19.5" customHeight="1" thickBot="1">
      <c r="E54" s="7"/>
      <c r="F54" s="26"/>
      <c r="G54" s="75" t="s">
        <v>446</v>
      </c>
      <c r="H54" s="198">
        <v>148</v>
      </c>
      <c r="J54" s="41">
        <f>SUM(L52:L55)</f>
        <v>375</v>
      </c>
      <c r="K54" s="51" t="s">
        <v>18</v>
      </c>
      <c r="L54" s="198">
        <v>150</v>
      </c>
      <c r="N54" s="54"/>
      <c r="O54" s="52" t="s">
        <v>423</v>
      </c>
      <c r="P54" s="208">
        <v>150</v>
      </c>
    </row>
    <row r="55" spans="5:19" ht="19.5" customHeight="1" thickBot="1">
      <c r="E55" s="7"/>
      <c r="F55" s="26"/>
      <c r="G55" s="51" t="s">
        <v>763</v>
      </c>
      <c r="H55" s="198">
        <v>126</v>
      </c>
      <c r="J55" s="92"/>
      <c r="K55" s="52" t="s">
        <v>513</v>
      </c>
      <c r="L55" s="208">
        <v>55</v>
      </c>
      <c r="R55" s="5" t="s">
        <v>881</v>
      </c>
      <c r="S55" s="5" t="s">
        <v>882</v>
      </c>
    </row>
    <row r="56" spans="2:19" ht="19.5" customHeight="1" thickBot="1">
      <c r="B56" s="12"/>
      <c r="C56" s="4"/>
      <c r="D56" s="4"/>
      <c r="E56" s="7"/>
      <c r="F56" s="73"/>
      <c r="G56" s="39" t="s">
        <v>279</v>
      </c>
      <c r="H56" s="199">
        <v>100</v>
      </c>
      <c r="N56" s="69" t="s">
        <v>1520</v>
      </c>
      <c r="O56" s="70"/>
      <c r="P56" s="401" t="s">
        <v>1584</v>
      </c>
      <c r="R56" s="89">
        <f>COUNTA(C$4:C$48,G$4:G$57,K$4:K$21)</f>
        <v>117</v>
      </c>
      <c r="S56" s="90">
        <f>SUM(D$4:D$48,H$4:H$57,L$4:L$21)</f>
        <v>12766</v>
      </c>
    </row>
    <row r="57" spans="2:19" ht="19.5" customHeight="1" thickBot="1">
      <c r="B57" s="12"/>
      <c r="C57" s="13"/>
      <c r="D57" s="14"/>
      <c r="E57" s="7"/>
      <c r="F57" s="27"/>
      <c r="G57" s="23" t="s">
        <v>832</v>
      </c>
      <c r="H57" s="206">
        <v>150</v>
      </c>
      <c r="R57" s="89">
        <f>COUNTA(K$22:K$55,O$4:O$54)</f>
        <v>85</v>
      </c>
      <c r="S57" s="90">
        <f>SUM(L$22:L$55,P$4:P$54)</f>
        <v>9138</v>
      </c>
    </row>
    <row r="58" spans="2:19" ht="19.5" customHeight="1" thickBot="1">
      <c r="B58" s="12"/>
      <c r="C58" s="13"/>
      <c r="D58" s="14"/>
      <c r="E58" s="7"/>
      <c r="F58" s="85"/>
      <c r="G58" s="86"/>
      <c r="H58" s="87"/>
      <c r="N58" s="408" t="str">
        <f>WIDECHAR("　区部計　　　　　　　"&amp;R56&amp;"　施設　　　"&amp;FIXED(S56,0)&amp;"　人")</f>
        <v>　区部計　　　　　　　１１７　施設　　　１２，７６６　人</v>
      </c>
      <c r="O58" s="88"/>
      <c r="P58" s="402"/>
      <c r="R58" s="89">
        <f>SUM(R56:R57)</f>
        <v>202</v>
      </c>
      <c r="S58" s="91">
        <f>SUM(S56:S57)</f>
        <v>21904</v>
      </c>
    </row>
    <row r="59" spans="2:16" ht="19.5" customHeight="1" thickBot="1">
      <c r="B59" s="12"/>
      <c r="C59" s="13"/>
      <c r="D59" s="14"/>
      <c r="E59" s="7"/>
      <c r="J59" s="40"/>
      <c r="K59" s="40"/>
      <c r="L59" s="40"/>
      <c r="N59" s="409" t="str">
        <f>WIDECHAR("　市町村部計　　　　　"&amp;R57&amp;"　施設  　 "&amp;FIXED(S57,0)&amp;"　人")</f>
        <v>　市町村部計　　　　　８５　施設　　　　９，１３８　人</v>
      </c>
      <c r="O59" s="88"/>
      <c r="P59" s="402"/>
    </row>
    <row r="60" spans="2:16" ht="19.5" customHeight="1" thickBot="1">
      <c r="B60" s="12"/>
      <c r="C60" s="15"/>
      <c r="D60" s="14"/>
      <c r="E60" s="7"/>
      <c r="J60" s="40"/>
      <c r="K60" s="40"/>
      <c r="L60" s="40"/>
      <c r="N60" s="409" t="str">
        <f>WIDECHAR("　東京都合計　　　　"&amp;R58&amp;"　施設　　 "&amp;FIXED(S58,0)&amp;"　人")</f>
        <v>　東京都合計　　　　２０２　施設　　　２１，９０４　人</v>
      </c>
      <c r="O60" s="88"/>
      <c r="P60" s="402"/>
    </row>
    <row r="61" spans="2:12" ht="19.5" customHeight="1">
      <c r="B61" s="12"/>
      <c r="C61" s="13"/>
      <c r="D61" s="14"/>
      <c r="E61" s="7"/>
      <c r="J61" s="40"/>
      <c r="K61" s="40"/>
      <c r="L61" s="40"/>
    </row>
    <row r="62" spans="2:5" ht="19.5" customHeight="1">
      <c r="B62" s="12"/>
      <c r="C62" s="13"/>
      <c r="D62" s="14"/>
      <c r="E62" s="7"/>
    </row>
    <row r="63" spans="2:5" ht="19.5" customHeight="1">
      <c r="B63" s="12"/>
      <c r="C63" s="15"/>
      <c r="D63" s="14"/>
      <c r="E63" s="7"/>
    </row>
    <row r="64" spans="2:5" ht="19.5" customHeight="1">
      <c r="B64" s="12"/>
      <c r="C64" s="13"/>
      <c r="D64" s="14"/>
      <c r="E64" s="7"/>
    </row>
    <row r="65" spans="2:5" ht="19.5" customHeight="1">
      <c r="B65" s="12"/>
      <c r="C65" s="13"/>
      <c r="D65" s="14"/>
      <c r="E65" s="7"/>
    </row>
    <row r="66" spans="2:5" ht="19.5" customHeight="1">
      <c r="B66" s="12"/>
      <c r="C66" s="13"/>
      <c r="D66" s="14"/>
      <c r="E66" s="7"/>
    </row>
    <row r="67" spans="2:8" ht="19.5" customHeight="1">
      <c r="B67" s="12"/>
      <c r="C67" s="13"/>
      <c r="D67" s="14"/>
      <c r="E67" s="7"/>
      <c r="F67" s="4"/>
      <c r="H67" s="4"/>
    </row>
    <row r="68" spans="2:5" ht="19.5" customHeight="1">
      <c r="B68" s="12"/>
      <c r="C68" s="13"/>
      <c r="D68" s="14"/>
      <c r="E68" s="7"/>
    </row>
    <row r="69" spans="2:5" ht="19.5" customHeight="1">
      <c r="B69" s="12"/>
      <c r="C69" s="13"/>
      <c r="D69" s="14"/>
      <c r="E69" s="7"/>
    </row>
    <row r="70" spans="2:5" ht="19.5" customHeight="1">
      <c r="B70" s="12"/>
      <c r="C70" s="13"/>
      <c r="D70" s="14"/>
      <c r="E70" s="7"/>
    </row>
    <row r="71" spans="2:5" ht="19.5" customHeight="1">
      <c r="B71" s="12"/>
      <c r="C71" s="13"/>
      <c r="D71" s="14"/>
      <c r="E71" s="7"/>
    </row>
    <row r="72" spans="2:5" ht="19.5" customHeight="1">
      <c r="B72" s="12"/>
      <c r="C72" s="13"/>
      <c r="D72" s="14"/>
      <c r="E72" s="7"/>
    </row>
    <row r="73" spans="2:5" ht="19.5" customHeight="1">
      <c r="B73" s="12"/>
      <c r="C73" s="13"/>
      <c r="D73" s="14"/>
      <c r="E73" s="7"/>
    </row>
    <row r="74" spans="2:5" ht="19.5" customHeight="1">
      <c r="B74" s="12"/>
      <c r="C74" s="13"/>
      <c r="D74" s="14"/>
      <c r="E74" s="7"/>
    </row>
    <row r="75" spans="2:5" ht="19.5" customHeight="1">
      <c r="B75" s="12"/>
      <c r="C75" s="13"/>
      <c r="D75" s="14"/>
      <c r="E75" s="7"/>
    </row>
    <row r="76" spans="2:5" ht="19.5" customHeight="1">
      <c r="B76" s="12"/>
      <c r="C76" s="13"/>
      <c r="D76" s="14"/>
      <c r="E76" s="7"/>
    </row>
    <row r="77" spans="2:5" ht="19.5" customHeight="1">
      <c r="B77" s="12"/>
      <c r="C77" s="13"/>
      <c r="D77" s="14"/>
      <c r="E77" s="7"/>
    </row>
    <row r="78" spans="2:5" ht="19.5" customHeight="1">
      <c r="B78" s="12"/>
      <c r="C78" s="13"/>
      <c r="D78" s="14"/>
      <c r="E78" s="7"/>
    </row>
    <row r="79" spans="2:5" ht="19.5" customHeight="1">
      <c r="B79" s="12"/>
      <c r="C79" s="13"/>
      <c r="D79" s="14"/>
      <c r="E79" s="7"/>
    </row>
    <row r="80" spans="2:5" ht="19.5" customHeight="1">
      <c r="B80" s="12"/>
      <c r="C80" s="13"/>
      <c r="D80" s="14"/>
      <c r="E80" s="7"/>
    </row>
    <row r="81" spans="2:5" ht="19.5" customHeight="1">
      <c r="B81" s="12"/>
      <c r="C81" s="13"/>
      <c r="D81" s="14"/>
      <c r="E81" s="7"/>
    </row>
    <row r="82" spans="2:5" ht="19.5" customHeight="1">
      <c r="B82" s="12"/>
      <c r="C82" s="13"/>
      <c r="D82" s="14"/>
      <c r="E82" s="7"/>
    </row>
    <row r="83" spans="2:4" ht="19.5" customHeight="1">
      <c r="B83" s="12"/>
      <c r="C83" s="13"/>
      <c r="D83" s="14"/>
    </row>
    <row r="84" spans="2:4" ht="19.5" customHeight="1">
      <c r="B84" s="12"/>
      <c r="C84" s="13"/>
      <c r="D84" s="14"/>
    </row>
    <row r="85" spans="2:4" ht="19.5" customHeight="1">
      <c r="B85" s="7"/>
      <c r="C85" s="13"/>
      <c r="D85" s="14"/>
    </row>
    <row r="86" spans="2:4" ht="19.5" customHeight="1">
      <c r="B86" s="7"/>
      <c r="C86" s="7"/>
      <c r="D86" s="7"/>
    </row>
    <row r="87" spans="2:4" ht="19.5" customHeight="1">
      <c r="B87" s="7"/>
      <c r="C87" s="7"/>
      <c r="D87" s="7"/>
    </row>
    <row r="88" spans="2:4" ht="19.5" customHeight="1">
      <c r="B88" s="7"/>
      <c r="C88" s="7"/>
      <c r="D88" s="7"/>
    </row>
    <row r="89" spans="2:4" ht="19.5" customHeight="1">
      <c r="B89" s="7"/>
      <c r="C89" s="7"/>
      <c r="D89" s="7"/>
    </row>
    <row r="90" spans="2:4" ht="19.5" customHeight="1">
      <c r="B90" s="7"/>
      <c r="C90" s="7"/>
      <c r="D90" s="7"/>
    </row>
    <row r="91" spans="2:4" ht="19.5" customHeight="1">
      <c r="B91" s="7"/>
      <c r="C91" s="7"/>
      <c r="D91" s="7"/>
    </row>
    <row r="92" spans="2:4" ht="19.5" customHeight="1">
      <c r="B92" s="7"/>
      <c r="C92" s="7"/>
      <c r="D92" s="7"/>
    </row>
    <row r="93" spans="2:4" ht="19.5" customHeight="1">
      <c r="B93" s="4"/>
      <c r="C93" s="7"/>
      <c r="D93" s="7"/>
    </row>
    <row r="94" spans="2:4" ht="19.5" customHeight="1">
      <c r="B94" s="4"/>
      <c r="C94" s="4"/>
      <c r="D94" s="4"/>
    </row>
    <row r="95" spans="2:4" ht="19.5" customHeight="1">
      <c r="B95" s="4"/>
      <c r="C95" s="4"/>
      <c r="D95" s="4"/>
    </row>
    <row r="96" spans="2:4" ht="19.5" customHeight="1">
      <c r="B96" s="4"/>
      <c r="C96" s="4"/>
      <c r="D96" s="4"/>
    </row>
    <row r="97" spans="2:4" ht="19.5" customHeight="1">
      <c r="B97" s="4"/>
      <c r="C97" s="4"/>
      <c r="D97" s="4"/>
    </row>
    <row r="98" spans="2:4" ht="19.5" customHeight="1">
      <c r="B98" s="4"/>
      <c r="C98" s="4"/>
      <c r="D98" s="4"/>
    </row>
    <row r="99" spans="2:4" ht="19.5" customHeight="1">
      <c r="B99" s="4"/>
      <c r="C99" s="4"/>
      <c r="D99" s="4"/>
    </row>
    <row r="100" spans="2:4" ht="19.5" customHeight="1">
      <c r="B100" s="4"/>
      <c r="C100" s="4"/>
      <c r="D100" s="4"/>
    </row>
    <row r="101" spans="2:4" ht="19.5" customHeight="1">
      <c r="B101" s="4"/>
      <c r="C101" s="4"/>
      <c r="D101" s="4"/>
    </row>
    <row r="102" spans="2:4" ht="19.5" customHeight="1">
      <c r="B102" s="4"/>
      <c r="C102" s="4"/>
      <c r="D102" s="4"/>
    </row>
    <row r="103" spans="2:4" ht="19.5" customHeight="1">
      <c r="B103" s="4"/>
      <c r="C103" s="4"/>
      <c r="D103" s="4"/>
    </row>
    <row r="104" spans="2:4" ht="19.5" customHeight="1">
      <c r="B104" s="4"/>
      <c r="C104" s="4"/>
      <c r="D104" s="4"/>
    </row>
    <row r="105" spans="2:4" ht="19.5" customHeight="1">
      <c r="B105" s="4"/>
      <c r="C105" s="4"/>
      <c r="D105" s="4"/>
    </row>
    <row r="106" spans="2:4" ht="19.5" customHeight="1">
      <c r="B106" s="4"/>
      <c r="C106" s="4"/>
      <c r="D106" s="4"/>
    </row>
    <row r="107" spans="2:4" ht="19.5" customHeight="1">
      <c r="B107" s="4"/>
      <c r="C107" s="4"/>
      <c r="D107" s="4"/>
    </row>
    <row r="108" spans="2:4" ht="19.5" customHeight="1">
      <c r="B108" s="4"/>
      <c r="C108" s="4"/>
      <c r="D108" s="4"/>
    </row>
    <row r="109" spans="2:4" ht="19.5" customHeight="1">
      <c r="B109" s="4"/>
      <c r="C109" s="4"/>
      <c r="D109" s="4"/>
    </row>
    <row r="110" spans="2:4" ht="19.5" customHeight="1">
      <c r="B110" s="4"/>
      <c r="C110" s="4"/>
      <c r="D110" s="4"/>
    </row>
    <row r="111" spans="2:4" ht="19.5" customHeight="1">
      <c r="B111" s="4"/>
      <c r="C111" s="4"/>
      <c r="D111" s="4"/>
    </row>
    <row r="112" spans="2:4" ht="19.5" customHeight="1">
      <c r="B112" s="4"/>
      <c r="C112" s="4"/>
      <c r="D112" s="4"/>
    </row>
    <row r="113" spans="2:4" ht="19.5" customHeight="1">
      <c r="B113" s="4"/>
      <c r="C113" s="4"/>
      <c r="D113" s="4"/>
    </row>
    <row r="114" spans="2:4" ht="19.5" customHeight="1">
      <c r="B114" s="4"/>
      <c r="C114" s="4"/>
      <c r="D114" s="4"/>
    </row>
    <row r="115" spans="2:4" ht="19.5" customHeight="1">
      <c r="B115" s="4"/>
      <c r="C115" s="4"/>
      <c r="D115" s="4"/>
    </row>
    <row r="116" spans="2:4" ht="19.5" customHeight="1">
      <c r="B116" s="4"/>
      <c r="C116" s="4"/>
      <c r="D116" s="4"/>
    </row>
    <row r="117" spans="2:4" ht="19.5" customHeight="1">
      <c r="B117" s="4"/>
      <c r="C117" s="4"/>
      <c r="D117" s="4"/>
    </row>
    <row r="118" spans="2:4" ht="19.5" customHeight="1">
      <c r="B118" s="4"/>
      <c r="C118" s="4"/>
      <c r="D118" s="4"/>
    </row>
    <row r="119" spans="2:4" ht="19.5" customHeight="1">
      <c r="B119" s="4"/>
      <c r="C119" s="4"/>
      <c r="D119" s="4"/>
    </row>
    <row r="120" spans="2:4" ht="19.5" customHeight="1">
      <c r="B120" s="4"/>
      <c r="C120" s="4"/>
      <c r="D120" s="4"/>
    </row>
    <row r="121" spans="2:4" ht="19.5" customHeight="1">
      <c r="B121" s="4"/>
      <c r="C121" s="4"/>
      <c r="D121" s="4"/>
    </row>
    <row r="122" spans="2:4" ht="19.5" customHeight="1">
      <c r="B122" s="4"/>
      <c r="C122" s="4"/>
      <c r="D122" s="4"/>
    </row>
    <row r="123" spans="2:4" ht="19.5" customHeight="1">
      <c r="B123" s="4"/>
      <c r="C123" s="4"/>
      <c r="D123" s="4"/>
    </row>
    <row r="124" spans="2:4" ht="19.5" customHeight="1">
      <c r="B124" s="4"/>
      <c r="C124" s="4"/>
      <c r="D124" s="4"/>
    </row>
    <row r="125" spans="2:4" ht="19.5" customHeight="1">
      <c r="B125" s="4"/>
      <c r="C125" s="4"/>
      <c r="D125" s="4"/>
    </row>
    <row r="126" spans="2:4" ht="19.5" customHeight="1">
      <c r="B126" s="4"/>
      <c r="C126" s="4"/>
      <c r="D126" s="4"/>
    </row>
    <row r="127" spans="2:4" ht="19.5" customHeight="1">
      <c r="B127" s="4"/>
      <c r="C127" s="4"/>
      <c r="D127" s="4"/>
    </row>
    <row r="128" spans="2:4" ht="19.5" customHeight="1">
      <c r="B128" s="4"/>
      <c r="C128" s="4"/>
      <c r="D128" s="4"/>
    </row>
    <row r="129" spans="2:4" ht="19.5" customHeight="1">
      <c r="B129" s="4"/>
      <c r="C129" s="4"/>
      <c r="D129" s="4"/>
    </row>
    <row r="130" spans="2:4" ht="19.5" customHeight="1">
      <c r="B130" s="4"/>
      <c r="C130" s="4"/>
      <c r="D130" s="4"/>
    </row>
    <row r="131" spans="2:4" ht="19.5" customHeight="1">
      <c r="B131" s="4"/>
      <c r="C131" s="4"/>
      <c r="D131" s="4"/>
    </row>
    <row r="132" spans="2:4" ht="19.5" customHeight="1">
      <c r="B132" s="4"/>
      <c r="C132" s="4"/>
      <c r="D132" s="4"/>
    </row>
    <row r="133" spans="2:4" ht="19.5" customHeight="1">
      <c r="B133" s="4"/>
      <c r="C133" s="4"/>
      <c r="D133" s="4"/>
    </row>
    <row r="134" spans="2:4" ht="19.5" customHeight="1">
      <c r="B134" s="4"/>
      <c r="C134" s="4"/>
      <c r="D134" s="4"/>
    </row>
    <row r="135" spans="2:4" ht="19.5" customHeight="1">
      <c r="B135" s="4"/>
      <c r="C135" s="4"/>
      <c r="D135" s="4"/>
    </row>
    <row r="136" spans="2:4" ht="19.5" customHeight="1">
      <c r="B136" s="4"/>
      <c r="C136" s="4"/>
      <c r="D136" s="4"/>
    </row>
    <row r="137" spans="2:4" ht="19.5" customHeight="1">
      <c r="B137" s="4"/>
      <c r="C137" s="4"/>
      <c r="D137" s="4"/>
    </row>
    <row r="138" spans="2:4" ht="19.5" customHeight="1">
      <c r="B138" s="4"/>
      <c r="C138" s="4"/>
      <c r="D138" s="4"/>
    </row>
    <row r="139" spans="2:4" ht="19.5" customHeight="1">
      <c r="B139" s="4"/>
      <c r="C139" s="4"/>
      <c r="D139" s="4"/>
    </row>
    <row r="140" spans="2:4" ht="19.5" customHeight="1">
      <c r="B140" s="4"/>
      <c r="C140" s="4"/>
      <c r="D140" s="4"/>
    </row>
    <row r="141" spans="2:4" ht="19.5" customHeight="1">
      <c r="B141" s="4"/>
      <c r="C141" s="4"/>
      <c r="D141" s="4"/>
    </row>
    <row r="142" spans="2:4" ht="19.5" customHeight="1">
      <c r="B142" s="4"/>
      <c r="C142" s="4"/>
      <c r="D142" s="4"/>
    </row>
    <row r="143" spans="2:4" ht="19.5" customHeight="1">
      <c r="B143" s="4"/>
      <c r="C143" s="4"/>
      <c r="D143" s="4"/>
    </row>
    <row r="144" spans="3:4" ht="19.5" customHeight="1">
      <c r="C144" s="4"/>
      <c r="D144" s="4"/>
    </row>
    <row r="161" ht="19.5" customHeight="1">
      <c r="B161" s="10"/>
    </row>
    <row r="162" ht="19.5" customHeight="1">
      <c r="C162" s="4"/>
    </row>
  </sheetData>
  <sheetProtection/>
  <mergeCells count="1">
    <mergeCell ref="B1:P1"/>
  </mergeCells>
  <printOptions horizontalCentered="1"/>
  <pageMargins left="0.1968503937007874" right="0.1968503937007874" top="0.3937007874015748" bottom="0.11811023622047245" header="0.1968503937007874" footer="0.31496062992125984"/>
  <pageSetup firstPageNumber="1" useFirstPageNumber="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211"/>
  <sheetViews>
    <sheetView view="pageBreakPreview" zoomScale="70" zoomScaleNormal="55" zoomScaleSheetLayoutView="70" workbookViewId="0" topLeftCell="A1">
      <pane xSplit="3" ySplit="2" topLeftCell="D27" activePane="bottomRight" state="frozen"/>
      <selection pane="topLeft" activeCell="A1" sqref="A1"/>
      <selection pane="topRight" activeCell="D1" sqref="D1"/>
      <selection pane="bottomLeft" activeCell="A3" sqref="A3"/>
      <selection pane="bottomRight" activeCell="A33" sqref="A33:IV33"/>
    </sheetView>
  </sheetViews>
  <sheetFormatPr defaultColWidth="9.00390625" defaultRowHeight="13.5"/>
  <cols>
    <col min="1" max="1" width="4.50390625" style="0" customWidth="1"/>
    <col min="2" max="2" width="19.50390625" style="0" customWidth="1"/>
    <col min="3" max="3" width="37.375" style="0" customWidth="1"/>
    <col min="4" max="5" width="15.00390625" style="0" customWidth="1"/>
    <col min="6" max="6" width="13.25390625" style="0" customWidth="1"/>
    <col min="7" max="7" width="29.00390625" style="0" customWidth="1"/>
    <col min="8" max="8" width="10.00390625" style="0" customWidth="1"/>
    <col min="9" max="9" width="9.375" style="0" customWidth="1"/>
    <col min="10" max="10" width="9.50390625" style="0" customWidth="1"/>
    <col min="11" max="11" width="6.75390625" style="0" customWidth="1"/>
    <col min="12" max="12" width="4.125" style="0" customWidth="1"/>
    <col min="13" max="13" width="14.00390625" style="0" customWidth="1"/>
    <col min="14" max="14" width="8.875" style="0" customWidth="1"/>
    <col min="15" max="25" width="8.625" style="0" customWidth="1"/>
    <col min="26" max="26" width="21.50390625" style="0" customWidth="1"/>
    <col min="27" max="27" width="46.375" style="0" customWidth="1"/>
  </cols>
  <sheetData>
    <row r="1" spans="1:27" ht="16.5" thickBot="1">
      <c r="A1" s="259" t="s">
        <v>1518</v>
      </c>
      <c r="B1" s="134"/>
      <c r="C1" s="133"/>
      <c r="D1" s="260"/>
      <c r="E1" s="260"/>
      <c r="F1" s="261"/>
      <c r="G1" s="262"/>
      <c r="H1" s="1"/>
      <c r="I1" s="263"/>
      <c r="J1" s="259"/>
      <c r="K1" s="134"/>
      <c r="L1" s="264"/>
      <c r="M1" s="261"/>
      <c r="N1" s="264"/>
      <c r="O1" s="134"/>
      <c r="P1" s="134"/>
      <c r="Q1" s="134"/>
      <c r="R1" s="134"/>
      <c r="S1" s="134"/>
      <c r="T1" s="134"/>
      <c r="U1" s="134"/>
      <c r="V1" s="134"/>
      <c r="W1" s="264"/>
      <c r="X1" s="264"/>
      <c r="Y1" s="264"/>
      <c r="Z1" s="263"/>
      <c r="AA1" s="265" t="str">
        <f>"（区市町村順）"&amp;'目次 '!O2</f>
        <v>（区市町村順）令和６年４月１日現在</v>
      </c>
    </row>
    <row r="2" spans="1:27" ht="55.5" customHeight="1" thickBot="1">
      <c r="A2" s="248" t="s">
        <v>1517</v>
      </c>
      <c r="B2" s="249" t="s">
        <v>351</v>
      </c>
      <c r="C2" s="250" t="s">
        <v>1516</v>
      </c>
      <c r="D2" s="249" t="s">
        <v>1515</v>
      </c>
      <c r="E2" s="249" t="s">
        <v>1514</v>
      </c>
      <c r="F2" s="249" t="s">
        <v>1513</v>
      </c>
      <c r="G2" s="249" t="s">
        <v>1512</v>
      </c>
      <c r="H2" s="251" t="s">
        <v>1521</v>
      </c>
      <c r="I2" s="252" t="s">
        <v>1511</v>
      </c>
      <c r="J2" s="253" t="s">
        <v>1522</v>
      </c>
      <c r="K2" s="249" t="s">
        <v>765</v>
      </c>
      <c r="L2" s="249" t="s">
        <v>230</v>
      </c>
      <c r="M2" s="249" t="s">
        <v>696</v>
      </c>
      <c r="N2" s="254" t="s">
        <v>231</v>
      </c>
      <c r="O2" s="266" t="s">
        <v>1523</v>
      </c>
      <c r="P2" s="267" t="s">
        <v>1524</v>
      </c>
      <c r="Q2" s="267" t="s">
        <v>1525</v>
      </c>
      <c r="R2" s="268" t="s">
        <v>33</v>
      </c>
      <c r="S2" s="266" t="s">
        <v>1526</v>
      </c>
      <c r="T2" s="267" t="s">
        <v>1527</v>
      </c>
      <c r="U2" s="267" t="s">
        <v>1528</v>
      </c>
      <c r="V2" s="269" t="s">
        <v>1529</v>
      </c>
      <c r="W2" s="270" t="s">
        <v>1530</v>
      </c>
      <c r="X2" s="271" t="s">
        <v>1531</v>
      </c>
      <c r="Y2" s="272" t="s">
        <v>1532</v>
      </c>
      <c r="Z2" s="255" t="s">
        <v>232</v>
      </c>
      <c r="AA2" s="256" t="s">
        <v>74</v>
      </c>
    </row>
    <row r="3" spans="1:27" ht="39">
      <c r="A3" s="347">
        <f>ROW()-2</f>
        <v>1</v>
      </c>
      <c r="B3" s="348" t="s">
        <v>1510</v>
      </c>
      <c r="C3" s="247" t="s">
        <v>1509</v>
      </c>
      <c r="D3" s="349" t="s">
        <v>223</v>
      </c>
      <c r="E3" s="350" t="s">
        <v>224</v>
      </c>
      <c r="F3" s="351" t="s">
        <v>42</v>
      </c>
      <c r="G3" s="352" t="s">
        <v>265</v>
      </c>
      <c r="H3" s="353">
        <v>100</v>
      </c>
      <c r="I3" s="354"/>
      <c r="J3" s="355"/>
      <c r="K3" s="124"/>
      <c r="L3" s="347" t="s">
        <v>73</v>
      </c>
      <c r="M3" s="356">
        <v>30</v>
      </c>
      <c r="N3" s="357"/>
      <c r="O3" s="358">
        <v>21</v>
      </c>
      <c r="P3" s="359"/>
      <c r="Q3" s="359">
        <v>2</v>
      </c>
      <c r="R3" s="360">
        <v>12</v>
      </c>
      <c r="S3" s="358"/>
      <c r="T3" s="359"/>
      <c r="U3" s="359"/>
      <c r="V3" s="360"/>
      <c r="W3" s="358"/>
      <c r="X3" s="361"/>
      <c r="Y3" s="360"/>
      <c r="Z3" s="362">
        <v>38139</v>
      </c>
      <c r="AA3" s="281" t="s">
        <v>1508</v>
      </c>
    </row>
    <row r="4" spans="1:27" ht="66">
      <c r="A4" s="131">
        <f aca="true" t="shared" si="0" ref="A4:A65">ROW()-2</f>
        <v>2</v>
      </c>
      <c r="B4" s="140" t="s">
        <v>1507</v>
      </c>
      <c r="C4" s="139" t="s">
        <v>1506</v>
      </c>
      <c r="D4" s="156" t="s">
        <v>225</v>
      </c>
      <c r="E4" s="155" t="s">
        <v>492</v>
      </c>
      <c r="F4" s="302">
        <v>1068581</v>
      </c>
      <c r="G4" s="292" t="s">
        <v>794</v>
      </c>
      <c r="H4" s="128">
        <v>100</v>
      </c>
      <c r="I4" s="293" t="s">
        <v>400</v>
      </c>
      <c r="J4" s="308"/>
      <c r="K4" s="140"/>
      <c r="L4" s="131" t="s">
        <v>73</v>
      </c>
      <c r="M4" s="151">
        <v>40</v>
      </c>
      <c r="N4" s="294" t="s">
        <v>20</v>
      </c>
      <c r="O4" s="298">
        <v>16</v>
      </c>
      <c r="P4" s="173"/>
      <c r="Q4" s="173">
        <v>12</v>
      </c>
      <c r="R4" s="305">
        <v>12</v>
      </c>
      <c r="S4" s="298"/>
      <c r="T4" s="173"/>
      <c r="U4" s="173"/>
      <c r="V4" s="305"/>
      <c r="W4" s="298" t="s">
        <v>27</v>
      </c>
      <c r="X4" s="173" t="s">
        <v>20</v>
      </c>
      <c r="Y4" s="297" t="s">
        <v>21</v>
      </c>
      <c r="Z4" s="309">
        <v>36262</v>
      </c>
      <c r="AA4" s="291" t="s">
        <v>1505</v>
      </c>
    </row>
    <row r="5" spans="1:27" ht="39">
      <c r="A5" s="131">
        <f t="shared" si="0"/>
        <v>3</v>
      </c>
      <c r="B5" s="177" t="s">
        <v>1504</v>
      </c>
      <c r="C5" s="139" t="s">
        <v>1503</v>
      </c>
      <c r="D5" s="156" t="s">
        <v>493</v>
      </c>
      <c r="E5" s="155" t="s">
        <v>494</v>
      </c>
      <c r="F5" s="131" t="s">
        <v>546</v>
      </c>
      <c r="G5" s="292" t="s">
        <v>549</v>
      </c>
      <c r="H5" s="128">
        <v>100</v>
      </c>
      <c r="I5" s="293"/>
      <c r="J5" s="157">
        <v>42</v>
      </c>
      <c r="K5" s="140"/>
      <c r="L5" s="131" t="s">
        <v>73</v>
      </c>
      <c r="M5" s="151">
        <v>30</v>
      </c>
      <c r="N5" s="294"/>
      <c r="O5" s="295">
        <v>12</v>
      </c>
      <c r="P5" s="296"/>
      <c r="Q5" s="296">
        <v>2</v>
      </c>
      <c r="R5" s="297">
        <v>48</v>
      </c>
      <c r="S5" s="295"/>
      <c r="T5" s="296"/>
      <c r="U5" s="296"/>
      <c r="V5" s="297"/>
      <c r="W5" s="433" t="s">
        <v>1502</v>
      </c>
      <c r="X5" s="434"/>
      <c r="Y5" s="435"/>
      <c r="Z5" s="324" t="s">
        <v>1501</v>
      </c>
      <c r="AA5" s="291" t="s">
        <v>1500</v>
      </c>
    </row>
    <row r="6" spans="1:27" s="38" customFormat="1" ht="37.5" customHeight="1">
      <c r="A6" s="131">
        <f t="shared" si="0"/>
        <v>4</v>
      </c>
      <c r="B6" s="154" t="s">
        <v>1499</v>
      </c>
      <c r="C6" s="139" t="s">
        <v>1498</v>
      </c>
      <c r="D6" s="156" t="s">
        <v>495</v>
      </c>
      <c r="E6" s="156" t="s">
        <v>496</v>
      </c>
      <c r="F6" s="131" t="s">
        <v>694</v>
      </c>
      <c r="G6" s="140" t="s">
        <v>693</v>
      </c>
      <c r="H6" s="128">
        <v>50</v>
      </c>
      <c r="I6" s="293"/>
      <c r="J6" s="157">
        <v>50</v>
      </c>
      <c r="K6" s="140"/>
      <c r="L6" s="131" t="s">
        <v>73</v>
      </c>
      <c r="M6" s="151">
        <v>40</v>
      </c>
      <c r="N6" s="294"/>
      <c r="O6" s="295"/>
      <c r="P6" s="296"/>
      <c r="Q6" s="296"/>
      <c r="R6" s="297">
        <v>50</v>
      </c>
      <c r="S6" s="295"/>
      <c r="T6" s="296"/>
      <c r="U6" s="296"/>
      <c r="V6" s="297"/>
      <c r="W6" s="298" t="s">
        <v>21</v>
      </c>
      <c r="X6" s="173" t="s">
        <v>21</v>
      </c>
      <c r="Y6" s="297" t="s">
        <v>21</v>
      </c>
      <c r="Z6" s="309">
        <v>40269</v>
      </c>
      <c r="AA6" s="291" t="s">
        <v>1497</v>
      </c>
    </row>
    <row r="7" spans="1:27" ht="81" customHeight="1">
      <c r="A7" s="131">
        <f t="shared" si="0"/>
        <v>5</v>
      </c>
      <c r="B7" s="140" t="s">
        <v>1496</v>
      </c>
      <c r="C7" s="139" t="s">
        <v>1495</v>
      </c>
      <c r="D7" s="156" t="s">
        <v>202</v>
      </c>
      <c r="E7" s="155" t="s">
        <v>226</v>
      </c>
      <c r="F7" s="302">
        <v>1690051</v>
      </c>
      <c r="G7" s="363" t="s">
        <v>795</v>
      </c>
      <c r="H7" s="128">
        <v>90</v>
      </c>
      <c r="I7" s="170" t="s">
        <v>21</v>
      </c>
      <c r="J7" s="152"/>
      <c r="K7" s="140"/>
      <c r="L7" s="131" t="s">
        <v>73</v>
      </c>
      <c r="M7" s="151">
        <v>25</v>
      </c>
      <c r="N7" s="294"/>
      <c r="O7" s="298">
        <v>16</v>
      </c>
      <c r="P7" s="173"/>
      <c r="Q7" s="173">
        <v>13</v>
      </c>
      <c r="R7" s="305"/>
      <c r="S7" s="298"/>
      <c r="T7" s="173"/>
      <c r="U7" s="173"/>
      <c r="V7" s="305"/>
      <c r="W7" s="298" t="s">
        <v>21</v>
      </c>
      <c r="X7" s="173" t="s">
        <v>21</v>
      </c>
      <c r="Y7" s="297" t="s">
        <v>21</v>
      </c>
      <c r="Z7" s="309">
        <v>44105</v>
      </c>
      <c r="AA7" s="291" t="s">
        <v>1494</v>
      </c>
    </row>
    <row r="8" spans="1:27" ht="15.75">
      <c r="A8" s="131">
        <f t="shared" si="0"/>
        <v>6</v>
      </c>
      <c r="B8" s="140" t="s">
        <v>971</v>
      </c>
      <c r="C8" s="150" t="s">
        <v>1493</v>
      </c>
      <c r="D8" s="156" t="s">
        <v>420</v>
      </c>
      <c r="E8" s="155" t="s">
        <v>421</v>
      </c>
      <c r="F8" s="302">
        <v>1620053</v>
      </c>
      <c r="G8" s="363" t="s">
        <v>390</v>
      </c>
      <c r="H8" s="128">
        <v>160</v>
      </c>
      <c r="I8" s="153">
        <v>40</v>
      </c>
      <c r="J8" s="308"/>
      <c r="K8" s="140"/>
      <c r="L8" s="131" t="s">
        <v>73</v>
      </c>
      <c r="M8" s="151">
        <v>20</v>
      </c>
      <c r="N8" s="294"/>
      <c r="O8" s="295">
        <v>23</v>
      </c>
      <c r="P8" s="296"/>
      <c r="Q8" s="296">
        <v>28</v>
      </c>
      <c r="R8" s="297">
        <v>12</v>
      </c>
      <c r="S8" s="295">
        <v>-8</v>
      </c>
      <c r="T8" s="296"/>
      <c r="U8" s="296">
        <v>-2</v>
      </c>
      <c r="V8" s="297">
        <v>-4</v>
      </c>
      <c r="W8" s="295"/>
      <c r="X8" s="173" t="s">
        <v>27</v>
      </c>
      <c r="Y8" s="297" t="s">
        <v>27</v>
      </c>
      <c r="Z8" s="309">
        <v>37956</v>
      </c>
      <c r="AA8" s="291" t="s">
        <v>1492</v>
      </c>
    </row>
    <row r="9" spans="1:27" ht="39">
      <c r="A9" s="131">
        <f t="shared" si="0"/>
        <v>7</v>
      </c>
      <c r="B9" s="154" t="s">
        <v>1062</v>
      </c>
      <c r="C9" s="139" t="s">
        <v>1491</v>
      </c>
      <c r="D9" s="156" t="s">
        <v>697</v>
      </c>
      <c r="E9" s="156" t="s">
        <v>698</v>
      </c>
      <c r="F9" s="302" t="s">
        <v>1549</v>
      </c>
      <c r="G9" s="154" t="s">
        <v>688</v>
      </c>
      <c r="H9" s="128">
        <v>100</v>
      </c>
      <c r="I9" s="293"/>
      <c r="J9" s="157">
        <v>72</v>
      </c>
      <c r="K9" s="140"/>
      <c r="L9" s="131" t="s">
        <v>73</v>
      </c>
      <c r="M9" s="151">
        <v>33</v>
      </c>
      <c r="N9" s="294"/>
      <c r="O9" s="295"/>
      <c r="P9" s="296"/>
      <c r="Q9" s="296"/>
      <c r="R9" s="303">
        <v>100</v>
      </c>
      <c r="S9" s="295"/>
      <c r="T9" s="296"/>
      <c r="U9" s="296"/>
      <c r="V9" s="303"/>
      <c r="W9" s="295"/>
      <c r="X9" s="173"/>
      <c r="Y9" s="297"/>
      <c r="Z9" s="324" t="s">
        <v>1490</v>
      </c>
      <c r="AA9" s="291" t="s">
        <v>1489</v>
      </c>
    </row>
    <row r="10" spans="1:27" ht="39">
      <c r="A10" s="131">
        <f t="shared" si="0"/>
        <v>8</v>
      </c>
      <c r="B10" s="140" t="s">
        <v>1466</v>
      </c>
      <c r="C10" s="139" t="s">
        <v>1488</v>
      </c>
      <c r="D10" s="156" t="s">
        <v>699</v>
      </c>
      <c r="E10" s="155" t="s">
        <v>700</v>
      </c>
      <c r="F10" s="302">
        <v>1130034</v>
      </c>
      <c r="G10" s="292" t="s">
        <v>324</v>
      </c>
      <c r="H10" s="128">
        <v>100</v>
      </c>
      <c r="I10" s="293" t="s">
        <v>20</v>
      </c>
      <c r="J10" s="308"/>
      <c r="K10" s="140"/>
      <c r="L10" s="131" t="s">
        <v>73</v>
      </c>
      <c r="M10" s="151">
        <v>50</v>
      </c>
      <c r="N10" s="294"/>
      <c r="O10" s="298">
        <v>20</v>
      </c>
      <c r="P10" s="173"/>
      <c r="Q10" s="173">
        <v>3</v>
      </c>
      <c r="R10" s="305">
        <v>14</v>
      </c>
      <c r="S10" s="298"/>
      <c r="T10" s="173"/>
      <c r="U10" s="173"/>
      <c r="V10" s="305"/>
      <c r="W10" s="298" t="s">
        <v>20</v>
      </c>
      <c r="X10" s="173" t="s">
        <v>27</v>
      </c>
      <c r="Y10" s="297" t="s">
        <v>27</v>
      </c>
      <c r="Z10" s="309">
        <v>35154</v>
      </c>
      <c r="AA10" s="291" t="s">
        <v>1487</v>
      </c>
    </row>
    <row r="11" spans="1:27" ht="26.25">
      <c r="A11" s="131">
        <f t="shared" si="0"/>
        <v>9</v>
      </c>
      <c r="B11" s="140" t="s">
        <v>1486</v>
      </c>
      <c r="C11" s="139" t="s">
        <v>1485</v>
      </c>
      <c r="D11" s="156" t="s">
        <v>701</v>
      </c>
      <c r="E11" s="155" t="s">
        <v>702</v>
      </c>
      <c r="F11" s="302">
        <v>1120011</v>
      </c>
      <c r="G11" s="363" t="s">
        <v>397</v>
      </c>
      <c r="H11" s="128">
        <v>89</v>
      </c>
      <c r="I11" s="293" t="s">
        <v>21</v>
      </c>
      <c r="J11" s="308"/>
      <c r="K11" s="140"/>
      <c r="L11" s="131" t="s">
        <v>73</v>
      </c>
      <c r="M11" s="151">
        <v>50</v>
      </c>
      <c r="N11" s="294" t="s">
        <v>21</v>
      </c>
      <c r="O11" s="298">
        <v>20</v>
      </c>
      <c r="P11" s="173"/>
      <c r="Q11" s="173">
        <v>1</v>
      </c>
      <c r="R11" s="305">
        <v>7</v>
      </c>
      <c r="S11" s="298"/>
      <c r="T11" s="173"/>
      <c r="U11" s="173"/>
      <c r="V11" s="305"/>
      <c r="W11" s="298"/>
      <c r="X11" s="173"/>
      <c r="Y11" s="297"/>
      <c r="Z11" s="309">
        <v>37316</v>
      </c>
      <c r="AA11" s="291" t="s">
        <v>1484</v>
      </c>
    </row>
    <row r="12" spans="1:27" ht="26.25">
      <c r="A12" s="131">
        <f t="shared" si="0"/>
        <v>10</v>
      </c>
      <c r="B12" s="154" t="s">
        <v>1483</v>
      </c>
      <c r="C12" s="139" t="s">
        <v>1482</v>
      </c>
      <c r="D12" s="156" t="s">
        <v>874</v>
      </c>
      <c r="E12" s="156" t="s">
        <v>875</v>
      </c>
      <c r="F12" s="302" t="s">
        <v>1481</v>
      </c>
      <c r="G12" s="154" t="s">
        <v>1480</v>
      </c>
      <c r="H12" s="128">
        <v>100</v>
      </c>
      <c r="I12" s="170"/>
      <c r="J12" s="152"/>
      <c r="K12" s="140"/>
      <c r="L12" s="131" t="s">
        <v>73</v>
      </c>
      <c r="M12" s="151">
        <v>30</v>
      </c>
      <c r="N12" s="294"/>
      <c r="O12" s="295">
        <v>20</v>
      </c>
      <c r="P12" s="296"/>
      <c r="Q12" s="296"/>
      <c r="R12" s="364">
        <v>20</v>
      </c>
      <c r="S12" s="295"/>
      <c r="T12" s="296"/>
      <c r="U12" s="296"/>
      <c r="V12" s="364"/>
      <c r="W12" s="295"/>
      <c r="X12" s="173"/>
      <c r="Y12" s="305" t="s">
        <v>27</v>
      </c>
      <c r="Z12" s="309">
        <v>43160</v>
      </c>
      <c r="AA12" s="291" t="s">
        <v>1479</v>
      </c>
    </row>
    <row r="13" spans="1:27" s="132" customFormat="1" ht="92.25">
      <c r="A13" s="131">
        <f t="shared" si="0"/>
        <v>11</v>
      </c>
      <c r="B13" s="365" t="s">
        <v>1478</v>
      </c>
      <c r="C13" s="150" t="s">
        <v>1477</v>
      </c>
      <c r="D13" s="156" t="s">
        <v>198</v>
      </c>
      <c r="E13" s="155" t="s">
        <v>199</v>
      </c>
      <c r="F13" s="302">
        <v>1110031</v>
      </c>
      <c r="G13" s="292" t="s">
        <v>658</v>
      </c>
      <c r="H13" s="128">
        <v>150</v>
      </c>
      <c r="I13" s="153">
        <v>50</v>
      </c>
      <c r="J13" s="308"/>
      <c r="K13" s="140"/>
      <c r="L13" s="131" t="s">
        <v>73</v>
      </c>
      <c r="M13" s="151">
        <v>50</v>
      </c>
      <c r="N13" s="294"/>
      <c r="O13" s="298">
        <v>18</v>
      </c>
      <c r="P13" s="173"/>
      <c r="Q13" s="173"/>
      <c r="R13" s="305">
        <v>78</v>
      </c>
      <c r="S13" s="298"/>
      <c r="T13" s="173"/>
      <c r="U13" s="173"/>
      <c r="V13" s="305"/>
      <c r="W13" s="298"/>
      <c r="X13" s="173" t="s">
        <v>20</v>
      </c>
      <c r="Y13" s="297" t="s">
        <v>20</v>
      </c>
      <c r="Z13" s="309">
        <v>34486</v>
      </c>
      <c r="AA13" s="291" t="s">
        <v>1476</v>
      </c>
    </row>
    <row r="14" spans="1:27" ht="39">
      <c r="A14" s="131">
        <f t="shared" si="0"/>
        <v>12</v>
      </c>
      <c r="B14" s="140" t="s">
        <v>1466</v>
      </c>
      <c r="C14" s="176" t="s">
        <v>1475</v>
      </c>
      <c r="D14" s="156" t="s">
        <v>200</v>
      </c>
      <c r="E14" s="155" t="s">
        <v>201</v>
      </c>
      <c r="F14" s="302">
        <v>1110042</v>
      </c>
      <c r="G14" s="292" t="s">
        <v>519</v>
      </c>
      <c r="H14" s="128">
        <v>100</v>
      </c>
      <c r="I14" s="293" t="s">
        <v>21</v>
      </c>
      <c r="J14" s="308"/>
      <c r="K14" s="140"/>
      <c r="L14" s="131" t="s">
        <v>73</v>
      </c>
      <c r="M14" s="151">
        <v>40</v>
      </c>
      <c r="N14" s="294" t="s">
        <v>20</v>
      </c>
      <c r="O14" s="298">
        <v>18</v>
      </c>
      <c r="P14" s="173">
        <v>7</v>
      </c>
      <c r="Q14" s="173"/>
      <c r="R14" s="305">
        <v>7</v>
      </c>
      <c r="S14" s="298"/>
      <c r="T14" s="173"/>
      <c r="U14" s="173"/>
      <c r="V14" s="305"/>
      <c r="W14" s="298" t="s">
        <v>21</v>
      </c>
      <c r="X14" s="173" t="s">
        <v>21</v>
      </c>
      <c r="Y14" s="297"/>
      <c r="Z14" s="309">
        <v>36982</v>
      </c>
      <c r="AA14" s="291" t="s">
        <v>1474</v>
      </c>
    </row>
    <row r="15" spans="1:27" ht="52.5">
      <c r="A15" s="131">
        <f t="shared" si="0"/>
        <v>13</v>
      </c>
      <c r="B15" s="154" t="s">
        <v>1473</v>
      </c>
      <c r="C15" s="139" t="s">
        <v>1472</v>
      </c>
      <c r="D15" s="156" t="s">
        <v>777</v>
      </c>
      <c r="E15" s="156" t="s">
        <v>778</v>
      </c>
      <c r="F15" s="302">
        <v>1300015</v>
      </c>
      <c r="G15" s="140" t="s">
        <v>325</v>
      </c>
      <c r="H15" s="128">
        <v>90</v>
      </c>
      <c r="I15" s="293" t="s">
        <v>400</v>
      </c>
      <c r="J15" s="308"/>
      <c r="K15" s="140"/>
      <c r="L15" s="131" t="s">
        <v>73</v>
      </c>
      <c r="M15" s="151">
        <v>40</v>
      </c>
      <c r="N15" s="294" t="s">
        <v>656</v>
      </c>
      <c r="O15" s="298">
        <v>19</v>
      </c>
      <c r="P15" s="173"/>
      <c r="Q15" s="173">
        <v>6</v>
      </c>
      <c r="R15" s="305">
        <v>2</v>
      </c>
      <c r="S15" s="298">
        <v>19</v>
      </c>
      <c r="T15" s="173"/>
      <c r="U15" s="173">
        <v>6</v>
      </c>
      <c r="V15" s="305">
        <v>2</v>
      </c>
      <c r="W15" s="451" t="s">
        <v>1471</v>
      </c>
      <c r="X15" s="452"/>
      <c r="Y15" s="453"/>
      <c r="Z15" s="309">
        <v>43952</v>
      </c>
      <c r="AA15" s="291" t="s">
        <v>1470</v>
      </c>
    </row>
    <row r="16" spans="1:27" ht="26.25">
      <c r="A16" s="131">
        <f t="shared" si="0"/>
        <v>14</v>
      </c>
      <c r="B16" s="140" t="s">
        <v>1469</v>
      </c>
      <c r="C16" s="150" t="s">
        <v>1468</v>
      </c>
      <c r="D16" s="156" t="s">
        <v>781</v>
      </c>
      <c r="E16" s="155" t="s">
        <v>782</v>
      </c>
      <c r="F16" s="302">
        <v>1310033</v>
      </c>
      <c r="G16" s="363" t="s">
        <v>691</v>
      </c>
      <c r="H16" s="128">
        <v>176</v>
      </c>
      <c r="I16" s="170"/>
      <c r="J16" s="308"/>
      <c r="K16" s="140"/>
      <c r="L16" s="131" t="s">
        <v>73</v>
      </c>
      <c r="M16" s="151">
        <v>20</v>
      </c>
      <c r="N16" s="294"/>
      <c r="O16" s="295">
        <v>34</v>
      </c>
      <c r="P16" s="296"/>
      <c r="Q16" s="296"/>
      <c r="R16" s="297">
        <v>10</v>
      </c>
      <c r="S16" s="295"/>
      <c r="T16" s="296"/>
      <c r="U16" s="296"/>
      <c r="V16" s="297"/>
      <c r="W16" s="295"/>
      <c r="X16" s="173"/>
      <c r="Y16" s="297"/>
      <c r="Z16" s="309">
        <v>37956</v>
      </c>
      <c r="AA16" s="291" t="s">
        <v>1467</v>
      </c>
    </row>
    <row r="17" spans="1:27" ht="39">
      <c r="A17" s="131">
        <f t="shared" si="0"/>
        <v>15</v>
      </c>
      <c r="B17" s="154" t="s">
        <v>1466</v>
      </c>
      <c r="C17" s="150" t="s">
        <v>1465</v>
      </c>
      <c r="D17" s="156" t="s">
        <v>783</v>
      </c>
      <c r="E17" s="155" t="s">
        <v>452</v>
      </c>
      <c r="F17" s="302" t="s">
        <v>1550</v>
      </c>
      <c r="G17" s="306" t="s">
        <v>746</v>
      </c>
      <c r="H17" s="128">
        <v>152</v>
      </c>
      <c r="I17" s="293"/>
      <c r="J17" s="308"/>
      <c r="K17" s="140"/>
      <c r="L17" s="131" t="s">
        <v>73</v>
      </c>
      <c r="M17" s="151">
        <v>30</v>
      </c>
      <c r="N17" s="294"/>
      <c r="O17" s="295">
        <v>29</v>
      </c>
      <c r="P17" s="296"/>
      <c r="Q17" s="296"/>
      <c r="R17" s="303">
        <v>36</v>
      </c>
      <c r="S17" s="295"/>
      <c r="T17" s="296"/>
      <c r="U17" s="296"/>
      <c r="V17" s="303"/>
      <c r="W17" s="295"/>
      <c r="X17" s="173"/>
      <c r="Y17" s="297"/>
      <c r="Z17" s="309">
        <v>38443</v>
      </c>
      <c r="AA17" s="291" t="s">
        <v>1464</v>
      </c>
    </row>
    <row r="18" spans="1:27" ht="157.5" customHeight="1">
      <c r="A18" s="131">
        <f t="shared" si="0"/>
        <v>16</v>
      </c>
      <c r="B18" s="154" t="s">
        <v>1463</v>
      </c>
      <c r="C18" s="139" t="s">
        <v>1462</v>
      </c>
      <c r="D18" s="156" t="s">
        <v>779</v>
      </c>
      <c r="E18" s="156" t="s">
        <v>780</v>
      </c>
      <c r="F18" s="302">
        <v>1310032</v>
      </c>
      <c r="G18" s="140" t="s">
        <v>326</v>
      </c>
      <c r="H18" s="128">
        <v>119</v>
      </c>
      <c r="I18" s="153">
        <v>28</v>
      </c>
      <c r="J18" s="308"/>
      <c r="K18" s="140"/>
      <c r="L18" s="131" t="s">
        <v>73</v>
      </c>
      <c r="M18" s="151">
        <v>40</v>
      </c>
      <c r="N18" s="294" t="s">
        <v>20</v>
      </c>
      <c r="O18" s="298">
        <v>17</v>
      </c>
      <c r="P18" s="173">
        <v>2</v>
      </c>
      <c r="Q18" s="173">
        <v>18</v>
      </c>
      <c r="R18" s="305">
        <v>9</v>
      </c>
      <c r="S18" s="295">
        <v>-5</v>
      </c>
      <c r="T18" s="296" t="s">
        <v>20</v>
      </c>
      <c r="U18" s="296">
        <v>-2</v>
      </c>
      <c r="V18" s="297">
        <v>-4</v>
      </c>
      <c r="W18" s="436" t="s">
        <v>209</v>
      </c>
      <c r="X18" s="437"/>
      <c r="Y18" s="438"/>
      <c r="Z18" s="309">
        <v>41091</v>
      </c>
      <c r="AA18" s="291" t="s">
        <v>1461</v>
      </c>
    </row>
    <row r="19" spans="1:27" ht="39">
      <c r="A19" s="131">
        <f t="shared" si="0"/>
        <v>17</v>
      </c>
      <c r="B19" s="171" t="s">
        <v>1460</v>
      </c>
      <c r="C19" s="150" t="s">
        <v>1459</v>
      </c>
      <c r="D19" s="156" t="s">
        <v>453</v>
      </c>
      <c r="E19" s="155" t="s">
        <v>454</v>
      </c>
      <c r="F19" s="302">
        <v>1360071</v>
      </c>
      <c r="G19" s="292" t="s">
        <v>327</v>
      </c>
      <c r="H19" s="128">
        <v>100</v>
      </c>
      <c r="I19" s="293" t="s">
        <v>20</v>
      </c>
      <c r="J19" s="308"/>
      <c r="K19" s="140"/>
      <c r="L19" s="131" t="s">
        <v>73</v>
      </c>
      <c r="M19" s="151">
        <v>30</v>
      </c>
      <c r="N19" s="294"/>
      <c r="O19" s="298">
        <v>21</v>
      </c>
      <c r="P19" s="173"/>
      <c r="Q19" s="173">
        <v>3</v>
      </c>
      <c r="R19" s="305">
        <v>10</v>
      </c>
      <c r="S19" s="298"/>
      <c r="T19" s="173"/>
      <c r="U19" s="173"/>
      <c r="V19" s="305"/>
      <c r="W19" s="298" t="s">
        <v>27</v>
      </c>
      <c r="X19" s="173" t="s">
        <v>20</v>
      </c>
      <c r="Y19" s="297" t="s">
        <v>27</v>
      </c>
      <c r="Z19" s="309">
        <v>35167</v>
      </c>
      <c r="AA19" s="291" t="s">
        <v>1458</v>
      </c>
    </row>
    <row r="20" spans="1:27" ht="39">
      <c r="A20" s="131">
        <f t="shared" si="0"/>
        <v>18</v>
      </c>
      <c r="B20" s="140" t="s">
        <v>1457</v>
      </c>
      <c r="C20" s="139" t="s">
        <v>1456</v>
      </c>
      <c r="D20" s="156" t="s">
        <v>455</v>
      </c>
      <c r="E20" s="155" t="s">
        <v>456</v>
      </c>
      <c r="F20" s="302">
        <v>1350043</v>
      </c>
      <c r="G20" s="292" t="s">
        <v>328</v>
      </c>
      <c r="H20" s="128">
        <v>100</v>
      </c>
      <c r="I20" s="170" t="s">
        <v>20</v>
      </c>
      <c r="J20" s="152"/>
      <c r="K20" s="140"/>
      <c r="L20" s="131" t="s">
        <v>73</v>
      </c>
      <c r="M20" s="151">
        <v>25</v>
      </c>
      <c r="N20" s="294"/>
      <c r="O20" s="298">
        <v>11</v>
      </c>
      <c r="P20" s="173">
        <v>2</v>
      </c>
      <c r="Q20" s="173">
        <v>2</v>
      </c>
      <c r="R20" s="305">
        <v>46</v>
      </c>
      <c r="S20" s="298"/>
      <c r="T20" s="173"/>
      <c r="U20" s="173"/>
      <c r="V20" s="305"/>
      <c r="W20" s="298" t="s">
        <v>27</v>
      </c>
      <c r="X20" s="173" t="s">
        <v>21</v>
      </c>
      <c r="Y20" s="297" t="s">
        <v>20</v>
      </c>
      <c r="Z20" s="309">
        <v>36536</v>
      </c>
      <c r="AA20" s="291" t="s">
        <v>1455</v>
      </c>
    </row>
    <row r="21" spans="1:27" ht="52.5">
      <c r="A21" s="131">
        <f t="shared" si="0"/>
        <v>19</v>
      </c>
      <c r="B21" s="140" t="s">
        <v>1454</v>
      </c>
      <c r="C21" s="150" t="s">
        <v>1453</v>
      </c>
      <c r="D21" s="156" t="s">
        <v>752</v>
      </c>
      <c r="E21" s="155" t="s">
        <v>753</v>
      </c>
      <c r="F21" s="302">
        <v>1360074</v>
      </c>
      <c r="G21" s="363" t="s">
        <v>736</v>
      </c>
      <c r="H21" s="128">
        <v>100</v>
      </c>
      <c r="I21" s="293" t="s">
        <v>21</v>
      </c>
      <c r="J21" s="308"/>
      <c r="K21" s="140"/>
      <c r="L21" s="131" t="s">
        <v>73</v>
      </c>
      <c r="M21" s="151">
        <v>30</v>
      </c>
      <c r="N21" s="294"/>
      <c r="O21" s="295">
        <v>22</v>
      </c>
      <c r="P21" s="296"/>
      <c r="Q21" s="296">
        <v>4</v>
      </c>
      <c r="R21" s="297">
        <v>4</v>
      </c>
      <c r="S21" s="295"/>
      <c r="T21" s="296"/>
      <c r="U21" s="296"/>
      <c r="V21" s="297"/>
      <c r="W21" s="295" t="s">
        <v>27</v>
      </c>
      <c r="X21" s="173"/>
      <c r="Y21" s="297"/>
      <c r="Z21" s="309">
        <v>37347</v>
      </c>
      <c r="AA21" s="291" t="s">
        <v>1452</v>
      </c>
    </row>
    <row r="22" spans="1:27" ht="52.5">
      <c r="A22" s="131">
        <f t="shared" si="0"/>
        <v>20</v>
      </c>
      <c r="B22" s="140" t="s">
        <v>1116</v>
      </c>
      <c r="C22" s="150" t="s">
        <v>1451</v>
      </c>
      <c r="D22" s="156" t="s">
        <v>457</v>
      </c>
      <c r="E22" s="155" t="s">
        <v>458</v>
      </c>
      <c r="F22" s="302">
        <v>1360075</v>
      </c>
      <c r="G22" s="363" t="s">
        <v>590</v>
      </c>
      <c r="H22" s="128">
        <v>150</v>
      </c>
      <c r="I22" s="153">
        <v>50</v>
      </c>
      <c r="J22" s="157">
        <v>16</v>
      </c>
      <c r="K22" s="140"/>
      <c r="L22" s="131" t="s">
        <v>73</v>
      </c>
      <c r="M22" s="151">
        <v>60</v>
      </c>
      <c r="N22" s="294"/>
      <c r="O22" s="295">
        <v>29</v>
      </c>
      <c r="P22" s="296">
        <v>1</v>
      </c>
      <c r="Q22" s="296">
        <v>2</v>
      </c>
      <c r="R22" s="297">
        <v>27</v>
      </c>
      <c r="S22" s="295">
        <v>-10</v>
      </c>
      <c r="T22" s="296">
        <v>-1</v>
      </c>
      <c r="U22" s="296">
        <v>-1</v>
      </c>
      <c r="V22" s="297">
        <v>-5</v>
      </c>
      <c r="W22" s="295"/>
      <c r="X22" s="173"/>
      <c r="Y22" s="297"/>
      <c r="Z22" s="369" t="s">
        <v>1450</v>
      </c>
      <c r="AA22" s="291" t="s">
        <v>1449</v>
      </c>
    </row>
    <row r="23" spans="1:27" ht="39">
      <c r="A23" s="131">
        <f t="shared" si="0"/>
        <v>21</v>
      </c>
      <c r="B23" s="154" t="s">
        <v>1448</v>
      </c>
      <c r="C23" s="150" t="s">
        <v>1447</v>
      </c>
      <c r="D23" s="156" t="s">
        <v>459</v>
      </c>
      <c r="E23" s="155" t="s">
        <v>460</v>
      </c>
      <c r="F23" s="302" t="s">
        <v>1551</v>
      </c>
      <c r="G23" s="306" t="s">
        <v>602</v>
      </c>
      <c r="H23" s="128">
        <v>150</v>
      </c>
      <c r="I23" s="153">
        <v>36</v>
      </c>
      <c r="J23" s="157">
        <v>32</v>
      </c>
      <c r="K23" s="140"/>
      <c r="L23" s="131" t="s">
        <v>73</v>
      </c>
      <c r="M23" s="151">
        <v>40</v>
      </c>
      <c r="N23" s="294"/>
      <c r="O23" s="295">
        <v>8</v>
      </c>
      <c r="P23" s="296"/>
      <c r="Q23" s="296">
        <v>28</v>
      </c>
      <c r="R23" s="303">
        <v>62</v>
      </c>
      <c r="S23" s="295">
        <v>-2</v>
      </c>
      <c r="T23" s="296"/>
      <c r="U23" s="296">
        <v>-7</v>
      </c>
      <c r="V23" s="297">
        <v>-14</v>
      </c>
      <c r="W23" s="295"/>
      <c r="X23" s="173"/>
      <c r="Y23" s="297"/>
      <c r="Z23" s="324" t="s">
        <v>1446</v>
      </c>
      <c r="AA23" s="291" t="s">
        <v>1445</v>
      </c>
    </row>
    <row r="24" spans="1:27" s="38" customFormat="1" ht="39">
      <c r="A24" s="131">
        <f t="shared" si="0"/>
        <v>22</v>
      </c>
      <c r="B24" s="154" t="s">
        <v>1444</v>
      </c>
      <c r="C24" s="139" t="s">
        <v>1443</v>
      </c>
      <c r="D24" s="156" t="s">
        <v>461</v>
      </c>
      <c r="E24" s="156" t="s">
        <v>462</v>
      </c>
      <c r="F24" s="171" t="s">
        <v>1552</v>
      </c>
      <c r="G24" s="163" t="s">
        <v>657</v>
      </c>
      <c r="H24" s="128">
        <v>100</v>
      </c>
      <c r="I24" s="293"/>
      <c r="J24" s="157">
        <v>100</v>
      </c>
      <c r="K24" s="140"/>
      <c r="L24" s="131" t="s">
        <v>73</v>
      </c>
      <c r="M24" s="151">
        <v>43</v>
      </c>
      <c r="N24" s="294" t="s">
        <v>656</v>
      </c>
      <c r="O24" s="295"/>
      <c r="P24" s="296"/>
      <c r="Q24" s="296"/>
      <c r="R24" s="297">
        <v>100</v>
      </c>
      <c r="S24" s="295"/>
      <c r="T24" s="296"/>
      <c r="U24" s="296"/>
      <c r="V24" s="297"/>
      <c r="W24" s="298"/>
      <c r="X24" s="173"/>
      <c r="Y24" s="297" t="s">
        <v>27</v>
      </c>
      <c r="Z24" s="309">
        <v>39539</v>
      </c>
      <c r="AA24" s="291" t="s">
        <v>1442</v>
      </c>
    </row>
    <row r="25" spans="1:27" s="38" customFormat="1" ht="15.75">
      <c r="A25" s="131">
        <f t="shared" si="0"/>
        <v>23</v>
      </c>
      <c r="B25" s="154" t="s">
        <v>945</v>
      </c>
      <c r="C25" s="139" t="s">
        <v>1441</v>
      </c>
      <c r="D25" s="129" t="s">
        <v>338</v>
      </c>
      <c r="E25" s="129" t="s">
        <v>339</v>
      </c>
      <c r="F25" s="131" t="s">
        <v>1553</v>
      </c>
      <c r="G25" s="163" t="s">
        <v>340</v>
      </c>
      <c r="H25" s="128">
        <v>127</v>
      </c>
      <c r="I25" s="170"/>
      <c r="J25" s="152"/>
      <c r="K25" s="140"/>
      <c r="L25" s="131" t="s">
        <v>73</v>
      </c>
      <c r="M25" s="151">
        <v>50</v>
      </c>
      <c r="N25" s="294"/>
      <c r="O25" s="295">
        <v>24</v>
      </c>
      <c r="P25" s="296"/>
      <c r="Q25" s="296">
        <v>2</v>
      </c>
      <c r="R25" s="297">
        <v>8</v>
      </c>
      <c r="S25" s="295"/>
      <c r="T25" s="296"/>
      <c r="U25" s="296"/>
      <c r="V25" s="297"/>
      <c r="W25" s="298"/>
      <c r="X25" s="173" t="s">
        <v>27</v>
      </c>
      <c r="Y25" s="305"/>
      <c r="Z25" s="309">
        <v>41214</v>
      </c>
      <c r="AA25" s="291" t="s">
        <v>1440</v>
      </c>
    </row>
    <row r="26" spans="1:27" ht="39">
      <c r="A26" s="131">
        <f t="shared" si="0"/>
        <v>24</v>
      </c>
      <c r="B26" s="140" t="s">
        <v>1439</v>
      </c>
      <c r="C26" s="139" t="s">
        <v>1438</v>
      </c>
      <c r="D26" s="156" t="s">
        <v>322</v>
      </c>
      <c r="E26" s="155" t="s">
        <v>640</v>
      </c>
      <c r="F26" s="302">
        <v>1400013</v>
      </c>
      <c r="G26" s="292" t="s">
        <v>329</v>
      </c>
      <c r="H26" s="128">
        <v>100</v>
      </c>
      <c r="I26" s="153">
        <v>44</v>
      </c>
      <c r="J26" s="308"/>
      <c r="K26" s="140"/>
      <c r="L26" s="131" t="s">
        <v>73</v>
      </c>
      <c r="M26" s="151">
        <v>50</v>
      </c>
      <c r="N26" s="294" t="s">
        <v>656</v>
      </c>
      <c r="O26" s="298">
        <v>21</v>
      </c>
      <c r="P26" s="173"/>
      <c r="Q26" s="173">
        <v>2</v>
      </c>
      <c r="R26" s="305">
        <v>12</v>
      </c>
      <c r="S26" s="295">
        <v>-9</v>
      </c>
      <c r="T26" s="296"/>
      <c r="U26" s="296">
        <v>-1</v>
      </c>
      <c r="V26" s="297">
        <v>-6</v>
      </c>
      <c r="W26" s="298" t="s">
        <v>21</v>
      </c>
      <c r="X26" s="173" t="s">
        <v>21</v>
      </c>
      <c r="Y26" s="297" t="s">
        <v>27</v>
      </c>
      <c r="Z26" s="309">
        <v>36647</v>
      </c>
      <c r="AA26" s="291" t="s">
        <v>1437</v>
      </c>
    </row>
    <row r="27" spans="1:27" ht="78.75">
      <c r="A27" s="131">
        <f t="shared" si="0"/>
        <v>25</v>
      </c>
      <c r="B27" s="175" t="s">
        <v>1436</v>
      </c>
      <c r="C27" s="139" t="s">
        <v>1435</v>
      </c>
      <c r="D27" s="156" t="s">
        <v>883</v>
      </c>
      <c r="E27" s="156" t="s">
        <v>884</v>
      </c>
      <c r="F27" s="302" t="s">
        <v>898</v>
      </c>
      <c r="G27" s="154" t="s">
        <v>1434</v>
      </c>
      <c r="H27" s="128">
        <v>100</v>
      </c>
      <c r="I27" s="170"/>
      <c r="J27" s="152"/>
      <c r="K27" s="140"/>
      <c r="L27" s="131" t="s">
        <v>73</v>
      </c>
      <c r="M27" s="151">
        <v>30</v>
      </c>
      <c r="N27" s="294"/>
      <c r="O27" s="295">
        <v>24</v>
      </c>
      <c r="P27" s="296"/>
      <c r="Q27" s="296"/>
      <c r="R27" s="364">
        <v>4</v>
      </c>
      <c r="S27" s="295"/>
      <c r="T27" s="296"/>
      <c r="U27" s="296"/>
      <c r="V27" s="364"/>
      <c r="W27" s="298" t="s">
        <v>27</v>
      </c>
      <c r="X27" s="173"/>
      <c r="Y27" s="305"/>
      <c r="Z27" s="309">
        <v>43252</v>
      </c>
      <c r="AA27" s="291" t="s">
        <v>1433</v>
      </c>
    </row>
    <row r="28" spans="1:27" s="38" customFormat="1" ht="15.75">
      <c r="A28" s="131">
        <f t="shared" si="0"/>
        <v>26</v>
      </c>
      <c r="B28" s="154" t="s">
        <v>955</v>
      </c>
      <c r="C28" s="150" t="s">
        <v>1432</v>
      </c>
      <c r="D28" s="156" t="s">
        <v>463</v>
      </c>
      <c r="E28" s="155" t="s">
        <v>464</v>
      </c>
      <c r="F28" s="302" t="s">
        <v>25</v>
      </c>
      <c r="G28" s="306" t="s">
        <v>26</v>
      </c>
      <c r="H28" s="128">
        <v>120</v>
      </c>
      <c r="I28" s="153">
        <v>31</v>
      </c>
      <c r="J28" s="308"/>
      <c r="K28" s="140"/>
      <c r="L28" s="131" t="s">
        <v>73</v>
      </c>
      <c r="M28" s="151">
        <v>50</v>
      </c>
      <c r="N28" s="294"/>
      <c r="O28" s="295">
        <v>20</v>
      </c>
      <c r="P28" s="296">
        <v>1</v>
      </c>
      <c r="Q28" s="296">
        <v>4</v>
      </c>
      <c r="R28" s="303">
        <v>29</v>
      </c>
      <c r="S28" s="295">
        <v>-6</v>
      </c>
      <c r="T28" s="296">
        <v>-1</v>
      </c>
      <c r="U28" s="296"/>
      <c r="V28" s="297">
        <v>-4</v>
      </c>
      <c r="W28" s="295"/>
      <c r="X28" s="173"/>
      <c r="Y28" s="297"/>
      <c r="Z28" s="309">
        <v>38497</v>
      </c>
      <c r="AA28" s="291" t="s">
        <v>1431</v>
      </c>
    </row>
    <row r="29" spans="1:27" ht="39">
      <c r="A29" s="131">
        <f t="shared" si="0"/>
        <v>27</v>
      </c>
      <c r="B29" s="175" t="s">
        <v>1430</v>
      </c>
      <c r="C29" s="150" t="s">
        <v>1429</v>
      </c>
      <c r="D29" s="156" t="s">
        <v>298</v>
      </c>
      <c r="E29" s="155" t="s">
        <v>30</v>
      </c>
      <c r="F29" s="302" t="s">
        <v>31</v>
      </c>
      <c r="G29" s="363" t="s">
        <v>297</v>
      </c>
      <c r="H29" s="128">
        <v>100</v>
      </c>
      <c r="I29" s="293"/>
      <c r="J29" s="308"/>
      <c r="K29" s="140"/>
      <c r="L29" s="131" t="s">
        <v>73</v>
      </c>
      <c r="M29" s="151">
        <v>30</v>
      </c>
      <c r="N29" s="294"/>
      <c r="O29" s="295">
        <v>15</v>
      </c>
      <c r="P29" s="296"/>
      <c r="Q29" s="296">
        <v>10</v>
      </c>
      <c r="R29" s="297">
        <v>20</v>
      </c>
      <c r="S29" s="295"/>
      <c r="T29" s="296"/>
      <c r="U29" s="296"/>
      <c r="V29" s="297"/>
      <c r="W29" s="295"/>
      <c r="X29" s="173"/>
      <c r="Y29" s="297"/>
      <c r="Z29" s="309">
        <v>38078</v>
      </c>
      <c r="AA29" s="291" t="s">
        <v>1428</v>
      </c>
    </row>
    <row r="30" spans="1:27" ht="26.25">
      <c r="A30" s="131">
        <f t="shared" si="0"/>
        <v>28</v>
      </c>
      <c r="B30" s="140" t="s">
        <v>1427</v>
      </c>
      <c r="C30" s="150" t="s">
        <v>1426</v>
      </c>
      <c r="D30" s="156" t="s">
        <v>465</v>
      </c>
      <c r="E30" s="155" t="s">
        <v>466</v>
      </c>
      <c r="F30" s="302" t="s">
        <v>645</v>
      </c>
      <c r="G30" s="363" t="s">
        <v>32</v>
      </c>
      <c r="H30" s="128">
        <v>100</v>
      </c>
      <c r="I30" s="153">
        <v>30</v>
      </c>
      <c r="J30" s="308"/>
      <c r="K30" s="140"/>
      <c r="L30" s="131" t="s">
        <v>73</v>
      </c>
      <c r="M30" s="151">
        <v>35</v>
      </c>
      <c r="N30" s="294"/>
      <c r="O30" s="295">
        <v>21</v>
      </c>
      <c r="P30" s="296"/>
      <c r="Q30" s="296">
        <v>2</v>
      </c>
      <c r="R30" s="297">
        <v>12</v>
      </c>
      <c r="S30" s="295">
        <v>-6</v>
      </c>
      <c r="T30" s="296"/>
      <c r="U30" s="296">
        <v>-1</v>
      </c>
      <c r="V30" s="297">
        <v>-4</v>
      </c>
      <c r="W30" s="439" t="s">
        <v>572</v>
      </c>
      <c r="X30" s="440"/>
      <c r="Y30" s="441"/>
      <c r="Z30" s="309">
        <v>38078</v>
      </c>
      <c r="AA30" s="291" t="s">
        <v>1425</v>
      </c>
    </row>
    <row r="31" spans="1:27" ht="27" customHeight="1">
      <c r="A31" s="131">
        <f t="shared" si="0"/>
        <v>29</v>
      </c>
      <c r="B31" s="154" t="s">
        <v>1424</v>
      </c>
      <c r="C31" s="150" t="s">
        <v>1423</v>
      </c>
      <c r="D31" s="156" t="s">
        <v>22</v>
      </c>
      <c r="E31" s="155" t="s">
        <v>23</v>
      </c>
      <c r="F31" s="302" t="s">
        <v>24</v>
      </c>
      <c r="G31" s="306" t="s">
        <v>29</v>
      </c>
      <c r="H31" s="128">
        <v>100</v>
      </c>
      <c r="I31" s="293"/>
      <c r="J31" s="308"/>
      <c r="K31" s="140"/>
      <c r="L31" s="131" t="s">
        <v>73</v>
      </c>
      <c r="M31" s="151">
        <v>33</v>
      </c>
      <c r="N31" s="294"/>
      <c r="O31" s="295">
        <v>20</v>
      </c>
      <c r="P31" s="296"/>
      <c r="Q31" s="296">
        <v>2</v>
      </c>
      <c r="R31" s="303">
        <v>16</v>
      </c>
      <c r="S31" s="295"/>
      <c r="T31" s="296"/>
      <c r="U31" s="296"/>
      <c r="V31" s="297"/>
      <c r="W31" s="295"/>
      <c r="X31" s="173"/>
      <c r="Y31" s="297"/>
      <c r="Z31" s="309">
        <v>38488</v>
      </c>
      <c r="AA31" s="291" t="s">
        <v>1422</v>
      </c>
    </row>
    <row r="32" spans="1:27" ht="49.5" customHeight="1">
      <c r="A32" s="131">
        <f t="shared" si="0"/>
        <v>30</v>
      </c>
      <c r="B32" s="154" t="s">
        <v>1421</v>
      </c>
      <c r="C32" s="150" t="s">
        <v>1420</v>
      </c>
      <c r="D32" s="156" t="s">
        <v>467</v>
      </c>
      <c r="E32" s="156" t="s">
        <v>468</v>
      </c>
      <c r="F32" s="171" t="s">
        <v>690</v>
      </c>
      <c r="G32" s="163" t="s">
        <v>125</v>
      </c>
      <c r="H32" s="128">
        <v>100</v>
      </c>
      <c r="I32" s="293"/>
      <c r="J32" s="308"/>
      <c r="K32" s="140"/>
      <c r="L32" s="131" t="s">
        <v>73</v>
      </c>
      <c r="M32" s="151">
        <v>20</v>
      </c>
      <c r="N32" s="294"/>
      <c r="O32" s="295">
        <v>15</v>
      </c>
      <c r="P32" s="296"/>
      <c r="Q32" s="296">
        <v>10</v>
      </c>
      <c r="R32" s="297">
        <v>20</v>
      </c>
      <c r="S32" s="295"/>
      <c r="T32" s="296"/>
      <c r="U32" s="296"/>
      <c r="V32" s="297"/>
      <c r="W32" s="442" t="s">
        <v>1419</v>
      </c>
      <c r="X32" s="443"/>
      <c r="Y32" s="444"/>
      <c r="Z32" s="309">
        <v>39173</v>
      </c>
      <c r="AA32" s="291" t="s">
        <v>1418</v>
      </c>
    </row>
    <row r="33" spans="1:27" s="38" customFormat="1" ht="66">
      <c r="A33" s="131">
        <f t="shared" si="0"/>
        <v>31</v>
      </c>
      <c r="B33" s="154" t="s">
        <v>1417</v>
      </c>
      <c r="C33" s="139" t="s">
        <v>1416</v>
      </c>
      <c r="D33" s="156" t="s">
        <v>842</v>
      </c>
      <c r="E33" s="156" t="s">
        <v>843</v>
      </c>
      <c r="F33" s="171" t="s">
        <v>855</v>
      </c>
      <c r="G33" s="163" t="s">
        <v>844</v>
      </c>
      <c r="H33" s="128">
        <v>116</v>
      </c>
      <c r="I33" s="293"/>
      <c r="J33" s="308"/>
      <c r="K33" s="140"/>
      <c r="L33" s="131" t="s">
        <v>73</v>
      </c>
      <c r="M33" s="151">
        <v>20</v>
      </c>
      <c r="N33" s="294"/>
      <c r="O33" s="295">
        <v>20</v>
      </c>
      <c r="P33" s="296"/>
      <c r="Q33" s="296">
        <v>2</v>
      </c>
      <c r="R33" s="310">
        <v>32</v>
      </c>
      <c r="S33" s="295"/>
      <c r="T33" s="296"/>
      <c r="U33" s="296"/>
      <c r="V33" s="310"/>
      <c r="W33" s="298"/>
      <c r="X33" s="173"/>
      <c r="Y33" s="297" t="s">
        <v>27</v>
      </c>
      <c r="Z33" s="309">
        <v>42552</v>
      </c>
      <c r="AA33" s="291" t="s">
        <v>1415</v>
      </c>
    </row>
    <row r="34" spans="1:27" ht="39">
      <c r="A34" s="131">
        <f t="shared" si="0"/>
        <v>32</v>
      </c>
      <c r="B34" s="140" t="s">
        <v>1414</v>
      </c>
      <c r="C34" s="139" t="s">
        <v>1413</v>
      </c>
      <c r="D34" s="156" t="s">
        <v>179</v>
      </c>
      <c r="E34" s="155" t="s">
        <v>800</v>
      </c>
      <c r="F34" s="302">
        <v>1540017</v>
      </c>
      <c r="G34" s="292" t="s">
        <v>330</v>
      </c>
      <c r="H34" s="128">
        <v>63</v>
      </c>
      <c r="I34" s="293" t="s">
        <v>400</v>
      </c>
      <c r="J34" s="308"/>
      <c r="K34" s="140"/>
      <c r="L34" s="131" t="s">
        <v>73</v>
      </c>
      <c r="M34" s="151">
        <v>30</v>
      </c>
      <c r="N34" s="294" t="s">
        <v>20</v>
      </c>
      <c r="O34" s="298">
        <v>13</v>
      </c>
      <c r="P34" s="173"/>
      <c r="Q34" s="173">
        <v>4</v>
      </c>
      <c r="R34" s="305">
        <v>3</v>
      </c>
      <c r="S34" s="298"/>
      <c r="T34" s="173"/>
      <c r="U34" s="173"/>
      <c r="V34" s="305"/>
      <c r="W34" s="298" t="s">
        <v>27</v>
      </c>
      <c r="X34" s="173" t="s">
        <v>20</v>
      </c>
      <c r="Y34" s="297" t="s">
        <v>20</v>
      </c>
      <c r="Z34" s="309">
        <v>35482</v>
      </c>
      <c r="AA34" s="291" t="s">
        <v>1412</v>
      </c>
    </row>
    <row r="35" spans="1:27" ht="26.25">
      <c r="A35" s="131">
        <f t="shared" si="0"/>
        <v>33</v>
      </c>
      <c r="B35" s="140" t="s">
        <v>1248</v>
      </c>
      <c r="C35" s="150" t="s">
        <v>1411</v>
      </c>
      <c r="D35" s="156" t="s">
        <v>135</v>
      </c>
      <c r="E35" s="155" t="s">
        <v>136</v>
      </c>
      <c r="F35" s="302">
        <v>1540024</v>
      </c>
      <c r="G35" s="370" t="s">
        <v>331</v>
      </c>
      <c r="H35" s="128">
        <v>130</v>
      </c>
      <c r="I35" s="293" t="s">
        <v>20</v>
      </c>
      <c r="J35" s="308"/>
      <c r="K35" s="140"/>
      <c r="L35" s="131" t="s">
        <v>73</v>
      </c>
      <c r="M35" s="151">
        <v>30</v>
      </c>
      <c r="N35" s="294" t="s">
        <v>20</v>
      </c>
      <c r="O35" s="298">
        <v>15</v>
      </c>
      <c r="P35" s="173">
        <v>2</v>
      </c>
      <c r="Q35" s="173">
        <v>32</v>
      </c>
      <c r="R35" s="305"/>
      <c r="S35" s="298"/>
      <c r="T35" s="173"/>
      <c r="U35" s="173"/>
      <c r="V35" s="305"/>
      <c r="W35" s="298" t="s">
        <v>20</v>
      </c>
      <c r="X35" s="173" t="s">
        <v>20</v>
      </c>
      <c r="Y35" s="297" t="s">
        <v>20</v>
      </c>
      <c r="Z35" s="309">
        <v>35532</v>
      </c>
      <c r="AA35" s="291" t="s">
        <v>1410</v>
      </c>
    </row>
    <row r="36" spans="1:27" ht="52.5">
      <c r="A36" s="131">
        <f t="shared" si="0"/>
        <v>34</v>
      </c>
      <c r="B36" s="163" t="s">
        <v>1409</v>
      </c>
      <c r="C36" s="150" t="s">
        <v>1408</v>
      </c>
      <c r="D36" s="156" t="s">
        <v>137</v>
      </c>
      <c r="E36" s="155" t="s">
        <v>138</v>
      </c>
      <c r="F36" s="302">
        <v>1580081</v>
      </c>
      <c r="G36" s="292" t="s">
        <v>332</v>
      </c>
      <c r="H36" s="128">
        <v>50</v>
      </c>
      <c r="I36" s="170" t="s">
        <v>20</v>
      </c>
      <c r="J36" s="152"/>
      <c r="K36" s="140"/>
      <c r="L36" s="131" t="s">
        <v>73</v>
      </c>
      <c r="M36" s="151">
        <v>26</v>
      </c>
      <c r="N36" s="294"/>
      <c r="O36" s="298">
        <v>6</v>
      </c>
      <c r="P36" s="173">
        <v>1</v>
      </c>
      <c r="Q36" s="173">
        <v>10</v>
      </c>
      <c r="R36" s="305">
        <v>3</v>
      </c>
      <c r="S36" s="298"/>
      <c r="T36" s="173"/>
      <c r="U36" s="173"/>
      <c r="V36" s="305"/>
      <c r="W36" s="298" t="s">
        <v>20</v>
      </c>
      <c r="X36" s="173" t="s">
        <v>21</v>
      </c>
      <c r="Y36" s="297" t="s">
        <v>20</v>
      </c>
      <c r="Z36" s="309">
        <v>36434</v>
      </c>
      <c r="AA36" s="291" t="s">
        <v>1407</v>
      </c>
    </row>
    <row r="37" spans="1:27" ht="118.5">
      <c r="A37" s="131">
        <f t="shared" si="0"/>
        <v>35</v>
      </c>
      <c r="B37" s="140" t="s">
        <v>1406</v>
      </c>
      <c r="C37" s="150" t="s">
        <v>1405</v>
      </c>
      <c r="D37" s="156" t="s">
        <v>139</v>
      </c>
      <c r="E37" s="155" t="s">
        <v>140</v>
      </c>
      <c r="F37" s="302">
        <v>1570068</v>
      </c>
      <c r="G37" s="292" t="s">
        <v>480</v>
      </c>
      <c r="H37" s="128">
        <v>100</v>
      </c>
      <c r="I37" s="293" t="s">
        <v>21</v>
      </c>
      <c r="J37" s="308"/>
      <c r="K37" s="140"/>
      <c r="L37" s="131" t="s">
        <v>73</v>
      </c>
      <c r="M37" s="151">
        <v>40</v>
      </c>
      <c r="N37" s="294" t="s">
        <v>20</v>
      </c>
      <c r="O37" s="298">
        <v>14</v>
      </c>
      <c r="P37" s="173"/>
      <c r="Q37" s="173">
        <v>18</v>
      </c>
      <c r="R37" s="305">
        <v>8</v>
      </c>
      <c r="S37" s="298"/>
      <c r="T37" s="173"/>
      <c r="U37" s="173"/>
      <c r="V37" s="305"/>
      <c r="W37" s="298" t="s">
        <v>21</v>
      </c>
      <c r="X37" s="173" t="s">
        <v>20</v>
      </c>
      <c r="Y37" s="297" t="s">
        <v>21</v>
      </c>
      <c r="Z37" s="309">
        <v>36635</v>
      </c>
      <c r="AA37" s="291" t="s">
        <v>1404</v>
      </c>
    </row>
    <row r="38" spans="1:27" ht="39">
      <c r="A38" s="131">
        <f t="shared" si="0"/>
        <v>36</v>
      </c>
      <c r="B38" s="140" t="s">
        <v>1403</v>
      </c>
      <c r="C38" s="150" t="s">
        <v>1402</v>
      </c>
      <c r="D38" s="156" t="s">
        <v>141</v>
      </c>
      <c r="E38" s="155" t="s">
        <v>190</v>
      </c>
      <c r="F38" s="302">
        <v>1570061</v>
      </c>
      <c r="G38" s="363" t="s">
        <v>481</v>
      </c>
      <c r="H38" s="128">
        <v>60</v>
      </c>
      <c r="I38" s="170"/>
      <c r="J38" s="308"/>
      <c r="K38" s="140"/>
      <c r="L38" s="131" t="s">
        <v>73</v>
      </c>
      <c r="M38" s="151">
        <v>35</v>
      </c>
      <c r="N38" s="294"/>
      <c r="O38" s="295">
        <v>14</v>
      </c>
      <c r="P38" s="296"/>
      <c r="Q38" s="296"/>
      <c r="R38" s="297">
        <v>4</v>
      </c>
      <c r="S38" s="295"/>
      <c r="T38" s="296"/>
      <c r="U38" s="296"/>
      <c r="V38" s="297"/>
      <c r="W38" s="295" t="s">
        <v>27</v>
      </c>
      <c r="X38" s="173"/>
      <c r="Y38" s="297" t="s">
        <v>27</v>
      </c>
      <c r="Z38" s="309">
        <v>37595</v>
      </c>
      <c r="AA38" s="291" t="s">
        <v>1401</v>
      </c>
    </row>
    <row r="39" spans="1:27" ht="52.5">
      <c r="A39" s="131">
        <f t="shared" si="0"/>
        <v>37</v>
      </c>
      <c r="B39" s="178" t="s">
        <v>1400</v>
      </c>
      <c r="C39" s="184" t="s">
        <v>1598</v>
      </c>
      <c r="D39" s="179" t="s">
        <v>719</v>
      </c>
      <c r="E39" s="404" t="s">
        <v>720</v>
      </c>
      <c r="F39" s="180" t="s">
        <v>1554</v>
      </c>
      <c r="G39" s="405" t="s">
        <v>367</v>
      </c>
      <c r="H39" s="181">
        <v>120</v>
      </c>
      <c r="I39" s="313"/>
      <c r="J39" s="314"/>
      <c r="K39" s="406"/>
      <c r="L39" s="312" t="s">
        <v>73</v>
      </c>
      <c r="M39" s="183">
        <v>15</v>
      </c>
      <c r="N39" s="315"/>
      <c r="O39" s="316">
        <v>12</v>
      </c>
      <c r="P39" s="317">
        <v>16</v>
      </c>
      <c r="Q39" s="317">
        <v>12</v>
      </c>
      <c r="R39" s="407"/>
      <c r="S39" s="316"/>
      <c r="T39" s="317"/>
      <c r="U39" s="317"/>
      <c r="V39" s="407"/>
      <c r="W39" s="316"/>
      <c r="X39" s="319"/>
      <c r="Y39" s="320"/>
      <c r="Z39" s="321">
        <v>38443</v>
      </c>
      <c r="AA39" s="322" t="s">
        <v>1399</v>
      </c>
    </row>
    <row r="40" spans="1:27" ht="15.75">
      <c r="A40" s="131">
        <f t="shared" si="0"/>
        <v>38</v>
      </c>
      <c r="B40" s="154" t="s">
        <v>1398</v>
      </c>
      <c r="C40" s="139" t="s">
        <v>1397</v>
      </c>
      <c r="D40" s="156" t="s">
        <v>448</v>
      </c>
      <c r="E40" s="155" t="s">
        <v>605</v>
      </c>
      <c r="F40" s="131" t="s">
        <v>469</v>
      </c>
      <c r="G40" s="292" t="s">
        <v>1396</v>
      </c>
      <c r="H40" s="128">
        <v>156</v>
      </c>
      <c r="I40" s="293"/>
      <c r="J40" s="308"/>
      <c r="K40" s="140"/>
      <c r="L40" s="131" t="s">
        <v>73</v>
      </c>
      <c r="M40" s="151">
        <v>50</v>
      </c>
      <c r="N40" s="294"/>
      <c r="O40" s="295">
        <v>30</v>
      </c>
      <c r="P40" s="296"/>
      <c r="Q40" s="296">
        <v>12</v>
      </c>
      <c r="R40" s="297">
        <v>12</v>
      </c>
      <c r="S40" s="295"/>
      <c r="T40" s="296"/>
      <c r="U40" s="296"/>
      <c r="V40" s="297"/>
      <c r="W40" s="295"/>
      <c r="X40" s="173"/>
      <c r="Y40" s="297"/>
      <c r="Z40" s="309">
        <v>38899</v>
      </c>
      <c r="AA40" s="291" t="s">
        <v>1395</v>
      </c>
    </row>
    <row r="41" spans="1:27" s="38" customFormat="1" ht="52.5">
      <c r="A41" s="131">
        <f t="shared" si="0"/>
        <v>39</v>
      </c>
      <c r="B41" s="154" t="s">
        <v>1136</v>
      </c>
      <c r="C41" s="139" t="s">
        <v>1394</v>
      </c>
      <c r="D41" s="129" t="s">
        <v>754</v>
      </c>
      <c r="E41" s="129" t="s">
        <v>756</v>
      </c>
      <c r="F41" s="131" t="s">
        <v>755</v>
      </c>
      <c r="G41" s="163" t="s">
        <v>757</v>
      </c>
      <c r="H41" s="128">
        <v>77</v>
      </c>
      <c r="I41" s="170"/>
      <c r="J41" s="152"/>
      <c r="K41" s="160"/>
      <c r="L41" s="131" t="s">
        <v>73</v>
      </c>
      <c r="M41" s="151">
        <v>20</v>
      </c>
      <c r="N41" s="294"/>
      <c r="O41" s="295">
        <v>17</v>
      </c>
      <c r="P41" s="296"/>
      <c r="Q41" s="296"/>
      <c r="R41" s="297">
        <v>9</v>
      </c>
      <c r="S41" s="295"/>
      <c r="T41" s="296"/>
      <c r="U41" s="296"/>
      <c r="V41" s="297"/>
      <c r="W41" s="298"/>
      <c r="X41" s="173"/>
      <c r="Y41" s="305" t="s">
        <v>27</v>
      </c>
      <c r="Z41" s="309">
        <v>41699</v>
      </c>
      <c r="AA41" s="291" t="s">
        <v>1393</v>
      </c>
    </row>
    <row r="42" spans="1:27" ht="66">
      <c r="A42" s="131">
        <f t="shared" si="0"/>
        <v>40</v>
      </c>
      <c r="B42" s="178" t="s">
        <v>1392</v>
      </c>
      <c r="C42" s="184" t="s">
        <v>1599</v>
      </c>
      <c r="D42" s="179" t="s">
        <v>852</v>
      </c>
      <c r="E42" s="179" t="s">
        <v>853</v>
      </c>
      <c r="F42" s="180" t="s">
        <v>1555</v>
      </c>
      <c r="G42" s="178" t="s">
        <v>854</v>
      </c>
      <c r="H42" s="181">
        <v>16</v>
      </c>
      <c r="I42" s="313"/>
      <c r="J42" s="314"/>
      <c r="K42" s="182" t="s">
        <v>203</v>
      </c>
      <c r="L42" s="312" t="s">
        <v>73</v>
      </c>
      <c r="M42" s="183">
        <v>20</v>
      </c>
      <c r="N42" s="315"/>
      <c r="O42" s="316">
        <v>4</v>
      </c>
      <c r="P42" s="317"/>
      <c r="Q42" s="317"/>
      <c r="R42" s="318"/>
      <c r="S42" s="316"/>
      <c r="T42" s="317"/>
      <c r="U42" s="317"/>
      <c r="V42" s="318"/>
      <c r="W42" s="316"/>
      <c r="X42" s="319"/>
      <c r="Y42" s="320"/>
      <c r="Z42" s="321">
        <v>42644</v>
      </c>
      <c r="AA42" s="322" t="s">
        <v>1391</v>
      </c>
    </row>
    <row r="43" spans="1:27" ht="66">
      <c r="A43" s="131">
        <f t="shared" si="0"/>
        <v>41</v>
      </c>
      <c r="B43" s="175" t="s">
        <v>1390</v>
      </c>
      <c r="C43" s="139" t="s">
        <v>1389</v>
      </c>
      <c r="D43" s="156" t="s">
        <v>901</v>
      </c>
      <c r="E43" s="156" t="s">
        <v>904</v>
      </c>
      <c r="F43" s="174" t="s">
        <v>902</v>
      </c>
      <c r="G43" s="154" t="s">
        <v>903</v>
      </c>
      <c r="H43" s="128">
        <v>100</v>
      </c>
      <c r="I43" s="293"/>
      <c r="J43" s="157">
        <v>100</v>
      </c>
      <c r="K43" s="323"/>
      <c r="L43" s="131" t="s">
        <v>73</v>
      </c>
      <c r="M43" s="151">
        <v>50</v>
      </c>
      <c r="N43" s="285"/>
      <c r="O43" s="295"/>
      <c r="P43" s="296"/>
      <c r="Q43" s="296"/>
      <c r="R43" s="310">
        <v>100</v>
      </c>
      <c r="S43" s="295"/>
      <c r="T43" s="296"/>
      <c r="U43" s="296"/>
      <c r="V43" s="310"/>
      <c r="W43" s="286" t="s">
        <v>27</v>
      </c>
      <c r="X43" s="173"/>
      <c r="Y43" s="305" t="s">
        <v>27</v>
      </c>
      <c r="Z43" s="290">
        <v>43556</v>
      </c>
      <c r="AA43" s="291" t="s">
        <v>1388</v>
      </c>
    </row>
    <row r="44" spans="1:27" s="38" customFormat="1" ht="39">
      <c r="A44" s="131">
        <f t="shared" si="0"/>
        <v>42</v>
      </c>
      <c r="B44" s="175" t="s">
        <v>1387</v>
      </c>
      <c r="C44" s="150" t="s">
        <v>1386</v>
      </c>
      <c r="D44" s="156" t="s">
        <v>608</v>
      </c>
      <c r="E44" s="156" t="s">
        <v>609</v>
      </c>
      <c r="F44" s="171" t="s">
        <v>388</v>
      </c>
      <c r="G44" s="163" t="s">
        <v>398</v>
      </c>
      <c r="H44" s="128">
        <v>100</v>
      </c>
      <c r="I44" s="293"/>
      <c r="J44" s="157">
        <v>20</v>
      </c>
      <c r="K44" s="140"/>
      <c r="L44" s="131" t="s">
        <v>73</v>
      </c>
      <c r="M44" s="151">
        <v>70</v>
      </c>
      <c r="N44" s="294"/>
      <c r="O44" s="295">
        <v>16</v>
      </c>
      <c r="P44" s="296"/>
      <c r="Q44" s="296"/>
      <c r="R44" s="297">
        <v>36</v>
      </c>
      <c r="S44" s="295"/>
      <c r="T44" s="296"/>
      <c r="U44" s="296"/>
      <c r="V44" s="297"/>
      <c r="W44" s="448" t="s">
        <v>512</v>
      </c>
      <c r="X44" s="449"/>
      <c r="Y44" s="450"/>
      <c r="Z44" s="307" t="s">
        <v>1385</v>
      </c>
      <c r="AA44" s="291" t="s">
        <v>1384</v>
      </c>
    </row>
    <row r="45" spans="1:27" ht="92.25">
      <c r="A45" s="131">
        <f t="shared" si="0"/>
        <v>43</v>
      </c>
      <c r="B45" s="154" t="s">
        <v>1587</v>
      </c>
      <c r="C45" s="150" t="s">
        <v>1588</v>
      </c>
      <c r="D45" s="156" t="s">
        <v>906</v>
      </c>
      <c r="E45" s="156" t="s">
        <v>908</v>
      </c>
      <c r="F45" s="174" t="s">
        <v>907</v>
      </c>
      <c r="G45" s="154" t="s">
        <v>909</v>
      </c>
      <c r="H45" s="128">
        <v>64</v>
      </c>
      <c r="I45" s="293"/>
      <c r="J45" s="157">
        <v>64</v>
      </c>
      <c r="K45" s="323"/>
      <c r="L45" s="131" t="s">
        <v>73</v>
      </c>
      <c r="M45" s="151">
        <v>30</v>
      </c>
      <c r="N45" s="294"/>
      <c r="O45" s="295"/>
      <c r="P45" s="296"/>
      <c r="Q45" s="296"/>
      <c r="R45" s="310">
        <v>64</v>
      </c>
      <c r="S45" s="295"/>
      <c r="T45" s="296"/>
      <c r="U45" s="296"/>
      <c r="V45" s="310"/>
      <c r="W45" s="298"/>
      <c r="X45" s="173"/>
      <c r="Y45" s="305"/>
      <c r="Z45" s="309">
        <v>43647</v>
      </c>
      <c r="AA45" s="291" t="s">
        <v>1383</v>
      </c>
    </row>
    <row r="46" spans="1:27" ht="26.25">
      <c r="A46" s="131">
        <f t="shared" si="0"/>
        <v>44</v>
      </c>
      <c r="B46" s="140" t="s">
        <v>1382</v>
      </c>
      <c r="C46" s="150" t="s">
        <v>1381</v>
      </c>
      <c r="D46" s="156" t="s">
        <v>606</v>
      </c>
      <c r="E46" s="155" t="s">
        <v>607</v>
      </c>
      <c r="F46" s="302">
        <v>1500013</v>
      </c>
      <c r="G46" s="292" t="s">
        <v>204</v>
      </c>
      <c r="H46" s="128">
        <v>100</v>
      </c>
      <c r="I46" s="293" t="s">
        <v>20</v>
      </c>
      <c r="J46" s="308"/>
      <c r="K46" s="140"/>
      <c r="L46" s="131" t="s">
        <v>73</v>
      </c>
      <c r="M46" s="151">
        <v>25</v>
      </c>
      <c r="N46" s="294" t="s">
        <v>656</v>
      </c>
      <c r="O46" s="298">
        <v>20</v>
      </c>
      <c r="P46" s="173"/>
      <c r="Q46" s="173">
        <v>6</v>
      </c>
      <c r="R46" s="305">
        <v>8</v>
      </c>
      <c r="S46" s="298"/>
      <c r="T46" s="173"/>
      <c r="U46" s="173"/>
      <c r="V46" s="305"/>
      <c r="W46" s="298" t="s">
        <v>21</v>
      </c>
      <c r="X46" s="173" t="s">
        <v>20</v>
      </c>
      <c r="Y46" s="297" t="s">
        <v>20</v>
      </c>
      <c r="Z46" s="309">
        <v>36270</v>
      </c>
      <c r="AA46" s="291" t="s">
        <v>1380</v>
      </c>
    </row>
    <row r="47" spans="1:27" s="38" customFormat="1" ht="66">
      <c r="A47" s="131">
        <f t="shared" si="0"/>
        <v>45</v>
      </c>
      <c r="B47" s="154" t="s">
        <v>1379</v>
      </c>
      <c r="C47" s="150" t="s">
        <v>1378</v>
      </c>
      <c r="D47" s="129" t="s">
        <v>274</v>
      </c>
      <c r="E47" s="129" t="s">
        <v>721</v>
      </c>
      <c r="F47" s="131" t="s">
        <v>275</v>
      </c>
      <c r="G47" s="140" t="s">
        <v>722</v>
      </c>
      <c r="H47" s="128">
        <v>100</v>
      </c>
      <c r="I47" s="170"/>
      <c r="J47" s="157">
        <v>40</v>
      </c>
      <c r="K47" s="140"/>
      <c r="L47" s="131" t="s">
        <v>73</v>
      </c>
      <c r="M47" s="151">
        <v>40</v>
      </c>
      <c r="N47" s="294"/>
      <c r="O47" s="295">
        <v>10</v>
      </c>
      <c r="P47" s="296"/>
      <c r="Q47" s="296"/>
      <c r="R47" s="297">
        <v>60</v>
      </c>
      <c r="S47" s="295"/>
      <c r="T47" s="296"/>
      <c r="U47" s="296"/>
      <c r="V47" s="297"/>
      <c r="W47" s="298"/>
      <c r="X47" s="173"/>
      <c r="Y47" s="305"/>
      <c r="Z47" s="324">
        <v>41000</v>
      </c>
      <c r="AA47" s="291" t="s">
        <v>1377</v>
      </c>
    </row>
    <row r="48" spans="1:27" ht="66">
      <c r="A48" s="131">
        <f t="shared" si="0"/>
        <v>46</v>
      </c>
      <c r="B48" s="163" t="s">
        <v>1376</v>
      </c>
      <c r="C48" s="139" t="s">
        <v>1375</v>
      </c>
      <c r="D48" s="156" t="s">
        <v>114</v>
      </c>
      <c r="E48" s="155" t="s">
        <v>115</v>
      </c>
      <c r="F48" s="302">
        <v>1660012</v>
      </c>
      <c r="G48" s="292" t="s">
        <v>205</v>
      </c>
      <c r="H48" s="128">
        <v>100</v>
      </c>
      <c r="I48" s="293" t="s">
        <v>20</v>
      </c>
      <c r="J48" s="308"/>
      <c r="K48" s="140"/>
      <c r="L48" s="131" t="s">
        <v>73</v>
      </c>
      <c r="M48" s="151">
        <v>40</v>
      </c>
      <c r="N48" s="294" t="s">
        <v>656</v>
      </c>
      <c r="O48" s="298">
        <v>20</v>
      </c>
      <c r="P48" s="173"/>
      <c r="Q48" s="173">
        <v>4</v>
      </c>
      <c r="R48" s="305">
        <v>12</v>
      </c>
      <c r="S48" s="298"/>
      <c r="T48" s="173"/>
      <c r="U48" s="173"/>
      <c r="V48" s="305"/>
      <c r="W48" s="298" t="s">
        <v>27</v>
      </c>
      <c r="X48" s="173" t="s">
        <v>20</v>
      </c>
      <c r="Y48" s="297" t="s">
        <v>27</v>
      </c>
      <c r="Z48" s="309">
        <v>34975</v>
      </c>
      <c r="AA48" s="291" t="s">
        <v>1374</v>
      </c>
    </row>
    <row r="49" spans="1:27" ht="15.75">
      <c r="A49" s="131">
        <f t="shared" si="0"/>
        <v>47</v>
      </c>
      <c r="B49" s="171" t="s">
        <v>1373</v>
      </c>
      <c r="C49" s="139" t="s">
        <v>1372</v>
      </c>
      <c r="D49" s="156" t="s">
        <v>610</v>
      </c>
      <c r="E49" s="155" t="s">
        <v>611</v>
      </c>
      <c r="F49" s="302">
        <v>1660013</v>
      </c>
      <c r="G49" s="292" t="s">
        <v>796</v>
      </c>
      <c r="H49" s="128">
        <v>106</v>
      </c>
      <c r="I49" s="170" t="s">
        <v>20</v>
      </c>
      <c r="J49" s="152"/>
      <c r="K49" s="140"/>
      <c r="L49" s="131" t="s">
        <v>73</v>
      </c>
      <c r="M49" s="151">
        <v>29</v>
      </c>
      <c r="N49" s="294"/>
      <c r="O49" s="298">
        <v>21</v>
      </c>
      <c r="P49" s="173">
        <v>3</v>
      </c>
      <c r="Q49" s="173">
        <v>5</v>
      </c>
      <c r="R49" s="305">
        <v>3</v>
      </c>
      <c r="S49" s="298"/>
      <c r="T49" s="173"/>
      <c r="U49" s="173"/>
      <c r="V49" s="305"/>
      <c r="W49" s="298" t="s">
        <v>20</v>
      </c>
      <c r="X49" s="173" t="s">
        <v>20</v>
      </c>
      <c r="Y49" s="297" t="s">
        <v>21</v>
      </c>
      <c r="Z49" s="309">
        <v>36102</v>
      </c>
      <c r="AA49" s="291" t="s">
        <v>1371</v>
      </c>
    </row>
    <row r="50" spans="1:27" ht="39">
      <c r="A50" s="131">
        <f t="shared" si="0"/>
        <v>48</v>
      </c>
      <c r="B50" s="154" t="s">
        <v>974</v>
      </c>
      <c r="C50" s="150" t="s">
        <v>1370</v>
      </c>
      <c r="D50" s="156" t="s">
        <v>314</v>
      </c>
      <c r="E50" s="155" t="s">
        <v>315</v>
      </c>
      <c r="F50" s="302" t="s">
        <v>646</v>
      </c>
      <c r="G50" s="363" t="s">
        <v>647</v>
      </c>
      <c r="H50" s="128">
        <v>112</v>
      </c>
      <c r="I50" s="293"/>
      <c r="J50" s="157">
        <v>112</v>
      </c>
      <c r="K50" s="140"/>
      <c r="L50" s="131" t="s">
        <v>73</v>
      </c>
      <c r="M50" s="151">
        <v>55</v>
      </c>
      <c r="N50" s="294"/>
      <c r="O50" s="295"/>
      <c r="P50" s="296"/>
      <c r="Q50" s="296"/>
      <c r="R50" s="303">
        <v>112</v>
      </c>
      <c r="S50" s="295"/>
      <c r="T50" s="296"/>
      <c r="U50" s="296"/>
      <c r="V50" s="303"/>
      <c r="W50" s="295"/>
      <c r="X50" s="173"/>
      <c r="Y50" s="297"/>
      <c r="Z50" s="309">
        <v>38261</v>
      </c>
      <c r="AA50" s="291" t="s">
        <v>1369</v>
      </c>
    </row>
    <row r="51" spans="1:27" s="38" customFormat="1" ht="15.75">
      <c r="A51" s="131">
        <f t="shared" si="0"/>
        <v>49</v>
      </c>
      <c r="B51" s="154" t="s">
        <v>1368</v>
      </c>
      <c r="C51" s="139" t="s">
        <v>1367</v>
      </c>
      <c r="D51" s="129" t="s">
        <v>811</v>
      </c>
      <c r="E51" s="129" t="s">
        <v>812</v>
      </c>
      <c r="F51" s="131" t="s">
        <v>814</v>
      </c>
      <c r="G51" s="163" t="s">
        <v>813</v>
      </c>
      <c r="H51" s="128">
        <v>100</v>
      </c>
      <c r="I51" s="153">
        <v>32</v>
      </c>
      <c r="J51" s="152"/>
      <c r="K51" s="371"/>
      <c r="L51" s="131" t="s">
        <v>73</v>
      </c>
      <c r="M51" s="151">
        <v>30</v>
      </c>
      <c r="N51" s="294" t="s">
        <v>656</v>
      </c>
      <c r="O51" s="295">
        <v>22</v>
      </c>
      <c r="P51" s="296"/>
      <c r="Q51" s="296"/>
      <c r="R51" s="310">
        <v>12</v>
      </c>
      <c r="S51" s="295">
        <v>-7</v>
      </c>
      <c r="T51" s="296"/>
      <c r="U51" s="296"/>
      <c r="V51" s="310">
        <v>-4</v>
      </c>
      <c r="W51" s="298" t="s">
        <v>27</v>
      </c>
      <c r="X51" s="173"/>
      <c r="Y51" s="305"/>
      <c r="Z51" s="309">
        <v>41913</v>
      </c>
      <c r="AA51" s="291" t="s">
        <v>1366</v>
      </c>
    </row>
    <row r="52" spans="1:27" ht="66">
      <c r="A52" s="131">
        <f t="shared" si="0"/>
        <v>50</v>
      </c>
      <c r="B52" s="140" t="s">
        <v>1365</v>
      </c>
      <c r="C52" s="150" t="s">
        <v>1364</v>
      </c>
      <c r="D52" s="156" t="s">
        <v>197</v>
      </c>
      <c r="E52" s="155" t="s">
        <v>210</v>
      </c>
      <c r="F52" s="302" t="s">
        <v>1556</v>
      </c>
      <c r="G52" s="363" t="s">
        <v>192</v>
      </c>
      <c r="H52" s="128">
        <v>100</v>
      </c>
      <c r="I52" s="293"/>
      <c r="J52" s="308"/>
      <c r="K52" s="140"/>
      <c r="L52" s="131" t="s">
        <v>73</v>
      </c>
      <c r="M52" s="151">
        <v>34</v>
      </c>
      <c r="N52" s="294"/>
      <c r="O52" s="295">
        <v>17</v>
      </c>
      <c r="P52" s="296"/>
      <c r="Q52" s="296"/>
      <c r="R52" s="297">
        <v>32</v>
      </c>
      <c r="S52" s="295"/>
      <c r="T52" s="296"/>
      <c r="U52" s="296"/>
      <c r="V52" s="297"/>
      <c r="W52" s="295"/>
      <c r="X52" s="173"/>
      <c r="Y52" s="297"/>
      <c r="Z52" s="309">
        <v>38078</v>
      </c>
      <c r="AA52" s="291" t="s">
        <v>1363</v>
      </c>
    </row>
    <row r="53" spans="1:27" ht="39">
      <c r="A53" s="131">
        <f t="shared" si="0"/>
        <v>51</v>
      </c>
      <c r="B53" s="154" t="s">
        <v>1362</v>
      </c>
      <c r="C53" s="150" t="s">
        <v>1361</v>
      </c>
      <c r="D53" s="156" t="s">
        <v>211</v>
      </c>
      <c r="E53" s="155" t="s">
        <v>642</v>
      </c>
      <c r="F53" s="302" t="s">
        <v>641</v>
      </c>
      <c r="G53" s="306" t="s">
        <v>643</v>
      </c>
      <c r="H53" s="128">
        <v>106</v>
      </c>
      <c r="I53" s="153">
        <v>18</v>
      </c>
      <c r="J53" s="157">
        <v>12</v>
      </c>
      <c r="K53" s="140"/>
      <c r="L53" s="131" t="s">
        <v>73</v>
      </c>
      <c r="M53" s="151">
        <v>30</v>
      </c>
      <c r="N53" s="294"/>
      <c r="O53" s="295">
        <v>17</v>
      </c>
      <c r="P53" s="296">
        <v>4</v>
      </c>
      <c r="Q53" s="296">
        <v>2</v>
      </c>
      <c r="R53" s="303">
        <v>22</v>
      </c>
      <c r="S53" s="295">
        <v>-2</v>
      </c>
      <c r="T53" s="296">
        <v>-2</v>
      </c>
      <c r="U53" s="296">
        <v>-1</v>
      </c>
      <c r="V53" s="297">
        <v>-2</v>
      </c>
      <c r="W53" s="295"/>
      <c r="X53" s="173"/>
      <c r="Y53" s="297"/>
      <c r="Z53" s="324" t="s">
        <v>1360</v>
      </c>
      <c r="AA53" s="291" t="s">
        <v>1359</v>
      </c>
    </row>
    <row r="54" spans="1:27" ht="39">
      <c r="A54" s="131">
        <f t="shared" si="0"/>
        <v>52</v>
      </c>
      <c r="B54" s="154" t="s">
        <v>1358</v>
      </c>
      <c r="C54" s="139" t="s">
        <v>1357</v>
      </c>
      <c r="D54" s="156" t="s">
        <v>870</v>
      </c>
      <c r="E54" s="156" t="s">
        <v>871</v>
      </c>
      <c r="F54" s="302" t="s">
        <v>641</v>
      </c>
      <c r="G54" s="154" t="s">
        <v>872</v>
      </c>
      <c r="H54" s="128">
        <v>150</v>
      </c>
      <c r="I54" s="170"/>
      <c r="J54" s="152"/>
      <c r="K54" s="140"/>
      <c r="L54" s="131" t="s">
        <v>73</v>
      </c>
      <c r="M54" s="151">
        <v>60</v>
      </c>
      <c r="N54" s="294"/>
      <c r="O54" s="295">
        <v>33</v>
      </c>
      <c r="P54" s="296"/>
      <c r="Q54" s="296"/>
      <c r="R54" s="364">
        <v>18</v>
      </c>
      <c r="S54" s="295"/>
      <c r="T54" s="296"/>
      <c r="U54" s="296"/>
      <c r="V54" s="364"/>
      <c r="W54" s="295"/>
      <c r="X54" s="173"/>
      <c r="Y54" s="297"/>
      <c r="Z54" s="309">
        <v>42979</v>
      </c>
      <c r="AA54" s="291" t="s">
        <v>1356</v>
      </c>
    </row>
    <row r="55" spans="1:27" ht="15.75">
      <c r="A55" s="131">
        <f t="shared" si="0"/>
        <v>53</v>
      </c>
      <c r="B55" s="140" t="s">
        <v>1355</v>
      </c>
      <c r="C55" s="150" t="s">
        <v>1354</v>
      </c>
      <c r="D55" s="156" t="s">
        <v>212</v>
      </c>
      <c r="E55" s="155" t="s">
        <v>213</v>
      </c>
      <c r="F55" s="302">
        <v>1150051</v>
      </c>
      <c r="G55" s="292" t="s">
        <v>102</v>
      </c>
      <c r="H55" s="128">
        <v>100</v>
      </c>
      <c r="I55" s="293" t="s">
        <v>20</v>
      </c>
      <c r="J55" s="308"/>
      <c r="K55" s="140"/>
      <c r="L55" s="131" t="s">
        <v>73</v>
      </c>
      <c r="M55" s="151">
        <v>50</v>
      </c>
      <c r="N55" s="294" t="s">
        <v>20</v>
      </c>
      <c r="O55" s="298">
        <v>21</v>
      </c>
      <c r="P55" s="173"/>
      <c r="Q55" s="173">
        <v>5</v>
      </c>
      <c r="R55" s="305">
        <v>6</v>
      </c>
      <c r="S55" s="298"/>
      <c r="T55" s="173"/>
      <c r="U55" s="173"/>
      <c r="V55" s="305"/>
      <c r="W55" s="298" t="s">
        <v>21</v>
      </c>
      <c r="X55" s="173" t="s">
        <v>20</v>
      </c>
      <c r="Y55" s="297" t="s">
        <v>20</v>
      </c>
      <c r="Z55" s="309">
        <v>36059</v>
      </c>
      <c r="AA55" s="291" t="s">
        <v>1353</v>
      </c>
    </row>
    <row r="56" spans="1:27" ht="52.5">
      <c r="A56" s="131">
        <f t="shared" si="0"/>
        <v>54</v>
      </c>
      <c r="B56" s="163" t="s">
        <v>1352</v>
      </c>
      <c r="C56" s="150" t="s">
        <v>1351</v>
      </c>
      <c r="D56" s="156" t="s">
        <v>214</v>
      </c>
      <c r="E56" s="155" t="s">
        <v>395</v>
      </c>
      <c r="F56" s="302">
        <v>1150053</v>
      </c>
      <c r="G56" s="363" t="s">
        <v>316</v>
      </c>
      <c r="H56" s="128">
        <v>100</v>
      </c>
      <c r="I56" s="170"/>
      <c r="J56" s="308"/>
      <c r="K56" s="140"/>
      <c r="L56" s="131" t="s">
        <v>73</v>
      </c>
      <c r="M56" s="151">
        <v>60</v>
      </c>
      <c r="N56" s="294"/>
      <c r="O56" s="295">
        <v>20</v>
      </c>
      <c r="P56" s="296"/>
      <c r="Q56" s="296"/>
      <c r="R56" s="297">
        <v>20</v>
      </c>
      <c r="S56" s="295"/>
      <c r="T56" s="296"/>
      <c r="U56" s="296"/>
      <c r="V56" s="297"/>
      <c r="W56" s="295" t="s">
        <v>27</v>
      </c>
      <c r="X56" s="173"/>
      <c r="Y56" s="297"/>
      <c r="Z56" s="309">
        <v>37993</v>
      </c>
      <c r="AA56" s="291" t="s">
        <v>1350</v>
      </c>
    </row>
    <row r="57" spans="1:27" s="38" customFormat="1" ht="26.25">
      <c r="A57" s="131">
        <f t="shared" si="0"/>
        <v>55</v>
      </c>
      <c r="B57" s="154" t="s">
        <v>1349</v>
      </c>
      <c r="C57" s="139" t="s">
        <v>1348</v>
      </c>
      <c r="D57" s="156" t="s">
        <v>215</v>
      </c>
      <c r="E57" s="156" t="s">
        <v>216</v>
      </c>
      <c r="F57" s="171" t="s">
        <v>692</v>
      </c>
      <c r="G57" s="163" t="s">
        <v>856</v>
      </c>
      <c r="H57" s="128">
        <v>58</v>
      </c>
      <c r="I57" s="293"/>
      <c r="J57" s="308"/>
      <c r="K57" s="140"/>
      <c r="L57" s="131" t="s">
        <v>73</v>
      </c>
      <c r="M57" s="151">
        <v>36</v>
      </c>
      <c r="N57" s="294" t="s">
        <v>656</v>
      </c>
      <c r="O57" s="295">
        <v>14</v>
      </c>
      <c r="P57" s="296"/>
      <c r="Q57" s="296"/>
      <c r="R57" s="297">
        <v>2</v>
      </c>
      <c r="S57" s="295"/>
      <c r="T57" s="296"/>
      <c r="U57" s="296"/>
      <c r="V57" s="297"/>
      <c r="W57" s="298" t="s">
        <v>27</v>
      </c>
      <c r="X57" s="173"/>
      <c r="Y57" s="297" t="s">
        <v>27</v>
      </c>
      <c r="Z57" s="309">
        <v>39600</v>
      </c>
      <c r="AA57" s="291" t="s">
        <v>1347</v>
      </c>
    </row>
    <row r="58" spans="1:27" s="38" customFormat="1" ht="15.75">
      <c r="A58" s="131">
        <f t="shared" si="0"/>
        <v>56</v>
      </c>
      <c r="B58" s="154" t="s">
        <v>955</v>
      </c>
      <c r="C58" s="139" t="s">
        <v>1346</v>
      </c>
      <c r="D58" s="129" t="s">
        <v>711</v>
      </c>
      <c r="E58" s="129" t="s">
        <v>712</v>
      </c>
      <c r="F58" s="131" t="s">
        <v>1557</v>
      </c>
      <c r="G58" s="140" t="s">
        <v>713</v>
      </c>
      <c r="H58" s="128">
        <v>150</v>
      </c>
      <c r="I58" s="170"/>
      <c r="J58" s="152"/>
      <c r="K58" s="140"/>
      <c r="L58" s="131" t="s">
        <v>73</v>
      </c>
      <c r="M58" s="151">
        <v>20</v>
      </c>
      <c r="N58" s="294"/>
      <c r="O58" s="295">
        <v>31</v>
      </c>
      <c r="P58" s="296"/>
      <c r="Q58" s="296">
        <v>8</v>
      </c>
      <c r="R58" s="297">
        <v>10</v>
      </c>
      <c r="S58" s="295"/>
      <c r="T58" s="296"/>
      <c r="U58" s="296"/>
      <c r="V58" s="297"/>
      <c r="W58" s="298"/>
      <c r="X58" s="173"/>
      <c r="Y58" s="305"/>
      <c r="Z58" s="309">
        <v>41061</v>
      </c>
      <c r="AA58" s="291" t="s">
        <v>1345</v>
      </c>
    </row>
    <row r="59" spans="1:27" s="38" customFormat="1" ht="15.75">
      <c r="A59" s="131">
        <f t="shared" si="0"/>
        <v>57</v>
      </c>
      <c r="B59" s="154" t="s">
        <v>1344</v>
      </c>
      <c r="C59" s="139" t="s">
        <v>1343</v>
      </c>
      <c r="D59" s="129" t="s">
        <v>436</v>
      </c>
      <c r="E59" s="129" t="s">
        <v>434</v>
      </c>
      <c r="F59" s="131" t="s">
        <v>437</v>
      </c>
      <c r="G59" s="163" t="s">
        <v>435</v>
      </c>
      <c r="H59" s="128">
        <v>100</v>
      </c>
      <c r="I59" s="153">
        <v>38</v>
      </c>
      <c r="J59" s="152"/>
      <c r="K59" s="140"/>
      <c r="L59" s="131" t="s">
        <v>73</v>
      </c>
      <c r="M59" s="151">
        <v>50</v>
      </c>
      <c r="N59" s="294"/>
      <c r="O59" s="295">
        <v>21</v>
      </c>
      <c r="P59" s="296"/>
      <c r="Q59" s="296">
        <v>2</v>
      </c>
      <c r="R59" s="297">
        <v>12</v>
      </c>
      <c r="S59" s="295">
        <v>-8</v>
      </c>
      <c r="T59" s="296"/>
      <c r="U59" s="296">
        <v>-1</v>
      </c>
      <c r="V59" s="297">
        <v>-4</v>
      </c>
      <c r="W59" s="298"/>
      <c r="X59" s="173"/>
      <c r="Y59" s="305" t="s">
        <v>27</v>
      </c>
      <c r="Z59" s="309">
        <v>41365</v>
      </c>
      <c r="AA59" s="291" t="s">
        <v>1342</v>
      </c>
    </row>
    <row r="60" spans="1:27" s="38" customFormat="1" ht="63.75" customHeight="1">
      <c r="A60" s="131">
        <f t="shared" si="0"/>
        <v>58</v>
      </c>
      <c r="B60" s="175" t="s">
        <v>1540</v>
      </c>
      <c r="C60" s="150" t="s">
        <v>1541</v>
      </c>
      <c r="D60" s="156" t="s">
        <v>1542</v>
      </c>
      <c r="E60" s="156" t="s">
        <v>1543</v>
      </c>
      <c r="F60" s="171" t="s">
        <v>1544</v>
      </c>
      <c r="G60" s="163" t="s">
        <v>1545</v>
      </c>
      <c r="H60" s="372">
        <v>100</v>
      </c>
      <c r="I60" s="373" t="s">
        <v>1546</v>
      </c>
      <c r="J60" s="374"/>
      <c r="K60" s="163"/>
      <c r="L60" s="171" t="s">
        <v>73</v>
      </c>
      <c r="M60" s="375">
        <v>50</v>
      </c>
      <c r="N60" s="376"/>
      <c r="O60" s="377">
        <v>24</v>
      </c>
      <c r="P60" s="378"/>
      <c r="Q60" s="378"/>
      <c r="R60" s="379">
        <v>4</v>
      </c>
      <c r="S60" s="377"/>
      <c r="T60" s="378"/>
      <c r="U60" s="378"/>
      <c r="V60" s="379"/>
      <c r="W60" s="366" t="s">
        <v>27</v>
      </c>
      <c r="X60" s="367"/>
      <c r="Y60" s="368"/>
      <c r="Z60" s="309">
        <v>44470</v>
      </c>
      <c r="AA60" s="291" t="s">
        <v>1547</v>
      </c>
    </row>
    <row r="61" spans="1:27" ht="66">
      <c r="A61" s="131">
        <f t="shared" si="0"/>
        <v>59</v>
      </c>
      <c r="B61" s="163" t="s">
        <v>1341</v>
      </c>
      <c r="C61" s="139" t="s">
        <v>1340</v>
      </c>
      <c r="D61" s="156" t="s">
        <v>217</v>
      </c>
      <c r="E61" s="155" t="s">
        <v>218</v>
      </c>
      <c r="F61" s="302">
        <v>1160001</v>
      </c>
      <c r="G61" s="292" t="s">
        <v>103</v>
      </c>
      <c r="H61" s="128">
        <v>100</v>
      </c>
      <c r="I61" s="293" t="s">
        <v>20</v>
      </c>
      <c r="J61" s="308"/>
      <c r="K61" s="140"/>
      <c r="L61" s="131" t="s">
        <v>73</v>
      </c>
      <c r="M61" s="151">
        <v>20</v>
      </c>
      <c r="N61" s="294" t="s">
        <v>656</v>
      </c>
      <c r="O61" s="298">
        <v>20</v>
      </c>
      <c r="P61" s="173">
        <v>4</v>
      </c>
      <c r="Q61" s="173"/>
      <c r="R61" s="305">
        <v>8</v>
      </c>
      <c r="S61" s="298"/>
      <c r="T61" s="173"/>
      <c r="U61" s="173"/>
      <c r="V61" s="305"/>
      <c r="W61" s="298"/>
      <c r="X61" s="173" t="s">
        <v>27</v>
      </c>
      <c r="Y61" s="297" t="s">
        <v>20</v>
      </c>
      <c r="Z61" s="309">
        <v>35881</v>
      </c>
      <c r="AA61" s="291" t="s">
        <v>1339</v>
      </c>
    </row>
    <row r="62" spans="1:27" ht="26.25">
      <c r="A62" s="131">
        <f t="shared" si="0"/>
        <v>60</v>
      </c>
      <c r="B62" s="140" t="s">
        <v>1338</v>
      </c>
      <c r="C62" s="139" t="s">
        <v>1337</v>
      </c>
      <c r="D62" s="156" t="s">
        <v>219</v>
      </c>
      <c r="E62" s="155" t="s">
        <v>220</v>
      </c>
      <c r="F62" s="302">
        <v>1160013</v>
      </c>
      <c r="G62" s="292" t="s">
        <v>391</v>
      </c>
      <c r="H62" s="128">
        <v>100</v>
      </c>
      <c r="I62" s="293" t="s">
        <v>21</v>
      </c>
      <c r="J62" s="308"/>
      <c r="K62" s="140"/>
      <c r="L62" s="131" t="s">
        <v>73</v>
      </c>
      <c r="M62" s="151">
        <v>35</v>
      </c>
      <c r="N62" s="294" t="s">
        <v>20</v>
      </c>
      <c r="O62" s="298">
        <v>13</v>
      </c>
      <c r="P62" s="173">
        <v>4</v>
      </c>
      <c r="Q62" s="173">
        <v>18</v>
      </c>
      <c r="R62" s="305"/>
      <c r="S62" s="298"/>
      <c r="T62" s="173"/>
      <c r="U62" s="173"/>
      <c r="V62" s="305"/>
      <c r="W62" s="298" t="s">
        <v>27</v>
      </c>
      <c r="X62" s="173" t="s">
        <v>21</v>
      </c>
      <c r="Y62" s="297" t="s">
        <v>21</v>
      </c>
      <c r="Z62" s="309">
        <v>36647</v>
      </c>
      <c r="AA62" s="291" t="s">
        <v>1336</v>
      </c>
    </row>
    <row r="63" spans="1:27" ht="26.25">
      <c r="A63" s="131">
        <f t="shared" si="0"/>
        <v>61</v>
      </c>
      <c r="B63" s="140" t="s">
        <v>940</v>
      </c>
      <c r="C63" s="150" t="s">
        <v>1335</v>
      </c>
      <c r="D63" s="156" t="s">
        <v>592</v>
      </c>
      <c r="E63" s="155" t="s">
        <v>221</v>
      </c>
      <c r="F63" s="302">
        <v>1160003</v>
      </c>
      <c r="G63" s="363" t="s">
        <v>596</v>
      </c>
      <c r="H63" s="128">
        <v>205</v>
      </c>
      <c r="I63" s="153">
        <v>60</v>
      </c>
      <c r="J63" s="308"/>
      <c r="K63" s="140"/>
      <c r="L63" s="131" t="s">
        <v>73</v>
      </c>
      <c r="M63" s="151">
        <v>40</v>
      </c>
      <c r="N63" s="294"/>
      <c r="O63" s="295">
        <v>41</v>
      </c>
      <c r="P63" s="296"/>
      <c r="Q63" s="296">
        <v>14</v>
      </c>
      <c r="R63" s="297">
        <v>13</v>
      </c>
      <c r="S63" s="295">
        <v>-10</v>
      </c>
      <c r="T63" s="296"/>
      <c r="U63" s="296">
        <v>-7</v>
      </c>
      <c r="V63" s="297">
        <v>-6</v>
      </c>
      <c r="W63" s="295"/>
      <c r="X63" s="173" t="s">
        <v>27</v>
      </c>
      <c r="Y63" s="297"/>
      <c r="Z63" s="309">
        <v>37408</v>
      </c>
      <c r="AA63" s="291" t="s">
        <v>1334</v>
      </c>
    </row>
    <row r="64" spans="1:27" ht="78.75">
      <c r="A64" s="131">
        <f t="shared" si="0"/>
        <v>62</v>
      </c>
      <c r="B64" s="140" t="s">
        <v>1333</v>
      </c>
      <c r="C64" s="139" t="s">
        <v>1332</v>
      </c>
      <c r="D64" s="156" t="s">
        <v>222</v>
      </c>
      <c r="E64" s="155" t="s">
        <v>449</v>
      </c>
      <c r="F64" s="302">
        <v>1750084</v>
      </c>
      <c r="G64" s="292" t="s">
        <v>392</v>
      </c>
      <c r="H64" s="128">
        <v>100</v>
      </c>
      <c r="I64" s="170" t="s">
        <v>20</v>
      </c>
      <c r="J64" s="152"/>
      <c r="K64" s="140"/>
      <c r="L64" s="131" t="s">
        <v>73</v>
      </c>
      <c r="M64" s="151">
        <v>85</v>
      </c>
      <c r="N64" s="294" t="s">
        <v>20</v>
      </c>
      <c r="O64" s="298">
        <v>20</v>
      </c>
      <c r="P64" s="173"/>
      <c r="Q64" s="173">
        <v>5</v>
      </c>
      <c r="R64" s="305">
        <v>10</v>
      </c>
      <c r="S64" s="298"/>
      <c r="T64" s="173"/>
      <c r="U64" s="173"/>
      <c r="V64" s="305"/>
      <c r="W64" s="298" t="s">
        <v>20</v>
      </c>
      <c r="X64" s="173"/>
      <c r="Y64" s="297" t="s">
        <v>27</v>
      </c>
      <c r="Z64" s="309">
        <v>35674</v>
      </c>
      <c r="AA64" s="291" t="s">
        <v>1331</v>
      </c>
    </row>
    <row r="65" spans="1:27" ht="52.5">
      <c r="A65" s="131">
        <f t="shared" si="0"/>
        <v>63</v>
      </c>
      <c r="B65" s="140" t="s">
        <v>1330</v>
      </c>
      <c r="C65" s="139" t="s">
        <v>1329</v>
      </c>
      <c r="D65" s="156" t="s">
        <v>450</v>
      </c>
      <c r="E65" s="155" t="s">
        <v>451</v>
      </c>
      <c r="F65" s="302">
        <v>1730003</v>
      </c>
      <c r="G65" s="292" t="s">
        <v>393</v>
      </c>
      <c r="H65" s="128">
        <v>200</v>
      </c>
      <c r="I65" s="153">
        <v>50</v>
      </c>
      <c r="J65" s="308"/>
      <c r="K65" s="140"/>
      <c r="L65" s="131" t="s">
        <v>73</v>
      </c>
      <c r="M65" s="151">
        <v>60</v>
      </c>
      <c r="N65" s="294" t="s">
        <v>20</v>
      </c>
      <c r="O65" s="298">
        <v>40</v>
      </c>
      <c r="P65" s="173"/>
      <c r="Q65" s="173">
        <v>4</v>
      </c>
      <c r="R65" s="305">
        <v>32</v>
      </c>
      <c r="S65" s="295">
        <v>-11</v>
      </c>
      <c r="T65" s="296"/>
      <c r="U65" s="296"/>
      <c r="V65" s="297">
        <v>-6</v>
      </c>
      <c r="W65" s="298" t="s">
        <v>27</v>
      </c>
      <c r="X65" s="173" t="s">
        <v>20</v>
      </c>
      <c r="Y65" s="297" t="s">
        <v>27</v>
      </c>
      <c r="Z65" s="309">
        <v>35735</v>
      </c>
      <c r="AA65" s="291" t="s">
        <v>1328</v>
      </c>
    </row>
    <row r="66" spans="1:27" ht="36" customHeight="1">
      <c r="A66" s="131">
        <f aca="true" t="shared" si="1" ref="A66:A129">ROW()-2</f>
        <v>64</v>
      </c>
      <c r="B66" s="140" t="s">
        <v>1309</v>
      </c>
      <c r="C66" s="139" t="s">
        <v>1327</v>
      </c>
      <c r="D66" s="156" t="s">
        <v>153</v>
      </c>
      <c r="E66" s="155" t="s">
        <v>154</v>
      </c>
      <c r="F66" s="302">
        <v>1740046</v>
      </c>
      <c r="G66" s="292" t="s">
        <v>394</v>
      </c>
      <c r="H66" s="128">
        <v>120</v>
      </c>
      <c r="I66" s="153">
        <v>76</v>
      </c>
      <c r="J66" s="308"/>
      <c r="K66" s="140"/>
      <c r="L66" s="131" t="s">
        <v>73</v>
      </c>
      <c r="M66" s="151"/>
      <c r="N66" s="294" t="s">
        <v>20</v>
      </c>
      <c r="O66" s="298">
        <v>24</v>
      </c>
      <c r="P66" s="173"/>
      <c r="Q66" s="173">
        <v>6</v>
      </c>
      <c r="R66" s="305">
        <v>12</v>
      </c>
      <c r="S66" s="295">
        <v>-7</v>
      </c>
      <c r="T66" s="296"/>
      <c r="U66" s="296">
        <v>-2</v>
      </c>
      <c r="V66" s="297">
        <v>-4</v>
      </c>
      <c r="W66" s="298" t="s">
        <v>20</v>
      </c>
      <c r="X66" s="173" t="s">
        <v>21</v>
      </c>
      <c r="Y66" s="297" t="s">
        <v>27</v>
      </c>
      <c r="Z66" s="309">
        <v>36130</v>
      </c>
      <c r="AA66" s="291" t="s">
        <v>1326</v>
      </c>
    </row>
    <row r="67" spans="1:27" ht="39">
      <c r="A67" s="131">
        <f t="shared" si="1"/>
        <v>65</v>
      </c>
      <c r="B67" s="140" t="s">
        <v>1223</v>
      </c>
      <c r="C67" s="139" t="s">
        <v>1325</v>
      </c>
      <c r="D67" s="156" t="s">
        <v>155</v>
      </c>
      <c r="E67" s="155" t="s">
        <v>156</v>
      </c>
      <c r="F67" s="302">
        <v>1740063</v>
      </c>
      <c r="G67" s="363" t="s">
        <v>401</v>
      </c>
      <c r="H67" s="128">
        <v>150</v>
      </c>
      <c r="I67" s="153">
        <v>50</v>
      </c>
      <c r="J67" s="308"/>
      <c r="K67" s="140"/>
      <c r="L67" s="131" t="s">
        <v>73</v>
      </c>
      <c r="M67" s="151">
        <v>60</v>
      </c>
      <c r="N67" s="294" t="s">
        <v>21</v>
      </c>
      <c r="O67" s="298">
        <v>35</v>
      </c>
      <c r="P67" s="173"/>
      <c r="Q67" s="173"/>
      <c r="R67" s="305">
        <v>10</v>
      </c>
      <c r="S67" s="295">
        <v>-11</v>
      </c>
      <c r="T67" s="296" t="s">
        <v>20</v>
      </c>
      <c r="U67" s="296"/>
      <c r="V67" s="297">
        <v>-6</v>
      </c>
      <c r="W67" s="298" t="s">
        <v>21</v>
      </c>
      <c r="X67" s="173" t="s">
        <v>21</v>
      </c>
      <c r="Y67" s="297" t="s">
        <v>21</v>
      </c>
      <c r="Z67" s="309">
        <v>36770</v>
      </c>
      <c r="AA67" s="291" t="s">
        <v>1324</v>
      </c>
    </row>
    <row r="68" spans="1:27" ht="37.5" customHeight="1">
      <c r="A68" s="131">
        <f t="shared" si="1"/>
        <v>66</v>
      </c>
      <c r="B68" s="163" t="s">
        <v>1323</v>
      </c>
      <c r="C68" s="150" t="s">
        <v>1322</v>
      </c>
      <c r="D68" s="156" t="s">
        <v>485</v>
      </c>
      <c r="E68" s="155" t="s">
        <v>727</v>
      </c>
      <c r="F68" s="302" t="s">
        <v>1558</v>
      </c>
      <c r="G68" s="363" t="s">
        <v>728</v>
      </c>
      <c r="H68" s="128">
        <v>100</v>
      </c>
      <c r="I68" s="293"/>
      <c r="J68" s="308"/>
      <c r="K68" s="140"/>
      <c r="L68" s="131" t="s">
        <v>73</v>
      </c>
      <c r="M68" s="151">
        <v>50</v>
      </c>
      <c r="N68" s="294" t="s">
        <v>656</v>
      </c>
      <c r="O68" s="295">
        <v>16</v>
      </c>
      <c r="P68" s="296"/>
      <c r="Q68" s="296">
        <v>8</v>
      </c>
      <c r="R68" s="297">
        <v>20</v>
      </c>
      <c r="S68" s="295"/>
      <c r="T68" s="296"/>
      <c r="U68" s="296"/>
      <c r="V68" s="297"/>
      <c r="W68" s="295"/>
      <c r="X68" s="173"/>
      <c r="Y68" s="297"/>
      <c r="Z68" s="309">
        <v>38231</v>
      </c>
      <c r="AA68" s="291" t="s">
        <v>1321</v>
      </c>
    </row>
    <row r="69" spans="1:27" ht="26.25">
      <c r="A69" s="131">
        <f t="shared" si="1"/>
        <v>67</v>
      </c>
      <c r="B69" s="154" t="s">
        <v>1320</v>
      </c>
      <c r="C69" s="150" t="s">
        <v>1319</v>
      </c>
      <c r="D69" s="156" t="s">
        <v>157</v>
      </c>
      <c r="E69" s="155" t="s">
        <v>158</v>
      </c>
      <c r="F69" s="302" t="s">
        <v>594</v>
      </c>
      <c r="G69" s="306" t="s">
        <v>595</v>
      </c>
      <c r="H69" s="128">
        <v>120</v>
      </c>
      <c r="I69" s="293"/>
      <c r="J69" s="308"/>
      <c r="K69" s="140"/>
      <c r="L69" s="131" t="s">
        <v>73</v>
      </c>
      <c r="M69" s="151">
        <v>20</v>
      </c>
      <c r="N69" s="294"/>
      <c r="O69" s="295"/>
      <c r="P69" s="296"/>
      <c r="Q69" s="296">
        <v>3</v>
      </c>
      <c r="R69" s="303">
        <v>114</v>
      </c>
      <c r="S69" s="295"/>
      <c r="T69" s="296"/>
      <c r="U69" s="296"/>
      <c r="V69" s="303"/>
      <c r="W69" s="295"/>
      <c r="X69" s="173"/>
      <c r="Y69" s="297"/>
      <c r="Z69" s="309">
        <v>38384</v>
      </c>
      <c r="AA69" s="291" t="s">
        <v>1318</v>
      </c>
    </row>
    <row r="70" spans="1:27" ht="34.5" customHeight="1">
      <c r="A70" s="131">
        <f t="shared" si="1"/>
        <v>68</v>
      </c>
      <c r="B70" s="154" t="s">
        <v>1317</v>
      </c>
      <c r="C70" s="150" t="s">
        <v>1316</v>
      </c>
      <c r="D70" s="156" t="s">
        <v>159</v>
      </c>
      <c r="E70" s="156" t="s">
        <v>160</v>
      </c>
      <c r="F70" s="171" t="s">
        <v>574</v>
      </c>
      <c r="G70" s="163" t="s">
        <v>53</v>
      </c>
      <c r="H70" s="128">
        <v>100</v>
      </c>
      <c r="I70" s="293"/>
      <c r="J70" s="308"/>
      <c r="K70" s="140"/>
      <c r="L70" s="131" t="s">
        <v>73</v>
      </c>
      <c r="M70" s="151">
        <v>51</v>
      </c>
      <c r="N70" s="294"/>
      <c r="O70" s="295">
        <v>16</v>
      </c>
      <c r="P70" s="296"/>
      <c r="Q70" s="296"/>
      <c r="R70" s="297">
        <v>36</v>
      </c>
      <c r="S70" s="295"/>
      <c r="T70" s="296"/>
      <c r="U70" s="296"/>
      <c r="V70" s="297"/>
      <c r="W70" s="295"/>
      <c r="X70" s="173"/>
      <c r="Y70" s="297"/>
      <c r="Z70" s="309">
        <v>39173</v>
      </c>
      <c r="AA70" s="291" t="s">
        <v>1315</v>
      </c>
    </row>
    <row r="71" spans="1:27" s="38" customFormat="1" ht="26.25">
      <c r="A71" s="131">
        <f t="shared" si="1"/>
        <v>69</v>
      </c>
      <c r="B71" s="154" t="s">
        <v>1314</v>
      </c>
      <c r="C71" s="150" t="s">
        <v>1313</v>
      </c>
      <c r="D71" s="129" t="s">
        <v>415</v>
      </c>
      <c r="E71" s="129" t="s">
        <v>416</v>
      </c>
      <c r="F71" s="131" t="s">
        <v>64</v>
      </c>
      <c r="G71" s="140" t="s">
        <v>65</v>
      </c>
      <c r="H71" s="128">
        <v>193</v>
      </c>
      <c r="I71" s="293"/>
      <c r="J71" s="308"/>
      <c r="K71" s="140"/>
      <c r="L71" s="131" t="s">
        <v>73</v>
      </c>
      <c r="M71" s="151">
        <v>20</v>
      </c>
      <c r="N71" s="294"/>
      <c r="O71" s="295"/>
      <c r="P71" s="296">
        <v>5</v>
      </c>
      <c r="Q71" s="296">
        <v>89</v>
      </c>
      <c r="R71" s="297"/>
      <c r="S71" s="295"/>
      <c r="T71" s="296"/>
      <c r="U71" s="296"/>
      <c r="V71" s="297"/>
      <c r="W71" s="298" t="s">
        <v>27</v>
      </c>
      <c r="X71" s="173"/>
      <c r="Y71" s="305"/>
      <c r="Z71" s="309">
        <v>40634</v>
      </c>
      <c r="AA71" s="291" t="s">
        <v>1312</v>
      </c>
    </row>
    <row r="72" spans="1:27" s="38" customFormat="1" ht="26.25">
      <c r="A72" s="131">
        <f t="shared" si="1"/>
        <v>70</v>
      </c>
      <c r="B72" s="154" t="s">
        <v>1217</v>
      </c>
      <c r="C72" s="150" t="s">
        <v>1311</v>
      </c>
      <c r="D72" s="129" t="s">
        <v>815</v>
      </c>
      <c r="E72" s="129" t="s">
        <v>817</v>
      </c>
      <c r="F72" s="131" t="s">
        <v>816</v>
      </c>
      <c r="G72" s="163" t="s">
        <v>818</v>
      </c>
      <c r="H72" s="128">
        <v>88</v>
      </c>
      <c r="I72" s="170"/>
      <c r="J72" s="152"/>
      <c r="K72" s="160"/>
      <c r="L72" s="131" t="s">
        <v>73</v>
      </c>
      <c r="M72" s="151">
        <v>99</v>
      </c>
      <c r="N72" s="294"/>
      <c r="O72" s="295">
        <v>18</v>
      </c>
      <c r="P72" s="296"/>
      <c r="Q72" s="296"/>
      <c r="R72" s="379">
        <v>16</v>
      </c>
      <c r="S72" s="295"/>
      <c r="T72" s="296"/>
      <c r="U72" s="296"/>
      <c r="V72" s="310"/>
      <c r="W72" s="298"/>
      <c r="X72" s="173"/>
      <c r="Y72" s="305" t="s">
        <v>27</v>
      </c>
      <c r="Z72" s="309">
        <v>41913</v>
      </c>
      <c r="AA72" s="291" t="s">
        <v>1310</v>
      </c>
    </row>
    <row r="73" spans="1:27" s="38" customFormat="1" ht="52.5">
      <c r="A73" s="131">
        <f t="shared" si="1"/>
        <v>71</v>
      </c>
      <c r="B73" s="154" t="s">
        <v>1314</v>
      </c>
      <c r="C73" s="150" t="s">
        <v>1576</v>
      </c>
      <c r="D73" s="156" t="s">
        <v>1577</v>
      </c>
      <c r="E73" s="156" t="s">
        <v>1578</v>
      </c>
      <c r="F73" s="171" t="s">
        <v>1579</v>
      </c>
      <c r="G73" s="163" t="s">
        <v>1580</v>
      </c>
      <c r="H73" s="372">
        <v>154</v>
      </c>
      <c r="I73" s="395">
        <v>40</v>
      </c>
      <c r="J73" s="374"/>
      <c r="K73" s="163"/>
      <c r="L73" s="171" t="s">
        <v>1581</v>
      </c>
      <c r="M73" s="375">
        <v>40</v>
      </c>
      <c r="N73" s="376"/>
      <c r="O73" s="377">
        <v>34</v>
      </c>
      <c r="P73" s="378"/>
      <c r="Q73" s="378">
        <v>6</v>
      </c>
      <c r="R73" s="379">
        <v>6</v>
      </c>
      <c r="S73" s="377">
        <v>8</v>
      </c>
      <c r="T73" s="378"/>
      <c r="U73" s="378">
        <v>2</v>
      </c>
      <c r="V73" s="379">
        <v>4</v>
      </c>
      <c r="W73" s="366"/>
      <c r="X73" s="367"/>
      <c r="Y73" s="368"/>
      <c r="Z73" s="309">
        <v>44652</v>
      </c>
      <c r="AA73" s="291" t="s">
        <v>1582</v>
      </c>
    </row>
    <row r="74" spans="1:27" ht="52.5">
      <c r="A74" s="131">
        <f t="shared" si="1"/>
        <v>72</v>
      </c>
      <c r="B74" s="140" t="s">
        <v>1309</v>
      </c>
      <c r="C74" s="139" t="s">
        <v>1308</v>
      </c>
      <c r="D74" s="156" t="s">
        <v>161</v>
      </c>
      <c r="E74" s="155" t="s">
        <v>162</v>
      </c>
      <c r="F74" s="302">
        <v>1780062</v>
      </c>
      <c r="G74" s="292" t="s">
        <v>404</v>
      </c>
      <c r="H74" s="128">
        <v>98</v>
      </c>
      <c r="I74" s="293" t="s">
        <v>400</v>
      </c>
      <c r="J74" s="308"/>
      <c r="K74" s="140"/>
      <c r="L74" s="131" t="s">
        <v>73</v>
      </c>
      <c r="M74" s="151">
        <v>20</v>
      </c>
      <c r="N74" s="294"/>
      <c r="O74" s="298">
        <v>17</v>
      </c>
      <c r="P74" s="173"/>
      <c r="Q74" s="173">
        <v>10</v>
      </c>
      <c r="R74" s="305">
        <v>10</v>
      </c>
      <c r="S74" s="298"/>
      <c r="T74" s="173"/>
      <c r="U74" s="173"/>
      <c r="V74" s="305"/>
      <c r="W74" s="298" t="s">
        <v>27</v>
      </c>
      <c r="X74" s="173" t="s">
        <v>20</v>
      </c>
      <c r="Y74" s="297" t="s">
        <v>27</v>
      </c>
      <c r="Z74" s="309">
        <v>35704</v>
      </c>
      <c r="AA74" s="291" t="s">
        <v>1307</v>
      </c>
    </row>
    <row r="75" spans="1:27" ht="39">
      <c r="A75" s="131">
        <f t="shared" si="1"/>
        <v>73</v>
      </c>
      <c r="B75" s="140" t="s">
        <v>1306</v>
      </c>
      <c r="C75" s="150" t="s">
        <v>1305</v>
      </c>
      <c r="D75" s="156" t="s">
        <v>163</v>
      </c>
      <c r="E75" s="155" t="s">
        <v>164</v>
      </c>
      <c r="F75" s="302">
        <v>1780061</v>
      </c>
      <c r="G75" s="292" t="s">
        <v>104</v>
      </c>
      <c r="H75" s="128">
        <v>100</v>
      </c>
      <c r="I75" s="293" t="s">
        <v>21</v>
      </c>
      <c r="J75" s="308"/>
      <c r="K75" s="140"/>
      <c r="L75" s="131" t="s">
        <v>73</v>
      </c>
      <c r="M75" s="151">
        <v>65</v>
      </c>
      <c r="N75" s="294" t="s">
        <v>20</v>
      </c>
      <c r="O75" s="298">
        <v>18</v>
      </c>
      <c r="P75" s="173"/>
      <c r="Q75" s="173">
        <v>9</v>
      </c>
      <c r="R75" s="305">
        <v>10</v>
      </c>
      <c r="S75" s="298"/>
      <c r="T75" s="173"/>
      <c r="U75" s="173"/>
      <c r="V75" s="305"/>
      <c r="W75" s="298" t="s">
        <v>21</v>
      </c>
      <c r="X75" s="173" t="s">
        <v>27</v>
      </c>
      <c r="Y75" s="297" t="s">
        <v>27</v>
      </c>
      <c r="Z75" s="309">
        <v>36039</v>
      </c>
      <c r="AA75" s="291" t="s">
        <v>1304</v>
      </c>
    </row>
    <row r="76" spans="1:27" ht="26.25">
      <c r="A76" s="131">
        <f t="shared" si="1"/>
        <v>74</v>
      </c>
      <c r="B76" s="140" t="s">
        <v>1303</v>
      </c>
      <c r="C76" s="139" t="s">
        <v>1302</v>
      </c>
      <c r="D76" s="156" t="s">
        <v>497</v>
      </c>
      <c r="E76" s="155" t="s">
        <v>498</v>
      </c>
      <c r="F76" s="302">
        <v>1760002</v>
      </c>
      <c r="G76" s="363" t="s">
        <v>92</v>
      </c>
      <c r="H76" s="128">
        <v>92</v>
      </c>
      <c r="I76" s="170" t="s">
        <v>400</v>
      </c>
      <c r="J76" s="152"/>
      <c r="K76" s="140"/>
      <c r="L76" s="131" t="s">
        <v>73</v>
      </c>
      <c r="M76" s="151">
        <v>36</v>
      </c>
      <c r="N76" s="294"/>
      <c r="O76" s="298">
        <v>16</v>
      </c>
      <c r="P76" s="173">
        <v>1</v>
      </c>
      <c r="Q76" s="173">
        <v>6</v>
      </c>
      <c r="R76" s="305">
        <v>13</v>
      </c>
      <c r="S76" s="298"/>
      <c r="T76" s="173"/>
      <c r="U76" s="173"/>
      <c r="V76" s="305"/>
      <c r="W76" s="298" t="s">
        <v>21</v>
      </c>
      <c r="X76" s="173" t="s">
        <v>27</v>
      </c>
      <c r="Y76" s="297" t="s">
        <v>27</v>
      </c>
      <c r="Z76" s="309">
        <v>36465</v>
      </c>
      <c r="AA76" s="291" t="s">
        <v>1301</v>
      </c>
    </row>
    <row r="77" spans="1:27" ht="33" customHeight="1">
      <c r="A77" s="131">
        <f t="shared" si="1"/>
        <v>75</v>
      </c>
      <c r="B77" s="380" t="s">
        <v>1300</v>
      </c>
      <c r="C77" s="150" t="s">
        <v>1299</v>
      </c>
      <c r="D77" s="156" t="s">
        <v>499</v>
      </c>
      <c r="E77" s="155" t="s">
        <v>500</v>
      </c>
      <c r="F77" s="381">
        <v>1790083</v>
      </c>
      <c r="G77" s="382" t="s">
        <v>93</v>
      </c>
      <c r="H77" s="128">
        <v>150</v>
      </c>
      <c r="I77" s="153">
        <v>67</v>
      </c>
      <c r="J77" s="308"/>
      <c r="K77" s="140"/>
      <c r="L77" s="131" t="s">
        <v>73</v>
      </c>
      <c r="M77" s="151">
        <v>42</v>
      </c>
      <c r="N77" s="294" t="s">
        <v>21</v>
      </c>
      <c r="O77" s="295">
        <v>33</v>
      </c>
      <c r="P77" s="383"/>
      <c r="Q77" s="296">
        <v>5</v>
      </c>
      <c r="R77" s="297">
        <v>8</v>
      </c>
      <c r="S77" s="295">
        <v>-14</v>
      </c>
      <c r="T77" s="383"/>
      <c r="U77" s="296">
        <v>-2</v>
      </c>
      <c r="V77" s="297">
        <v>-7</v>
      </c>
      <c r="W77" s="298"/>
      <c r="X77" s="173"/>
      <c r="Y77" s="297" t="s">
        <v>27</v>
      </c>
      <c r="Z77" s="309">
        <v>36800</v>
      </c>
      <c r="AA77" s="291" t="s">
        <v>1298</v>
      </c>
    </row>
    <row r="78" spans="1:27" ht="33" customHeight="1">
      <c r="A78" s="131">
        <f t="shared" si="1"/>
        <v>76</v>
      </c>
      <c r="B78" s="140" t="s">
        <v>1297</v>
      </c>
      <c r="C78" s="139" t="s">
        <v>1538</v>
      </c>
      <c r="D78" s="156" t="s">
        <v>501</v>
      </c>
      <c r="E78" s="155" t="s">
        <v>1296</v>
      </c>
      <c r="F78" s="302">
        <v>1770033</v>
      </c>
      <c r="G78" s="363" t="s">
        <v>278</v>
      </c>
      <c r="H78" s="128">
        <v>100</v>
      </c>
      <c r="I78" s="293" t="s">
        <v>21</v>
      </c>
      <c r="J78" s="308"/>
      <c r="K78" s="140"/>
      <c r="L78" s="131" t="s">
        <v>73</v>
      </c>
      <c r="M78" s="151">
        <v>80</v>
      </c>
      <c r="N78" s="294" t="s">
        <v>21</v>
      </c>
      <c r="O78" s="298">
        <v>22</v>
      </c>
      <c r="P78" s="173"/>
      <c r="Q78" s="173">
        <v>4</v>
      </c>
      <c r="R78" s="305">
        <v>4</v>
      </c>
      <c r="S78" s="298"/>
      <c r="T78" s="173"/>
      <c r="U78" s="173"/>
      <c r="V78" s="305"/>
      <c r="W78" s="298"/>
      <c r="X78" s="173"/>
      <c r="Y78" s="297"/>
      <c r="Z78" s="309">
        <v>37196</v>
      </c>
      <c r="AA78" s="291" t="s">
        <v>1295</v>
      </c>
    </row>
    <row r="79" spans="1:27" s="38" customFormat="1" ht="33" customHeight="1">
      <c r="A79" s="131">
        <f t="shared" si="1"/>
        <v>77</v>
      </c>
      <c r="B79" s="154" t="s">
        <v>945</v>
      </c>
      <c r="C79" s="139" t="s">
        <v>1294</v>
      </c>
      <c r="D79" s="156" t="s">
        <v>502</v>
      </c>
      <c r="E79" s="156" t="s">
        <v>503</v>
      </c>
      <c r="F79" s="302">
        <v>1790074</v>
      </c>
      <c r="G79" s="140" t="s">
        <v>537</v>
      </c>
      <c r="H79" s="128">
        <v>100</v>
      </c>
      <c r="I79" s="293"/>
      <c r="J79" s="308"/>
      <c r="K79" s="140"/>
      <c r="L79" s="131" t="s">
        <v>73</v>
      </c>
      <c r="M79" s="151">
        <v>55</v>
      </c>
      <c r="N79" s="294"/>
      <c r="O79" s="295">
        <v>18</v>
      </c>
      <c r="P79" s="296"/>
      <c r="Q79" s="296">
        <v>2</v>
      </c>
      <c r="R79" s="297">
        <v>24</v>
      </c>
      <c r="S79" s="295"/>
      <c r="T79" s="296"/>
      <c r="U79" s="296"/>
      <c r="V79" s="297"/>
      <c r="W79" s="295"/>
      <c r="X79" s="173"/>
      <c r="Y79" s="297"/>
      <c r="Z79" s="309">
        <v>39356</v>
      </c>
      <c r="AA79" s="291" t="s">
        <v>1293</v>
      </c>
    </row>
    <row r="80" spans="1:27" s="38" customFormat="1" ht="33" customHeight="1">
      <c r="A80" s="131">
        <f t="shared" si="1"/>
        <v>78</v>
      </c>
      <c r="B80" s="154" t="s">
        <v>1243</v>
      </c>
      <c r="C80" s="139" t="s">
        <v>1292</v>
      </c>
      <c r="D80" s="156" t="s">
        <v>504</v>
      </c>
      <c r="E80" s="156" t="s">
        <v>505</v>
      </c>
      <c r="F80" s="302">
        <v>1770044</v>
      </c>
      <c r="G80" s="140" t="s">
        <v>738</v>
      </c>
      <c r="H80" s="128">
        <v>123</v>
      </c>
      <c r="I80" s="293"/>
      <c r="J80" s="308"/>
      <c r="K80" s="140"/>
      <c r="L80" s="131" t="s">
        <v>73</v>
      </c>
      <c r="M80" s="151">
        <v>36</v>
      </c>
      <c r="N80" s="294"/>
      <c r="O80" s="295">
        <v>27</v>
      </c>
      <c r="P80" s="296"/>
      <c r="Q80" s="296"/>
      <c r="R80" s="297">
        <v>15</v>
      </c>
      <c r="S80" s="295"/>
      <c r="T80" s="296"/>
      <c r="U80" s="296"/>
      <c r="V80" s="297"/>
      <c r="W80" s="298"/>
      <c r="X80" s="173"/>
      <c r="Y80" s="297"/>
      <c r="Z80" s="309">
        <v>40269</v>
      </c>
      <c r="AA80" s="291" t="s">
        <v>1291</v>
      </c>
    </row>
    <row r="81" spans="1:27" s="38" customFormat="1" ht="33" customHeight="1">
      <c r="A81" s="131">
        <f t="shared" si="1"/>
        <v>79</v>
      </c>
      <c r="B81" s="154" t="s">
        <v>1286</v>
      </c>
      <c r="C81" s="139" t="s">
        <v>1290</v>
      </c>
      <c r="D81" s="156" t="s">
        <v>405</v>
      </c>
      <c r="E81" s="156" t="s">
        <v>406</v>
      </c>
      <c r="F81" s="131" t="s">
        <v>407</v>
      </c>
      <c r="G81" s="140" t="s">
        <v>695</v>
      </c>
      <c r="H81" s="128">
        <v>53</v>
      </c>
      <c r="I81" s="293"/>
      <c r="J81" s="308"/>
      <c r="K81" s="140"/>
      <c r="L81" s="131" t="s">
        <v>73</v>
      </c>
      <c r="M81" s="151">
        <v>20</v>
      </c>
      <c r="N81" s="294"/>
      <c r="O81" s="295">
        <v>10</v>
      </c>
      <c r="P81" s="296">
        <v>3</v>
      </c>
      <c r="Q81" s="296">
        <v>2</v>
      </c>
      <c r="R81" s="297"/>
      <c r="S81" s="295"/>
      <c r="T81" s="296"/>
      <c r="U81" s="296"/>
      <c r="V81" s="297"/>
      <c r="W81" s="298" t="s">
        <v>27</v>
      </c>
      <c r="X81" s="173"/>
      <c r="Y81" s="305"/>
      <c r="Z81" s="309">
        <v>40634</v>
      </c>
      <c r="AA81" s="291" t="s">
        <v>1289</v>
      </c>
    </row>
    <row r="82" spans="1:27" s="38" customFormat="1" ht="15.75">
      <c r="A82" s="131">
        <f t="shared" si="1"/>
        <v>80</v>
      </c>
      <c r="B82" s="154" t="s">
        <v>955</v>
      </c>
      <c r="C82" s="139" t="s">
        <v>1288</v>
      </c>
      <c r="D82" s="129" t="s">
        <v>784</v>
      </c>
      <c r="E82" s="129" t="s">
        <v>786</v>
      </c>
      <c r="F82" s="131" t="s">
        <v>785</v>
      </c>
      <c r="G82" s="163" t="s">
        <v>787</v>
      </c>
      <c r="H82" s="128">
        <v>150</v>
      </c>
      <c r="I82" s="170"/>
      <c r="J82" s="152"/>
      <c r="K82" s="140"/>
      <c r="L82" s="131" t="s">
        <v>73</v>
      </c>
      <c r="M82" s="151">
        <v>20</v>
      </c>
      <c r="N82" s="294"/>
      <c r="O82" s="295">
        <v>27</v>
      </c>
      <c r="P82" s="296">
        <v>2</v>
      </c>
      <c r="Q82" s="296">
        <v>8</v>
      </c>
      <c r="R82" s="297">
        <v>20</v>
      </c>
      <c r="S82" s="295"/>
      <c r="T82" s="296"/>
      <c r="U82" s="296"/>
      <c r="V82" s="297"/>
      <c r="W82" s="298"/>
      <c r="X82" s="173"/>
      <c r="Y82" s="305" t="s">
        <v>27</v>
      </c>
      <c r="Z82" s="309">
        <v>41548</v>
      </c>
      <c r="AA82" s="291" t="s">
        <v>1287</v>
      </c>
    </row>
    <row r="83" spans="1:27" s="38" customFormat="1" ht="54.75">
      <c r="A83" s="131">
        <f t="shared" si="1"/>
        <v>81</v>
      </c>
      <c r="B83" s="154" t="s">
        <v>1286</v>
      </c>
      <c r="C83" s="139" t="s">
        <v>1285</v>
      </c>
      <c r="D83" s="129" t="s">
        <v>482</v>
      </c>
      <c r="E83" s="129" t="s">
        <v>483</v>
      </c>
      <c r="F83" s="131" t="s">
        <v>407</v>
      </c>
      <c r="G83" s="163" t="s">
        <v>484</v>
      </c>
      <c r="H83" s="128">
        <v>20</v>
      </c>
      <c r="I83" s="170"/>
      <c r="J83" s="152"/>
      <c r="K83" s="160" t="s">
        <v>203</v>
      </c>
      <c r="L83" s="131" t="s">
        <v>73</v>
      </c>
      <c r="M83" s="151">
        <v>6</v>
      </c>
      <c r="N83" s="294"/>
      <c r="O83" s="295">
        <v>2</v>
      </c>
      <c r="P83" s="296">
        <v>2</v>
      </c>
      <c r="Q83" s="296">
        <v>2</v>
      </c>
      <c r="R83" s="297">
        <v>2</v>
      </c>
      <c r="S83" s="295"/>
      <c r="T83" s="296"/>
      <c r="U83" s="296"/>
      <c r="V83" s="297"/>
      <c r="W83" s="298"/>
      <c r="X83" s="173"/>
      <c r="Y83" s="305" t="s">
        <v>27</v>
      </c>
      <c r="Z83" s="309">
        <v>41671</v>
      </c>
      <c r="AA83" s="291" t="s">
        <v>1284</v>
      </c>
    </row>
    <row r="84" spans="1:27" s="38" customFormat="1" ht="15.75">
      <c r="A84" s="131">
        <f t="shared" si="1"/>
        <v>82</v>
      </c>
      <c r="B84" s="154" t="s">
        <v>1283</v>
      </c>
      <c r="C84" s="139" t="s">
        <v>1282</v>
      </c>
      <c r="D84" s="129" t="s">
        <v>758</v>
      </c>
      <c r="E84" s="129" t="s">
        <v>760</v>
      </c>
      <c r="F84" s="131" t="s">
        <v>759</v>
      </c>
      <c r="G84" s="163" t="s">
        <v>820</v>
      </c>
      <c r="H84" s="128">
        <v>94</v>
      </c>
      <c r="I84" s="170"/>
      <c r="J84" s="152"/>
      <c r="K84" s="160"/>
      <c r="L84" s="131" t="s">
        <v>73</v>
      </c>
      <c r="M84" s="151">
        <v>20</v>
      </c>
      <c r="N84" s="294"/>
      <c r="O84" s="295">
        <v>18</v>
      </c>
      <c r="P84" s="296"/>
      <c r="Q84" s="296">
        <v>8</v>
      </c>
      <c r="R84" s="297">
        <v>6</v>
      </c>
      <c r="S84" s="295"/>
      <c r="T84" s="296"/>
      <c r="U84" s="296"/>
      <c r="V84" s="297"/>
      <c r="W84" s="298"/>
      <c r="X84" s="173"/>
      <c r="Y84" s="305" t="s">
        <v>27</v>
      </c>
      <c r="Z84" s="309">
        <v>41699</v>
      </c>
      <c r="AA84" s="291" t="s">
        <v>1281</v>
      </c>
    </row>
    <row r="85" spans="1:27" s="38" customFormat="1" ht="26.25">
      <c r="A85" s="131">
        <f t="shared" si="1"/>
        <v>83</v>
      </c>
      <c r="B85" s="154" t="s">
        <v>1274</v>
      </c>
      <c r="C85" s="139" t="s">
        <v>1280</v>
      </c>
      <c r="D85" s="129" t="s">
        <v>823</v>
      </c>
      <c r="E85" s="129" t="s">
        <v>822</v>
      </c>
      <c r="F85" s="131" t="s">
        <v>824</v>
      </c>
      <c r="G85" s="163" t="s">
        <v>837</v>
      </c>
      <c r="H85" s="128">
        <v>56</v>
      </c>
      <c r="I85" s="170"/>
      <c r="J85" s="152"/>
      <c r="K85" s="160"/>
      <c r="L85" s="131" t="s">
        <v>73</v>
      </c>
      <c r="M85" s="151">
        <v>55</v>
      </c>
      <c r="N85" s="294"/>
      <c r="O85" s="295">
        <v>12</v>
      </c>
      <c r="P85" s="296"/>
      <c r="Q85" s="296"/>
      <c r="R85" s="310">
        <v>8</v>
      </c>
      <c r="S85" s="295"/>
      <c r="T85" s="296"/>
      <c r="U85" s="296"/>
      <c r="V85" s="310"/>
      <c r="W85" s="298"/>
      <c r="X85" s="173"/>
      <c r="Y85" s="305" t="s">
        <v>27</v>
      </c>
      <c r="Z85" s="309">
        <v>42125</v>
      </c>
      <c r="AA85" s="291" t="s">
        <v>1279</v>
      </c>
    </row>
    <row r="86" spans="1:27" s="38" customFormat="1" ht="26.25">
      <c r="A86" s="131">
        <f t="shared" si="1"/>
        <v>84</v>
      </c>
      <c r="B86" s="154" t="s">
        <v>1278</v>
      </c>
      <c r="C86" s="139" t="s">
        <v>1277</v>
      </c>
      <c r="D86" s="129" t="s">
        <v>834</v>
      </c>
      <c r="E86" s="129" t="s">
        <v>835</v>
      </c>
      <c r="F86" s="131" t="s">
        <v>836</v>
      </c>
      <c r="G86" s="163" t="s">
        <v>1276</v>
      </c>
      <c r="H86" s="128">
        <v>100</v>
      </c>
      <c r="I86" s="170"/>
      <c r="J86" s="152"/>
      <c r="K86" s="160"/>
      <c r="L86" s="131" t="s">
        <v>73</v>
      </c>
      <c r="M86" s="151">
        <v>60</v>
      </c>
      <c r="N86" s="294"/>
      <c r="O86" s="295">
        <v>20</v>
      </c>
      <c r="P86" s="296"/>
      <c r="Q86" s="296">
        <v>8</v>
      </c>
      <c r="R86" s="310">
        <v>4</v>
      </c>
      <c r="S86" s="295"/>
      <c r="T86" s="296"/>
      <c r="U86" s="296"/>
      <c r="V86" s="310"/>
      <c r="W86" s="298"/>
      <c r="X86" s="173"/>
      <c r="Y86" s="305"/>
      <c r="Z86" s="309">
        <v>42339</v>
      </c>
      <c r="AA86" s="291" t="s">
        <v>1275</v>
      </c>
    </row>
    <row r="87" spans="1:27" s="38" customFormat="1" ht="39">
      <c r="A87" s="131">
        <f t="shared" si="1"/>
        <v>85</v>
      </c>
      <c r="B87" s="154" t="s">
        <v>1274</v>
      </c>
      <c r="C87" s="139" t="s">
        <v>1273</v>
      </c>
      <c r="D87" s="129" t="s">
        <v>859</v>
      </c>
      <c r="E87" s="129" t="s">
        <v>860</v>
      </c>
      <c r="F87" s="131" t="s">
        <v>861</v>
      </c>
      <c r="G87" s="163" t="s">
        <v>862</v>
      </c>
      <c r="H87" s="128">
        <v>80</v>
      </c>
      <c r="I87" s="170"/>
      <c r="J87" s="152"/>
      <c r="K87" s="160"/>
      <c r="L87" s="131" t="s">
        <v>73</v>
      </c>
      <c r="M87" s="151">
        <v>40</v>
      </c>
      <c r="N87" s="294"/>
      <c r="O87" s="295">
        <v>19</v>
      </c>
      <c r="P87" s="296"/>
      <c r="Q87" s="296"/>
      <c r="R87" s="310">
        <v>4</v>
      </c>
      <c r="S87" s="295"/>
      <c r="T87" s="296"/>
      <c r="U87" s="296"/>
      <c r="V87" s="310"/>
      <c r="W87" s="298" t="s">
        <v>27</v>
      </c>
      <c r="X87" s="173"/>
      <c r="Y87" s="305" t="s">
        <v>27</v>
      </c>
      <c r="Z87" s="309">
        <v>42826</v>
      </c>
      <c r="AA87" s="291" t="s">
        <v>1272</v>
      </c>
    </row>
    <row r="88" spans="1:27" ht="26.25">
      <c r="A88" s="131">
        <f t="shared" si="1"/>
        <v>86</v>
      </c>
      <c r="B88" s="140" t="s">
        <v>1271</v>
      </c>
      <c r="C88" s="139" t="s">
        <v>1270</v>
      </c>
      <c r="D88" s="156" t="s">
        <v>506</v>
      </c>
      <c r="E88" s="155" t="s">
        <v>766</v>
      </c>
      <c r="F88" s="302">
        <v>1200022</v>
      </c>
      <c r="G88" s="292" t="s">
        <v>94</v>
      </c>
      <c r="H88" s="128">
        <v>52</v>
      </c>
      <c r="I88" s="293" t="s">
        <v>20</v>
      </c>
      <c r="J88" s="308"/>
      <c r="K88" s="140"/>
      <c r="L88" s="131" t="s">
        <v>73</v>
      </c>
      <c r="M88" s="151">
        <v>40</v>
      </c>
      <c r="N88" s="294"/>
      <c r="O88" s="298">
        <v>9</v>
      </c>
      <c r="P88" s="173">
        <v>2</v>
      </c>
      <c r="Q88" s="173"/>
      <c r="R88" s="305">
        <v>10</v>
      </c>
      <c r="S88" s="298"/>
      <c r="T88" s="173"/>
      <c r="U88" s="173"/>
      <c r="V88" s="305"/>
      <c r="W88" s="298"/>
      <c r="X88" s="173" t="s">
        <v>20</v>
      </c>
      <c r="Y88" s="297" t="s">
        <v>20</v>
      </c>
      <c r="Z88" s="309">
        <v>34961</v>
      </c>
      <c r="AA88" s="291" t="s">
        <v>1269</v>
      </c>
    </row>
    <row r="89" spans="1:27" ht="39">
      <c r="A89" s="131">
        <f t="shared" si="1"/>
        <v>87</v>
      </c>
      <c r="B89" s="163" t="s">
        <v>1268</v>
      </c>
      <c r="C89" s="150" t="s">
        <v>1267</v>
      </c>
      <c r="D89" s="156" t="s">
        <v>767</v>
      </c>
      <c r="E89" s="155" t="s">
        <v>768</v>
      </c>
      <c r="F89" s="302">
        <v>1210064</v>
      </c>
      <c r="G89" s="292" t="s">
        <v>95</v>
      </c>
      <c r="H89" s="128">
        <v>92</v>
      </c>
      <c r="I89" s="293" t="s">
        <v>400</v>
      </c>
      <c r="J89" s="308"/>
      <c r="K89" s="140"/>
      <c r="L89" s="131" t="s">
        <v>73</v>
      </c>
      <c r="M89" s="151">
        <v>75</v>
      </c>
      <c r="N89" s="294" t="s">
        <v>20</v>
      </c>
      <c r="O89" s="298">
        <v>18</v>
      </c>
      <c r="P89" s="173"/>
      <c r="Q89" s="173">
        <v>9</v>
      </c>
      <c r="R89" s="305">
        <v>2</v>
      </c>
      <c r="S89" s="298"/>
      <c r="T89" s="173"/>
      <c r="U89" s="173"/>
      <c r="V89" s="305"/>
      <c r="W89" s="298" t="s">
        <v>27</v>
      </c>
      <c r="X89" s="173" t="s">
        <v>20</v>
      </c>
      <c r="Y89" s="297" t="s">
        <v>27</v>
      </c>
      <c r="Z89" s="309">
        <v>35135</v>
      </c>
      <c r="AA89" s="291" t="s">
        <v>1266</v>
      </c>
    </row>
    <row r="90" spans="1:27" ht="49.5" customHeight="1">
      <c r="A90" s="131">
        <f t="shared" si="1"/>
        <v>88</v>
      </c>
      <c r="B90" s="140" t="s">
        <v>1265</v>
      </c>
      <c r="C90" s="139" t="s">
        <v>1264</v>
      </c>
      <c r="D90" s="156" t="s">
        <v>769</v>
      </c>
      <c r="E90" s="155" t="s">
        <v>770</v>
      </c>
      <c r="F90" s="302">
        <v>1230851</v>
      </c>
      <c r="G90" s="292" t="s">
        <v>96</v>
      </c>
      <c r="H90" s="128">
        <v>120</v>
      </c>
      <c r="I90" s="170" t="s">
        <v>20</v>
      </c>
      <c r="J90" s="152"/>
      <c r="K90" s="140"/>
      <c r="L90" s="131" t="s">
        <v>73</v>
      </c>
      <c r="M90" s="151">
        <v>63</v>
      </c>
      <c r="N90" s="294"/>
      <c r="O90" s="298">
        <v>21</v>
      </c>
      <c r="P90" s="173"/>
      <c r="Q90" s="173">
        <v>3</v>
      </c>
      <c r="R90" s="305">
        <v>10</v>
      </c>
      <c r="S90" s="298"/>
      <c r="T90" s="173"/>
      <c r="U90" s="173"/>
      <c r="V90" s="305"/>
      <c r="W90" s="298" t="s">
        <v>20</v>
      </c>
      <c r="X90" s="173" t="s">
        <v>27</v>
      </c>
      <c r="Y90" s="297"/>
      <c r="Z90" s="309">
        <v>35307</v>
      </c>
      <c r="AA90" s="291" t="s">
        <v>1263</v>
      </c>
    </row>
    <row r="91" spans="1:27" ht="39">
      <c r="A91" s="131">
        <f t="shared" si="1"/>
        <v>89</v>
      </c>
      <c r="B91" s="140" t="s">
        <v>1262</v>
      </c>
      <c r="C91" s="139" t="s">
        <v>1261</v>
      </c>
      <c r="D91" s="156" t="s">
        <v>771</v>
      </c>
      <c r="E91" s="155" t="s">
        <v>772</v>
      </c>
      <c r="F91" s="302">
        <v>1230845</v>
      </c>
      <c r="G91" s="384" t="s">
        <v>97</v>
      </c>
      <c r="H91" s="128">
        <v>100</v>
      </c>
      <c r="I91" s="293" t="s">
        <v>20</v>
      </c>
      <c r="J91" s="308"/>
      <c r="K91" s="140"/>
      <c r="L91" s="131" t="s">
        <v>73</v>
      </c>
      <c r="M91" s="151">
        <v>60</v>
      </c>
      <c r="N91" s="294"/>
      <c r="O91" s="298">
        <v>22</v>
      </c>
      <c r="P91" s="173"/>
      <c r="Q91" s="173">
        <v>4</v>
      </c>
      <c r="R91" s="305">
        <v>4</v>
      </c>
      <c r="S91" s="298"/>
      <c r="T91" s="173"/>
      <c r="U91" s="173"/>
      <c r="V91" s="305"/>
      <c r="W91" s="298" t="s">
        <v>27</v>
      </c>
      <c r="X91" s="173" t="s">
        <v>20</v>
      </c>
      <c r="Y91" s="297" t="s">
        <v>21</v>
      </c>
      <c r="Z91" s="309">
        <v>35874</v>
      </c>
      <c r="AA91" s="291" t="s">
        <v>1260</v>
      </c>
    </row>
    <row r="92" spans="1:27" ht="28.5">
      <c r="A92" s="131">
        <f t="shared" si="1"/>
        <v>90</v>
      </c>
      <c r="B92" s="140" t="s">
        <v>1259</v>
      </c>
      <c r="C92" s="172" t="s">
        <v>1258</v>
      </c>
      <c r="D92" s="156" t="s">
        <v>745</v>
      </c>
      <c r="E92" s="155" t="s">
        <v>773</v>
      </c>
      <c r="F92" s="302">
        <v>1200001</v>
      </c>
      <c r="G92" s="292" t="s">
        <v>98</v>
      </c>
      <c r="H92" s="128">
        <v>95</v>
      </c>
      <c r="I92" s="153">
        <v>41</v>
      </c>
      <c r="J92" s="308"/>
      <c r="K92" s="140"/>
      <c r="L92" s="131" t="s">
        <v>73</v>
      </c>
      <c r="M92" s="151">
        <v>25</v>
      </c>
      <c r="N92" s="294" t="s">
        <v>20</v>
      </c>
      <c r="O92" s="298">
        <v>21</v>
      </c>
      <c r="P92" s="173"/>
      <c r="Q92" s="173"/>
      <c r="R92" s="305">
        <v>11</v>
      </c>
      <c r="S92" s="295">
        <v>-9</v>
      </c>
      <c r="T92" s="296" t="s">
        <v>20</v>
      </c>
      <c r="U92" s="296" t="s">
        <v>21</v>
      </c>
      <c r="V92" s="297">
        <v>-5</v>
      </c>
      <c r="W92" s="298" t="s">
        <v>20</v>
      </c>
      <c r="X92" s="173" t="s">
        <v>21</v>
      </c>
      <c r="Y92" s="297" t="s">
        <v>21</v>
      </c>
      <c r="Z92" s="309">
        <v>36430</v>
      </c>
      <c r="AA92" s="291" t="s">
        <v>1257</v>
      </c>
    </row>
    <row r="93" spans="1:27" ht="48">
      <c r="A93" s="131">
        <f t="shared" si="1"/>
        <v>91</v>
      </c>
      <c r="B93" s="163" t="s">
        <v>1256</v>
      </c>
      <c r="C93" s="139" t="s">
        <v>1255</v>
      </c>
      <c r="D93" s="129" t="s">
        <v>774</v>
      </c>
      <c r="E93" s="385" t="s">
        <v>775</v>
      </c>
      <c r="F93" s="386">
        <v>1230841</v>
      </c>
      <c r="G93" s="387" t="s">
        <v>508</v>
      </c>
      <c r="H93" s="128">
        <v>100</v>
      </c>
      <c r="I93" s="153">
        <v>34</v>
      </c>
      <c r="J93" s="308"/>
      <c r="K93" s="140"/>
      <c r="L93" s="131" t="s">
        <v>73</v>
      </c>
      <c r="M93" s="428" t="s">
        <v>1596</v>
      </c>
      <c r="N93" s="294"/>
      <c r="O93" s="327">
        <v>18</v>
      </c>
      <c r="P93" s="388"/>
      <c r="Q93" s="388">
        <v>8</v>
      </c>
      <c r="R93" s="389">
        <v>12</v>
      </c>
      <c r="S93" s="295">
        <v>-6</v>
      </c>
      <c r="T93" s="296"/>
      <c r="U93" s="296">
        <v>-3</v>
      </c>
      <c r="V93" s="297">
        <v>-4</v>
      </c>
      <c r="W93" s="298"/>
      <c r="X93" s="173"/>
      <c r="Y93" s="305"/>
      <c r="Z93" s="309">
        <v>36982</v>
      </c>
      <c r="AA93" s="291" t="s">
        <v>1254</v>
      </c>
    </row>
    <row r="94" spans="1:27" ht="66">
      <c r="A94" s="131">
        <f t="shared" si="1"/>
        <v>92</v>
      </c>
      <c r="B94" s="140" t="s">
        <v>1229</v>
      </c>
      <c r="C94" s="150" t="s">
        <v>1253</v>
      </c>
      <c r="D94" s="156" t="s">
        <v>751</v>
      </c>
      <c r="E94" s="155" t="s">
        <v>686</v>
      </c>
      <c r="F94" s="302">
        <v>1210012</v>
      </c>
      <c r="G94" s="363" t="s">
        <v>627</v>
      </c>
      <c r="H94" s="128">
        <v>144</v>
      </c>
      <c r="I94" s="170"/>
      <c r="J94" s="308"/>
      <c r="K94" s="140"/>
      <c r="L94" s="131" t="s">
        <v>73</v>
      </c>
      <c r="M94" s="151">
        <v>30</v>
      </c>
      <c r="N94" s="294"/>
      <c r="O94" s="295">
        <v>20</v>
      </c>
      <c r="P94" s="296"/>
      <c r="Q94" s="296">
        <v>18</v>
      </c>
      <c r="R94" s="297">
        <v>28</v>
      </c>
      <c r="S94" s="295"/>
      <c r="T94" s="296"/>
      <c r="U94" s="296"/>
      <c r="V94" s="297"/>
      <c r="W94" s="298"/>
      <c r="X94" s="173" t="s">
        <v>27</v>
      </c>
      <c r="Y94" s="305" t="s">
        <v>27</v>
      </c>
      <c r="Z94" s="309">
        <v>37347</v>
      </c>
      <c r="AA94" s="291" t="s">
        <v>1252</v>
      </c>
    </row>
    <row r="95" spans="1:27" ht="52.5">
      <c r="A95" s="131">
        <f t="shared" si="1"/>
        <v>93</v>
      </c>
      <c r="B95" s="140" t="s">
        <v>1251</v>
      </c>
      <c r="C95" s="150" t="s">
        <v>1250</v>
      </c>
      <c r="D95" s="156" t="s">
        <v>227</v>
      </c>
      <c r="E95" s="155" t="s">
        <v>228</v>
      </c>
      <c r="F95" s="302">
        <v>1230845</v>
      </c>
      <c r="G95" s="363" t="s">
        <v>229</v>
      </c>
      <c r="H95" s="128">
        <v>120</v>
      </c>
      <c r="I95" s="153">
        <v>40</v>
      </c>
      <c r="J95" s="308"/>
      <c r="K95" s="140"/>
      <c r="L95" s="131" t="s">
        <v>73</v>
      </c>
      <c r="M95" s="151">
        <v>25</v>
      </c>
      <c r="N95" s="294"/>
      <c r="O95" s="295">
        <v>27</v>
      </c>
      <c r="P95" s="296"/>
      <c r="Q95" s="296"/>
      <c r="R95" s="297">
        <v>12</v>
      </c>
      <c r="S95" s="295">
        <v>-9</v>
      </c>
      <c r="T95" s="296"/>
      <c r="U95" s="296"/>
      <c r="V95" s="297">
        <v>-4</v>
      </c>
      <c r="W95" s="295"/>
      <c r="X95" s="173"/>
      <c r="Y95" s="297"/>
      <c r="Z95" s="309">
        <v>37636</v>
      </c>
      <c r="AA95" s="291" t="s">
        <v>1249</v>
      </c>
    </row>
    <row r="96" spans="1:27" ht="26.25">
      <c r="A96" s="131">
        <f t="shared" si="1"/>
        <v>94</v>
      </c>
      <c r="B96" s="154" t="s">
        <v>1248</v>
      </c>
      <c r="C96" s="150" t="s">
        <v>1247</v>
      </c>
      <c r="D96" s="156" t="s">
        <v>776</v>
      </c>
      <c r="E96" s="155" t="s">
        <v>750</v>
      </c>
      <c r="F96" s="302" t="s">
        <v>1559</v>
      </c>
      <c r="G96" s="306" t="s">
        <v>535</v>
      </c>
      <c r="H96" s="128">
        <v>172</v>
      </c>
      <c r="I96" s="153">
        <v>64</v>
      </c>
      <c r="J96" s="308"/>
      <c r="K96" s="140"/>
      <c r="L96" s="131" t="s">
        <v>73</v>
      </c>
      <c r="M96" s="151">
        <v>30</v>
      </c>
      <c r="N96" s="294"/>
      <c r="O96" s="295">
        <v>25</v>
      </c>
      <c r="P96" s="296">
        <v>5</v>
      </c>
      <c r="Q96" s="296">
        <v>22</v>
      </c>
      <c r="R96" s="303">
        <v>13</v>
      </c>
      <c r="S96" s="295">
        <v>-10</v>
      </c>
      <c r="T96" s="296">
        <v>-2</v>
      </c>
      <c r="U96" s="296">
        <v>-4</v>
      </c>
      <c r="V96" s="297">
        <v>-10</v>
      </c>
      <c r="W96" s="295" t="s">
        <v>27</v>
      </c>
      <c r="X96" s="173"/>
      <c r="Y96" s="297"/>
      <c r="Z96" s="309">
        <v>38443</v>
      </c>
      <c r="AA96" s="291" t="s">
        <v>1246</v>
      </c>
    </row>
    <row r="97" spans="1:27" s="38" customFormat="1" ht="39">
      <c r="A97" s="131">
        <f t="shared" si="1"/>
        <v>95</v>
      </c>
      <c r="B97" s="154" t="s">
        <v>1535</v>
      </c>
      <c r="C97" s="139" t="s">
        <v>1245</v>
      </c>
      <c r="D97" s="129" t="s">
        <v>723</v>
      </c>
      <c r="E97" s="129" t="s">
        <v>725</v>
      </c>
      <c r="F97" s="131" t="s">
        <v>724</v>
      </c>
      <c r="G97" s="140" t="s">
        <v>726</v>
      </c>
      <c r="H97" s="128">
        <v>218</v>
      </c>
      <c r="I97" s="153">
        <v>60</v>
      </c>
      <c r="J97" s="152"/>
      <c r="K97" s="140"/>
      <c r="L97" s="131" t="s">
        <v>73</v>
      </c>
      <c r="M97" s="151">
        <v>40</v>
      </c>
      <c r="N97" s="294"/>
      <c r="O97" s="295">
        <v>45</v>
      </c>
      <c r="P97" s="296"/>
      <c r="Q97" s="296"/>
      <c r="R97" s="297">
        <v>38</v>
      </c>
      <c r="S97" s="295"/>
      <c r="T97" s="296"/>
      <c r="U97" s="296"/>
      <c r="V97" s="297"/>
      <c r="W97" s="298"/>
      <c r="X97" s="173"/>
      <c r="Y97" s="305" t="s">
        <v>27</v>
      </c>
      <c r="Z97" s="309">
        <v>41000</v>
      </c>
      <c r="AA97" s="291" t="s">
        <v>1244</v>
      </c>
    </row>
    <row r="98" spans="1:27" s="38" customFormat="1" ht="15.75">
      <c r="A98" s="131">
        <f t="shared" si="1"/>
        <v>96</v>
      </c>
      <c r="B98" s="154" t="s">
        <v>1243</v>
      </c>
      <c r="C98" s="139" t="s">
        <v>1242</v>
      </c>
      <c r="D98" s="129" t="s">
        <v>846</v>
      </c>
      <c r="E98" s="129" t="s">
        <v>439</v>
      </c>
      <c r="F98" s="131" t="s">
        <v>438</v>
      </c>
      <c r="G98" s="163" t="s">
        <v>440</v>
      </c>
      <c r="H98" s="128">
        <v>148</v>
      </c>
      <c r="I98" s="170"/>
      <c r="J98" s="152"/>
      <c r="K98" s="140"/>
      <c r="L98" s="131" t="s">
        <v>73</v>
      </c>
      <c r="M98" s="151">
        <v>36</v>
      </c>
      <c r="N98" s="294"/>
      <c r="O98" s="295">
        <v>32</v>
      </c>
      <c r="P98" s="296"/>
      <c r="Q98" s="296">
        <v>2</v>
      </c>
      <c r="R98" s="297">
        <v>16</v>
      </c>
      <c r="S98" s="295"/>
      <c r="T98" s="296"/>
      <c r="U98" s="296"/>
      <c r="V98" s="297"/>
      <c r="W98" s="298"/>
      <c r="X98" s="173"/>
      <c r="Y98" s="305" t="s">
        <v>27</v>
      </c>
      <c r="Z98" s="309">
        <v>41365</v>
      </c>
      <c r="AA98" s="291" t="s">
        <v>1241</v>
      </c>
    </row>
    <row r="99" spans="1:27" s="38" customFormat="1" ht="26.25">
      <c r="A99" s="131">
        <f t="shared" si="1"/>
        <v>97</v>
      </c>
      <c r="B99" s="154" t="s">
        <v>1240</v>
      </c>
      <c r="C99" s="139" t="s">
        <v>1239</v>
      </c>
      <c r="D99" s="129" t="s">
        <v>788</v>
      </c>
      <c r="E99" s="129" t="s">
        <v>790</v>
      </c>
      <c r="F99" s="131" t="s">
        <v>789</v>
      </c>
      <c r="G99" s="163" t="s">
        <v>791</v>
      </c>
      <c r="H99" s="128">
        <v>126</v>
      </c>
      <c r="I99" s="170"/>
      <c r="J99" s="152"/>
      <c r="K99" s="140"/>
      <c r="L99" s="131" t="s">
        <v>73</v>
      </c>
      <c r="M99" s="151">
        <v>30</v>
      </c>
      <c r="N99" s="294"/>
      <c r="O99" s="295">
        <v>30</v>
      </c>
      <c r="P99" s="296"/>
      <c r="Q99" s="296"/>
      <c r="R99" s="297">
        <v>6</v>
      </c>
      <c r="S99" s="295"/>
      <c r="T99" s="296"/>
      <c r="U99" s="296"/>
      <c r="V99" s="297"/>
      <c r="W99" s="298"/>
      <c r="X99" s="173"/>
      <c r="Y99" s="305" t="s">
        <v>27</v>
      </c>
      <c r="Z99" s="309">
        <v>41548</v>
      </c>
      <c r="AA99" s="291" t="s">
        <v>1238</v>
      </c>
    </row>
    <row r="100" spans="1:27" s="38" customFormat="1" ht="26.25">
      <c r="A100" s="131">
        <f t="shared" si="1"/>
        <v>98</v>
      </c>
      <c r="B100" s="154" t="s">
        <v>1237</v>
      </c>
      <c r="C100" s="139" t="s">
        <v>1236</v>
      </c>
      <c r="D100" s="129" t="s">
        <v>808</v>
      </c>
      <c r="E100" s="129" t="s">
        <v>809</v>
      </c>
      <c r="F100" s="131" t="s">
        <v>280</v>
      </c>
      <c r="G100" s="163" t="s">
        <v>281</v>
      </c>
      <c r="H100" s="128">
        <v>100</v>
      </c>
      <c r="I100" s="170"/>
      <c r="J100" s="152"/>
      <c r="K100" s="160"/>
      <c r="L100" s="131" t="s">
        <v>73</v>
      </c>
      <c r="M100" s="151">
        <v>40</v>
      </c>
      <c r="N100" s="294"/>
      <c r="O100" s="295">
        <v>24</v>
      </c>
      <c r="P100" s="296"/>
      <c r="Q100" s="296"/>
      <c r="R100" s="310">
        <v>4</v>
      </c>
      <c r="S100" s="295"/>
      <c r="T100" s="296"/>
      <c r="U100" s="296"/>
      <c r="V100" s="310"/>
      <c r="W100" s="298"/>
      <c r="X100" s="173"/>
      <c r="Y100" s="305"/>
      <c r="Z100" s="309">
        <v>41730</v>
      </c>
      <c r="AA100" s="291" t="s">
        <v>1235</v>
      </c>
    </row>
    <row r="101" spans="1:27" s="38" customFormat="1" ht="26.25">
      <c r="A101" s="131">
        <f t="shared" si="1"/>
        <v>99</v>
      </c>
      <c r="B101" s="154" t="s">
        <v>945</v>
      </c>
      <c r="C101" s="139" t="s">
        <v>1234</v>
      </c>
      <c r="D101" s="129" t="s">
        <v>829</v>
      </c>
      <c r="E101" s="129" t="s">
        <v>830</v>
      </c>
      <c r="F101" s="131" t="s">
        <v>831</v>
      </c>
      <c r="G101" s="163" t="s">
        <v>828</v>
      </c>
      <c r="H101" s="128">
        <v>150</v>
      </c>
      <c r="I101" s="153">
        <v>46</v>
      </c>
      <c r="J101" s="152"/>
      <c r="K101" s="160"/>
      <c r="L101" s="131" t="s">
        <v>73</v>
      </c>
      <c r="M101" s="151">
        <v>40</v>
      </c>
      <c r="N101" s="294"/>
      <c r="O101" s="295">
        <v>34</v>
      </c>
      <c r="P101" s="296"/>
      <c r="Q101" s="296"/>
      <c r="R101" s="310">
        <v>14</v>
      </c>
      <c r="S101" s="295"/>
      <c r="T101" s="296"/>
      <c r="U101" s="296"/>
      <c r="V101" s="310"/>
      <c r="W101" s="298"/>
      <c r="X101" s="173"/>
      <c r="Y101" s="305" t="s">
        <v>27</v>
      </c>
      <c r="Z101" s="309">
        <v>42248</v>
      </c>
      <c r="AA101" s="291" t="s">
        <v>1233</v>
      </c>
    </row>
    <row r="102" spans="1:27" s="132" customFormat="1" ht="26.25">
      <c r="A102" s="131">
        <f t="shared" si="1"/>
        <v>100</v>
      </c>
      <c r="B102" s="163" t="s">
        <v>1232</v>
      </c>
      <c r="C102" s="139" t="s">
        <v>1231</v>
      </c>
      <c r="D102" s="156" t="s">
        <v>57</v>
      </c>
      <c r="E102" s="155" t="s">
        <v>58</v>
      </c>
      <c r="F102" s="302">
        <v>1250032</v>
      </c>
      <c r="G102" s="292" t="s">
        <v>99</v>
      </c>
      <c r="H102" s="128">
        <v>100</v>
      </c>
      <c r="I102" s="293" t="s">
        <v>20</v>
      </c>
      <c r="J102" s="308"/>
      <c r="K102" s="140"/>
      <c r="L102" s="131" t="s">
        <v>73</v>
      </c>
      <c r="M102" s="151">
        <v>40</v>
      </c>
      <c r="N102" s="294" t="s">
        <v>656</v>
      </c>
      <c r="O102" s="298">
        <v>13</v>
      </c>
      <c r="P102" s="173">
        <v>5</v>
      </c>
      <c r="Q102" s="173">
        <v>15</v>
      </c>
      <c r="R102" s="305">
        <v>3</v>
      </c>
      <c r="S102" s="298"/>
      <c r="T102" s="173"/>
      <c r="U102" s="173"/>
      <c r="V102" s="305"/>
      <c r="W102" s="298" t="s">
        <v>20</v>
      </c>
      <c r="X102" s="173" t="s">
        <v>27</v>
      </c>
      <c r="Y102" s="297" t="s">
        <v>27</v>
      </c>
      <c r="Z102" s="309">
        <v>34340</v>
      </c>
      <c r="AA102" s="291" t="s">
        <v>1230</v>
      </c>
    </row>
    <row r="103" spans="1:27" ht="52.5">
      <c r="A103" s="131">
        <f t="shared" si="1"/>
        <v>101</v>
      </c>
      <c r="B103" s="171" t="s">
        <v>1229</v>
      </c>
      <c r="C103" s="139" t="s">
        <v>1228</v>
      </c>
      <c r="D103" s="156" t="s">
        <v>130</v>
      </c>
      <c r="E103" s="155" t="s">
        <v>131</v>
      </c>
      <c r="F103" s="302">
        <v>1250051</v>
      </c>
      <c r="G103" s="292" t="s">
        <v>100</v>
      </c>
      <c r="H103" s="128">
        <v>96</v>
      </c>
      <c r="I103" s="293" t="s">
        <v>20</v>
      </c>
      <c r="J103" s="308"/>
      <c r="K103" s="140"/>
      <c r="L103" s="131" t="s">
        <v>73</v>
      </c>
      <c r="M103" s="151">
        <v>27</v>
      </c>
      <c r="N103" s="294"/>
      <c r="O103" s="298">
        <v>16</v>
      </c>
      <c r="P103" s="173"/>
      <c r="Q103" s="173">
        <v>8</v>
      </c>
      <c r="R103" s="305">
        <v>16</v>
      </c>
      <c r="S103" s="298"/>
      <c r="T103" s="173"/>
      <c r="U103" s="173"/>
      <c r="V103" s="305"/>
      <c r="W103" s="298" t="s">
        <v>20</v>
      </c>
      <c r="X103" s="173" t="s">
        <v>20</v>
      </c>
      <c r="Y103" s="297" t="s">
        <v>27</v>
      </c>
      <c r="Z103" s="309">
        <v>35622</v>
      </c>
      <c r="AA103" s="291" t="s">
        <v>1227</v>
      </c>
    </row>
    <row r="104" spans="1:27" ht="29.25" customHeight="1">
      <c r="A104" s="131">
        <f t="shared" si="1"/>
        <v>102</v>
      </c>
      <c r="B104" s="171" t="s">
        <v>1226</v>
      </c>
      <c r="C104" s="139" t="s">
        <v>1225</v>
      </c>
      <c r="D104" s="156" t="s">
        <v>132</v>
      </c>
      <c r="E104" s="155" t="s">
        <v>133</v>
      </c>
      <c r="F104" s="302">
        <v>1250041</v>
      </c>
      <c r="G104" s="292" t="s">
        <v>101</v>
      </c>
      <c r="H104" s="128">
        <v>77</v>
      </c>
      <c r="I104" s="293" t="s">
        <v>20</v>
      </c>
      <c r="J104" s="308"/>
      <c r="K104" s="140"/>
      <c r="L104" s="131" t="s">
        <v>73</v>
      </c>
      <c r="M104" s="151">
        <v>15</v>
      </c>
      <c r="N104" s="294"/>
      <c r="O104" s="298">
        <v>16</v>
      </c>
      <c r="P104" s="173"/>
      <c r="Q104" s="173"/>
      <c r="R104" s="305">
        <v>13</v>
      </c>
      <c r="S104" s="298"/>
      <c r="T104" s="173"/>
      <c r="U104" s="173"/>
      <c r="V104" s="305"/>
      <c r="W104" s="298" t="s">
        <v>20</v>
      </c>
      <c r="X104" s="173" t="s">
        <v>20</v>
      </c>
      <c r="Y104" s="297" t="s">
        <v>21</v>
      </c>
      <c r="Z104" s="309">
        <v>35885</v>
      </c>
      <c r="AA104" s="291" t="s">
        <v>1224</v>
      </c>
    </row>
    <row r="105" spans="1:27" ht="39">
      <c r="A105" s="131">
        <f t="shared" si="1"/>
        <v>103</v>
      </c>
      <c r="B105" s="140" t="s">
        <v>1223</v>
      </c>
      <c r="C105" s="172" t="s">
        <v>1222</v>
      </c>
      <c r="D105" s="156" t="s">
        <v>134</v>
      </c>
      <c r="E105" s="155" t="s">
        <v>165</v>
      </c>
      <c r="F105" s="302">
        <v>1240006</v>
      </c>
      <c r="G105" s="363" t="s">
        <v>235</v>
      </c>
      <c r="H105" s="128">
        <v>150</v>
      </c>
      <c r="I105" s="153">
        <v>50</v>
      </c>
      <c r="J105" s="308"/>
      <c r="K105" s="140"/>
      <c r="L105" s="131" t="s">
        <v>73</v>
      </c>
      <c r="M105" s="151">
        <v>60</v>
      </c>
      <c r="N105" s="294" t="s">
        <v>21</v>
      </c>
      <c r="O105" s="298">
        <v>31</v>
      </c>
      <c r="P105" s="383"/>
      <c r="Q105" s="173">
        <v>8</v>
      </c>
      <c r="R105" s="305">
        <v>10</v>
      </c>
      <c r="S105" s="295">
        <v>-11</v>
      </c>
      <c r="T105" s="383"/>
      <c r="U105" s="296"/>
      <c r="V105" s="297">
        <v>-6</v>
      </c>
      <c r="W105" s="298" t="s">
        <v>21</v>
      </c>
      <c r="X105" s="173" t="s">
        <v>27</v>
      </c>
      <c r="Y105" s="297" t="s">
        <v>21</v>
      </c>
      <c r="Z105" s="309">
        <v>36861</v>
      </c>
      <c r="AA105" s="291" t="s">
        <v>1221</v>
      </c>
    </row>
    <row r="106" spans="1:27" ht="15.75">
      <c r="A106" s="131">
        <f t="shared" si="1"/>
        <v>104</v>
      </c>
      <c r="B106" s="380" t="s">
        <v>1220</v>
      </c>
      <c r="C106" s="139" t="s">
        <v>1219</v>
      </c>
      <c r="D106" s="129" t="s">
        <v>166</v>
      </c>
      <c r="E106" s="385" t="s">
        <v>167</v>
      </c>
      <c r="F106" s="302">
        <v>1240023</v>
      </c>
      <c r="G106" s="387" t="s">
        <v>805</v>
      </c>
      <c r="H106" s="128">
        <v>150</v>
      </c>
      <c r="I106" s="170" t="s">
        <v>400</v>
      </c>
      <c r="J106" s="152"/>
      <c r="K106" s="140"/>
      <c r="L106" s="131" t="s">
        <v>73</v>
      </c>
      <c r="M106" s="151">
        <v>40</v>
      </c>
      <c r="N106" s="294"/>
      <c r="O106" s="327">
        <v>30</v>
      </c>
      <c r="P106" s="390"/>
      <c r="Q106" s="388">
        <v>9</v>
      </c>
      <c r="R106" s="389">
        <v>12</v>
      </c>
      <c r="S106" s="327"/>
      <c r="T106" s="390"/>
      <c r="U106" s="388"/>
      <c r="V106" s="389"/>
      <c r="W106" s="298"/>
      <c r="X106" s="173"/>
      <c r="Y106" s="305" t="s">
        <v>27</v>
      </c>
      <c r="Z106" s="309">
        <v>36962</v>
      </c>
      <c r="AA106" s="291" t="s">
        <v>1218</v>
      </c>
    </row>
    <row r="107" spans="1:27" s="38" customFormat="1" ht="36.75" customHeight="1">
      <c r="A107" s="131">
        <f t="shared" si="1"/>
        <v>105</v>
      </c>
      <c r="B107" s="154" t="s">
        <v>1217</v>
      </c>
      <c r="C107" s="139" t="s">
        <v>1216</v>
      </c>
      <c r="D107" s="156" t="s">
        <v>168</v>
      </c>
      <c r="E107" s="155" t="s">
        <v>169</v>
      </c>
      <c r="F107" s="302" t="s">
        <v>1560</v>
      </c>
      <c r="G107" s="306" t="s">
        <v>1561</v>
      </c>
      <c r="H107" s="128">
        <v>150</v>
      </c>
      <c r="I107" s="153">
        <v>50</v>
      </c>
      <c r="J107" s="308"/>
      <c r="K107" s="140"/>
      <c r="L107" s="131" t="s">
        <v>73</v>
      </c>
      <c r="M107" s="151">
        <v>44</v>
      </c>
      <c r="N107" s="294"/>
      <c r="O107" s="295"/>
      <c r="P107" s="296"/>
      <c r="Q107" s="296">
        <v>30</v>
      </c>
      <c r="R107" s="303">
        <v>90</v>
      </c>
      <c r="S107" s="295"/>
      <c r="T107" s="296"/>
      <c r="U107" s="296">
        <v>-10</v>
      </c>
      <c r="V107" s="297">
        <v>-30</v>
      </c>
      <c r="W107" s="295"/>
      <c r="X107" s="173"/>
      <c r="Y107" s="297"/>
      <c r="Z107" s="309">
        <v>38504</v>
      </c>
      <c r="AA107" s="291" t="s">
        <v>1215</v>
      </c>
    </row>
    <row r="108" spans="1:27" ht="52.5">
      <c r="A108" s="131">
        <f t="shared" si="1"/>
        <v>106</v>
      </c>
      <c r="B108" s="154" t="s">
        <v>1214</v>
      </c>
      <c r="C108" s="139" t="s">
        <v>1213</v>
      </c>
      <c r="D108" s="156" t="s">
        <v>170</v>
      </c>
      <c r="E108" s="155" t="s">
        <v>171</v>
      </c>
      <c r="F108" s="302" t="s">
        <v>1562</v>
      </c>
      <c r="G108" s="306" t="s">
        <v>196</v>
      </c>
      <c r="H108" s="128">
        <v>150</v>
      </c>
      <c r="I108" s="153">
        <v>54</v>
      </c>
      <c r="J108" s="308"/>
      <c r="K108" s="140"/>
      <c r="L108" s="131" t="s">
        <v>73</v>
      </c>
      <c r="M108" s="151">
        <v>60</v>
      </c>
      <c r="N108" s="294"/>
      <c r="O108" s="295">
        <v>28</v>
      </c>
      <c r="P108" s="296"/>
      <c r="Q108" s="296">
        <v>10</v>
      </c>
      <c r="R108" s="303">
        <v>18</v>
      </c>
      <c r="S108" s="295"/>
      <c r="T108" s="296"/>
      <c r="U108" s="296"/>
      <c r="V108" s="303"/>
      <c r="W108" s="295"/>
      <c r="X108" s="173" t="s">
        <v>27</v>
      </c>
      <c r="Y108" s="297"/>
      <c r="Z108" s="309">
        <v>38808</v>
      </c>
      <c r="AA108" s="291" t="s">
        <v>1212</v>
      </c>
    </row>
    <row r="109" spans="1:27" s="38" customFormat="1" ht="26.25">
      <c r="A109" s="131">
        <f t="shared" si="1"/>
        <v>107</v>
      </c>
      <c r="B109" s="154" t="s">
        <v>1211</v>
      </c>
      <c r="C109" s="139" t="s">
        <v>1210</v>
      </c>
      <c r="D109" s="129" t="s">
        <v>714</v>
      </c>
      <c r="E109" s="129" t="s">
        <v>715</v>
      </c>
      <c r="F109" s="131" t="s">
        <v>1563</v>
      </c>
      <c r="G109" s="140" t="s">
        <v>915</v>
      </c>
      <c r="H109" s="128">
        <v>120</v>
      </c>
      <c r="I109" s="153">
        <v>50</v>
      </c>
      <c r="J109" s="152"/>
      <c r="K109" s="140"/>
      <c r="L109" s="131" t="s">
        <v>73</v>
      </c>
      <c r="M109" s="151">
        <v>40</v>
      </c>
      <c r="N109" s="294"/>
      <c r="O109" s="295">
        <v>22</v>
      </c>
      <c r="P109" s="296"/>
      <c r="Q109" s="296"/>
      <c r="R109" s="297">
        <v>32</v>
      </c>
      <c r="S109" s="295">
        <v>-11</v>
      </c>
      <c r="T109" s="296"/>
      <c r="U109" s="296"/>
      <c r="V109" s="297">
        <v>-6</v>
      </c>
      <c r="W109" s="298"/>
      <c r="X109" s="173"/>
      <c r="Y109" s="305"/>
      <c r="Z109" s="309">
        <v>41061</v>
      </c>
      <c r="AA109" s="291" t="s">
        <v>1209</v>
      </c>
    </row>
    <row r="110" spans="1:27" ht="34.5" customHeight="1">
      <c r="A110" s="131">
        <f t="shared" si="1"/>
        <v>108</v>
      </c>
      <c r="B110" s="140" t="s">
        <v>1208</v>
      </c>
      <c r="C110" s="139" t="s">
        <v>1207</v>
      </c>
      <c r="D110" s="156" t="s">
        <v>116</v>
      </c>
      <c r="E110" s="155" t="s">
        <v>684</v>
      </c>
      <c r="F110" s="302">
        <v>1340091</v>
      </c>
      <c r="G110" s="292" t="s">
        <v>245</v>
      </c>
      <c r="H110" s="128">
        <v>48</v>
      </c>
      <c r="I110" s="170" t="s">
        <v>20</v>
      </c>
      <c r="J110" s="152"/>
      <c r="K110" s="140"/>
      <c r="L110" s="131" t="s">
        <v>73</v>
      </c>
      <c r="M110" s="151">
        <v>40</v>
      </c>
      <c r="N110" s="294"/>
      <c r="O110" s="298">
        <v>10</v>
      </c>
      <c r="P110" s="173"/>
      <c r="Q110" s="173">
        <v>1</v>
      </c>
      <c r="R110" s="305">
        <v>6</v>
      </c>
      <c r="S110" s="298"/>
      <c r="T110" s="173"/>
      <c r="U110" s="173"/>
      <c r="V110" s="305"/>
      <c r="W110" s="298" t="s">
        <v>20</v>
      </c>
      <c r="X110" s="173" t="s">
        <v>27</v>
      </c>
      <c r="Y110" s="297" t="s">
        <v>20</v>
      </c>
      <c r="Z110" s="309">
        <v>34979</v>
      </c>
      <c r="AA110" s="291" t="s">
        <v>1206</v>
      </c>
    </row>
    <row r="111" spans="1:27" ht="52.5">
      <c r="A111" s="131">
        <f t="shared" si="1"/>
        <v>109</v>
      </c>
      <c r="B111" s="140" t="s">
        <v>1205</v>
      </c>
      <c r="C111" s="139" t="s">
        <v>1536</v>
      </c>
      <c r="D111" s="156" t="s">
        <v>172</v>
      </c>
      <c r="E111" s="155" t="s">
        <v>173</v>
      </c>
      <c r="F111" s="302">
        <v>1330073</v>
      </c>
      <c r="G111" s="292" t="s">
        <v>246</v>
      </c>
      <c r="H111" s="128">
        <v>150</v>
      </c>
      <c r="I111" s="153">
        <v>50</v>
      </c>
      <c r="J111" s="308"/>
      <c r="K111" s="140"/>
      <c r="L111" s="131" t="s">
        <v>73</v>
      </c>
      <c r="M111" s="151">
        <v>50</v>
      </c>
      <c r="N111" s="294"/>
      <c r="O111" s="298">
        <v>20</v>
      </c>
      <c r="P111" s="173"/>
      <c r="Q111" s="173">
        <v>18</v>
      </c>
      <c r="R111" s="305">
        <v>34</v>
      </c>
      <c r="S111" s="295">
        <v>-4</v>
      </c>
      <c r="T111" s="296" t="s">
        <v>20</v>
      </c>
      <c r="U111" s="296">
        <v>-14</v>
      </c>
      <c r="V111" s="297">
        <v>-6</v>
      </c>
      <c r="W111" s="298" t="s">
        <v>27</v>
      </c>
      <c r="X111" s="173"/>
      <c r="Y111" s="297" t="s">
        <v>20</v>
      </c>
      <c r="Z111" s="309">
        <v>35056</v>
      </c>
      <c r="AA111" s="291" t="s">
        <v>1204</v>
      </c>
    </row>
    <row r="112" spans="1:27" ht="39">
      <c r="A112" s="131">
        <f t="shared" si="1"/>
        <v>110</v>
      </c>
      <c r="B112" s="140" t="s">
        <v>1203</v>
      </c>
      <c r="C112" s="139" t="s">
        <v>1202</v>
      </c>
      <c r="D112" s="156" t="s">
        <v>174</v>
      </c>
      <c r="E112" s="155" t="s">
        <v>175</v>
      </c>
      <c r="F112" s="302">
        <v>1330051</v>
      </c>
      <c r="G112" s="292" t="s">
        <v>247</v>
      </c>
      <c r="H112" s="128">
        <v>100</v>
      </c>
      <c r="I112" s="293" t="s">
        <v>20</v>
      </c>
      <c r="J112" s="308"/>
      <c r="K112" s="140"/>
      <c r="L112" s="131" t="s">
        <v>73</v>
      </c>
      <c r="M112" s="151">
        <v>20</v>
      </c>
      <c r="N112" s="294" t="s">
        <v>20</v>
      </c>
      <c r="O112" s="298">
        <v>12</v>
      </c>
      <c r="P112" s="173"/>
      <c r="Q112" s="173">
        <v>20</v>
      </c>
      <c r="R112" s="305">
        <v>12</v>
      </c>
      <c r="S112" s="298"/>
      <c r="T112" s="173"/>
      <c r="U112" s="173"/>
      <c r="V112" s="305"/>
      <c r="W112" s="298" t="s">
        <v>20</v>
      </c>
      <c r="X112" s="173" t="s">
        <v>27</v>
      </c>
      <c r="Y112" s="297" t="s">
        <v>20</v>
      </c>
      <c r="Z112" s="309">
        <v>35621</v>
      </c>
      <c r="AA112" s="291" t="s">
        <v>1201</v>
      </c>
    </row>
    <row r="113" spans="1:27" ht="33" customHeight="1">
      <c r="A113" s="131">
        <f t="shared" si="1"/>
        <v>111</v>
      </c>
      <c r="B113" s="163" t="s">
        <v>1200</v>
      </c>
      <c r="C113" s="139" t="s">
        <v>1199</v>
      </c>
      <c r="D113" s="156" t="s">
        <v>176</v>
      </c>
      <c r="E113" s="155" t="s">
        <v>299</v>
      </c>
      <c r="F113" s="302">
        <v>1340088</v>
      </c>
      <c r="G113" s="292" t="s">
        <v>248</v>
      </c>
      <c r="H113" s="128">
        <v>66</v>
      </c>
      <c r="I113" s="170" t="s">
        <v>20</v>
      </c>
      <c r="J113" s="152"/>
      <c r="K113" s="140"/>
      <c r="L113" s="131" t="s">
        <v>73</v>
      </c>
      <c r="M113" s="151">
        <v>20</v>
      </c>
      <c r="N113" s="294" t="s">
        <v>20</v>
      </c>
      <c r="O113" s="298">
        <v>12</v>
      </c>
      <c r="P113" s="173">
        <v>6</v>
      </c>
      <c r="Q113" s="173"/>
      <c r="R113" s="305"/>
      <c r="S113" s="298"/>
      <c r="T113" s="173"/>
      <c r="U113" s="173"/>
      <c r="V113" s="305"/>
      <c r="W113" s="298" t="s">
        <v>20</v>
      </c>
      <c r="X113" s="173" t="s">
        <v>27</v>
      </c>
      <c r="Y113" s="297"/>
      <c r="Z113" s="309">
        <v>35894</v>
      </c>
      <c r="AA113" s="291" t="s">
        <v>1198</v>
      </c>
    </row>
    <row r="114" spans="1:27" ht="26.25">
      <c r="A114" s="131">
        <f t="shared" si="1"/>
        <v>112</v>
      </c>
      <c r="B114" s="163" t="s">
        <v>1197</v>
      </c>
      <c r="C114" s="139" t="s">
        <v>1196</v>
      </c>
      <c r="D114" s="156" t="s">
        <v>177</v>
      </c>
      <c r="E114" s="155" t="s">
        <v>178</v>
      </c>
      <c r="F114" s="302">
        <v>1330056</v>
      </c>
      <c r="G114" s="292" t="s">
        <v>490</v>
      </c>
      <c r="H114" s="128">
        <v>51</v>
      </c>
      <c r="I114" s="170" t="s">
        <v>20</v>
      </c>
      <c r="J114" s="152"/>
      <c r="K114" s="140"/>
      <c r="L114" s="131" t="s">
        <v>73</v>
      </c>
      <c r="M114" s="151">
        <v>35</v>
      </c>
      <c r="N114" s="294"/>
      <c r="O114" s="298">
        <v>11</v>
      </c>
      <c r="P114" s="173"/>
      <c r="Q114" s="173">
        <v>1</v>
      </c>
      <c r="R114" s="305">
        <v>5</v>
      </c>
      <c r="S114" s="298"/>
      <c r="T114" s="173"/>
      <c r="U114" s="173"/>
      <c r="V114" s="305"/>
      <c r="W114" s="298" t="s">
        <v>20</v>
      </c>
      <c r="X114" s="173" t="s">
        <v>20</v>
      </c>
      <c r="Y114" s="297" t="s">
        <v>20</v>
      </c>
      <c r="Z114" s="309">
        <v>36007</v>
      </c>
      <c r="AA114" s="291" t="s">
        <v>1195</v>
      </c>
    </row>
    <row r="115" spans="1:27" ht="78.75">
      <c r="A115" s="131">
        <f t="shared" si="1"/>
        <v>113</v>
      </c>
      <c r="B115" s="154" t="s">
        <v>1189</v>
      </c>
      <c r="C115" s="139" t="s">
        <v>1194</v>
      </c>
      <c r="D115" s="156" t="s">
        <v>612</v>
      </c>
      <c r="E115" s="155" t="s">
        <v>386</v>
      </c>
      <c r="F115" s="302">
        <v>1340084</v>
      </c>
      <c r="G115" s="363" t="s">
        <v>239</v>
      </c>
      <c r="H115" s="128">
        <v>100</v>
      </c>
      <c r="I115" s="293" t="s">
        <v>21</v>
      </c>
      <c r="J115" s="308"/>
      <c r="K115" s="140"/>
      <c r="L115" s="131" t="s">
        <v>73</v>
      </c>
      <c r="M115" s="151">
        <v>50</v>
      </c>
      <c r="N115" s="294" t="s">
        <v>21</v>
      </c>
      <c r="O115" s="298">
        <v>19</v>
      </c>
      <c r="P115" s="173"/>
      <c r="Q115" s="173">
        <v>7</v>
      </c>
      <c r="R115" s="305">
        <v>10</v>
      </c>
      <c r="S115" s="298"/>
      <c r="T115" s="173"/>
      <c r="U115" s="173"/>
      <c r="V115" s="305"/>
      <c r="W115" s="298" t="s">
        <v>21</v>
      </c>
      <c r="X115" s="173" t="s">
        <v>20</v>
      </c>
      <c r="Y115" s="297" t="s">
        <v>20</v>
      </c>
      <c r="Z115" s="309">
        <v>36056</v>
      </c>
      <c r="AA115" s="291" t="s">
        <v>1193</v>
      </c>
    </row>
    <row r="116" spans="1:27" ht="39">
      <c r="A116" s="131">
        <f t="shared" si="1"/>
        <v>114</v>
      </c>
      <c r="B116" s="140" t="s">
        <v>1192</v>
      </c>
      <c r="C116" s="139" t="s">
        <v>1191</v>
      </c>
      <c r="D116" s="156" t="s">
        <v>624</v>
      </c>
      <c r="E116" s="155" t="s">
        <v>613</v>
      </c>
      <c r="F116" s="302">
        <v>1320011</v>
      </c>
      <c r="G116" s="292" t="s">
        <v>240</v>
      </c>
      <c r="H116" s="128">
        <v>48</v>
      </c>
      <c r="I116" s="293" t="s">
        <v>21</v>
      </c>
      <c r="J116" s="308"/>
      <c r="K116" s="140"/>
      <c r="L116" s="131" t="s">
        <v>73</v>
      </c>
      <c r="M116" s="151">
        <v>15</v>
      </c>
      <c r="N116" s="294" t="s">
        <v>21</v>
      </c>
      <c r="O116" s="298">
        <v>9</v>
      </c>
      <c r="P116" s="173"/>
      <c r="Q116" s="173">
        <v>3</v>
      </c>
      <c r="R116" s="305">
        <v>6</v>
      </c>
      <c r="S116" s="298"/>
      <c r="T116" s="173"/>
      <c r="U116" s="173"/>
      <c r="V116" s="305"/>
      <c r="W116" s="298" t="s">
        <v>20</v>
      </c>
      <c r="X116" s="173" t="s">
        <v>20</v>
      </c>
      <c r="Y116" s="297" t="s">
        <v>21</v>
      </c>
      <c r="Z116" s="309">
        <v>36663</v>
      </c>
      <c r="AA116" s="291" t="s">
        <v>1190</v>
      </c>
    </row>
    <row r="117" spans="1:27" ht="35.25" customHeight="1">
      <c r="A117" s="131">
        <f t="shared" si="1"/>
        <v>115</v>
      </c>
      <c r="B117" s="140" t="s">
        <v>1189</v>
      </c>
      <c r="C117" s="150" t="s">
        <v>1188</v>
      </c>
      <c r="D117" s="156" t="s">
        <v>118</v>
      </c>
      <c r="E117" s="155" t="s">
        <v>105</v>
      </c>
      <c r="F117" s="302" t="s">
        <v>1564</v>
      </c>
      <c r="G117" s="363" t="s">
        <v>106</v>
      </c>
      <c r="H117" s="128">
        <v>100</v>
      </c>
      <c r="I117" s="293"/>
      <c r="J117" s="308"/>
      <c r="K117" s="140"/>
      <c r="L117" s="131" t="s">
        <v>73</v>
      </c>
      <c r="M117" s="151">
        <v>30</v>
      </c>
      <c r="N117" s="294"/>
      <c r="O117" s="295">
        <v>22</v>
      </c>
      <c r="P117" s="296"/>
      <c r="Q117" s="296">
        <v>2</v>
      </c>
      <c r="R117" s="297">
        <v>8</v>
      </c>
      <c r="S117" s="295"/>
      <c r="T117" s="296"/>
      <c r="U117" s="296"/>
      <c r="V117" s="297"/>
      <c r="W117" s="295"/>
      <c r="X117" s="173"/>
      <c r="Y117" s="297"/>
      <c r="Z117" s="309">
        <v>38184</v>
      </c>
      <c r="AA117" s="291" t="s">
        <v>1187</v>
      </c>
    </row>
    <row r="118" spans="1:27" ht="78.75">
      <c r="A118" s="131">
        <f t="shared" si="1"/>
        <v>116</v>
      </c>
      <c r="B118" s="140" t="s">
        <v>1186</v>
      </c>
      <c r="C118" s="150" t="s">
        <v>1185</v>
      </c>
      <c r="D118" s="156" t="s">
        <v>568</v>
      </c>
      <c r="E118" s="155" t="s">
        <v>569</v>
      </c>
      <c r="F118" s="302" t="s">
        <v>570</v>
      </c>
      <c r="G118" s="363" t="s">
        <v>282</v>
      </c>
      <c r="H118" s="128">
        <v>120</v>
      </c>
      <c r="I118" s="293"/>
      <c r="J118" s="157">
        <v>32</v>
      </c>
      <c r="K118" s="140"/>
      <c r="L118" s="131" t="s">
        <v>73</v>
      </c>
      <c r="M118" s="151">
        <v>30</v>
      </c>
      <c r="N118" s="294"/>
      <c r="O118" s="295">
        <v>19</v>
      </c>
      <c r="P118" s="296"/>
      <c r="Q118" s="296">
        <v>6</v>
      </c>
      <c r="R118" s="297">
        <v>32</v>
      </c>
      <c r="S118" s="295"/>
      <c r="T118" s="296"/>
      <c r="U118" s="296"/>
      <c r="V118" s="297"/>
      <c r="W118" s="295"/>
      <c r="X118" s="173" t="s">
        <v>27</v>
      </c>
      <c r="Y118" s="297" t="s">
        <v>27</v>
      </c>
      <c r="Z118" s="324" t="s">
        <v>1184</v>
      </c>
      <c r="AA118" s="291" t="s">
        <v>1183</v>
      </c>
    </row>
    <row r="119" spans="1:27" s="38" customFormat="1" ht="66">
      <c r="A119" s="131">
        <f t="shared" si="1"/>
        <v>117</v>
      </c>
      <c r="B119" s="154" t="s">
        <v>1182</v>
      </c>
      <c r="C119" s="150" t="s">
        <v>1181</v>
      </c>
      <c r="D119" s="156" t="s">
        <v>614</v>
      </c>
      <c r="E119" s="156" t="s">
        <v>615</v>
      </c>
      <c r="F119" s="131" t="s">
        <v>418</v>
      </c>
      <c r="G119" s="140" t="s">
        <v>419</v>
      </c>
      <c r="H119" s="128">
        <v>150</v>
      </c>
      <c r="I119" s="293"/>
      <c r="J119" s="157">
        <v>40</v>
      </c>
      <c r="K119" s="140"/>
      <c r="L119" s="131" t="s">
        <v>73</v>
      </c>
      <c r="M119" s="151">
        <v>40</v>
      </c>
      <c r="N119" s="294"/>
      <c r="O119" s="295">
        <v>14</v>
      </c>
      <c r="P119" s="296">
        <v>2</v>
      </c>
      <c r="Q119" s="296">
        <v>6</v>
      </c>
      <c r="R119" s="297">
        <v>76</v>
      </c>
      <c r="S119" s="295"/>
      <c r="T119" s="296"/>
      <c r="U119" s="296"/>
      <c r="V119" s="297"/>
      <c r="W119" s="298"/>
      <c r="X119" s="173"/>
      <c r="Y119" s="297"/>
      <c r="Z119" s="324" t="s">
        <v>1180</v>
      </c>
      <c r="AA119" s="291" t="s">
        <v>1179</v>
      </c>
    </row>
    <row r="120" spans="1:27" s="132" customFormat="1" ht="26.25">
      <c r="A120" s="131">
        <f t="shared" si="1"/>
        <v>118</v>
      </c>
      <c r="B120" s="140" t="s">
        <v>1178</v>
      </c>
      <c r="C120" s="139" t="s">
        <v>1177</v>
      </c>
      <c r="D120" s="156" t="s">
        <v>616</v>
      </c>
      <c r="E120" s="155" t="s">
        <v>617</v>
      </c>
      <c r="F120" s="302">
        <v>1920015</v>
      </c>
      <c r="G120" s="292" t="s">
        <v>241</v>
      </c>
      <c r="H120" s="128">
        <v>107</v>
      </c>
      <c r="I120" s="153">
        <v>33</v>
      </c>
      <c r="J120" s="308"/>
      <c r="K120" s="140"/>
      <c r="L120" s="131" t="s">
        <v>73</v>
      </c>
      <c r="M120" s="151">
        <v>19</v>
      </c>
      <c r="N120" s="294"/>
      <c r="O120" s="298">
        <v>22</v>
      </c>
      <c r="P120" s="173">
        <v>1</v>
      </c>
      <c r="Q120" s="173">
        <v>2</v>
      </c>
      <c r="R120" s="305">
        <v>12</v>
      </c>
      <c r="S120" s="295">
        <v>-6</v>
      </c>
      <c r="T120" s="296">
        <v>-1</v>
      </c>
      <c r="U120" s="296">
        <v>-1</v>
      </c>
      <c r="V120" s="297">
        <v>-4</v>
      </c>
      <c r="W120" s="298" t="s">
        <v>27</v>
      </c>
      <c r="X120" s="173" t="s">
        <v>20</v>
      </c>
      <c r="Y120" s="297" t="s">
        <v>20</v>
      </c>
      <c r="Z120" s="309">
        <v>34388</v>
      </c>
      <c r="AA120" s="291" t="s">
        <v>1176</v>
      </c>
    </row>
    <row r="121" spans="1:27" s="132" customFormat="1" ht="39">
      <c r="A121" s="131">
        <f t="shared" si="1"/>
        <v>119</v>
      </c>
      <c r="B121" s="140" t="s">
        <v>1175</v>
      </c>
      <c r="C121" s="139" t="s">
        <v>1174</v>
      </c>
      <c r="D121" s="156" t="s">
        <v>618</v>
      </c>
      <c r="E121" s="155" t="s">
        <v>619</v>
      </c>
      <c r="F121" s="302">
        <v>1920364</v>
      </c>
      <c r="G121" s="384" t="s">
        <v>242</v>
      </c>
      <c r="H121" s="128">
        <v>142</v>
      </c>
      <c r="I121" s="170" t="s">
        <v>20</v>
      </c>
      <c r="J121" s="157">
        <v>20</v>
      </c>
      <c r="K121" s="140"/>
      <c r="L121" s="131" t="s">
        <v>73</v>
      </c>
      <c r="M121" s="151">
        <v>40</v>
      </c>
      <c r="N121" s="294"/>
      <c r="O121" s="298">
        <v>23</v>
      </c>
      <c r="P121" s="173">
        <v>10</v>
      </c>
      <c r="Q121" s="173"/>
      <c r="R121" s="305">
        <v>20</v>
      </c>
      <c r="S121" s="298"/>
      <c r="T121" s="173"/>
      <c r="U121" s="173"/>
      <c r="V121" s="305"/>
      <c r="W121" s="298" t="s">
        <v>20</v>
      </c>
      <c r="X121" s="173" t="s">
        <v>20</v>
      </c>
      <c r="Y121" s="297" t="s">
        <v>20</v>
      </c>
      <c r="Z121" s="324" t="s">
        <v>1173</v>
      </c>
      <c r="AA121" s="291" t="s">
        <v>1172</v>
      </c>
    </row>
    <row r="122" spans="1:27" ht="26.25">
      <c r="A122" s="131">
        <f t="shared" si="1"/>
        <v>120</v>
      </c>
      <c r="B122" s="140" t="s">
        <v>1171</v>
      </c>
      <c r="C122" s="139" t="s">
        <v>1170</v>
      </c>
      <c r="D122" s="156" t="s">
        <v>620</v>
      </c>
      <c r="E122" s="155" t="s">
        <v>621</v>
      </c>
      <c r="F122" s="302">
        <v>1920151</v>
      </c>
      <c r="G122" s="292" t="s">
        <v>354</v>
      </c>
      <c r="H122" s="128">
        <v>128</v>
      </c>
      <c r="I122" s="293" t="s">
        <v>20</v>
      </c>
      <c r="J122" s="308"/>
      <c r="K122" s="140"/>
      <c r="L122" s="131" t="s">
        <v>73</v>
      </c>
      <c r="M122" s="151">
        <v>38</v>
      </c>
      <c r="N122" s="294" t="s">
        <v>656</v>
      </c>
      <c r="O122" s="298">
        <v>13</v>
      </c>
      <c r="P122" s="173"/>
      <c r="Q122" s="173">
        <v>28</v>
      </c>
      <c r="R122" s="305">
        <v>20</v>
      </c>
      <c r="S122" s="298"/>
      <c r="T122" s="173"/>
      <c r="U122" s="173"/>
      <c r="V122" s="305"/>
      <c r="W122" s="298" t="s">
        <v>27</v>
      </c>
      <c r="X122" s="173"/>
      <c r="Y122" s="297" t="s">
        <v>20</v>
      </c>
      <c r="Z122" s="309">
        <v>34536</v>
      </c>
      <c r="AA122" s="291" t="s">
        <v>1169</v>
      </c>
    </row>
    <row r="123" spans="1:27" ht="26.25">
      <c r="A123" s="131">
        <f t="shared" si="1"/>
        <v>121</v>
      </c>
      <c r="B123" s="140" t="s">
        <v>1168</v>
      </c>
      <c r="C123" s="139" t="s">
        <v>1167</v>
      </c>
      <c r="D123" s="156" t="s">
        <v>194</v>
      </c>
      <c r="E123" s="155" t="s">
        <v>541</v>
      </c>
      <c r="F123" s="302">
        <v>1930811</v>
      </c>
      <c r="G123" s="292" t="s">
        <v>659</v>
      </c>
      <c r="H123" s="128">
        <v>128</v>
      </c>
      <c r="I123" s="293" t="s">
        <v>20</v>
      </c>
      <c r="J123" s="308"/>
      <c r="K123" s="140"/>
      <c r="L123" s="131" t="s">
        <v>73</v>
      </c>
      <c r="M123" s="151">
        <v>79</v>
      </c>
      <c r="N123" s="294" t="s">
        <v>20</v>
      </c>
      <c r="O123" s="298">
        <v>22</v>
      </c>
      <c r="P123" s="173"/>
      <c r="Q123" s="173">
        <v>15</v>
      </c>
      <c r="R123" s="305">
        <v>10</v>
      </c>
      <c r="S123" s="298"/>
      <c r="T123" s="173"/>
      <c r="U123" s="173"/>
      <c r="V123" s="305"/>
      <c r="W123" s="298" t="s">
        <v>27</v>
      </c>
      <c r="X123" s="173" t="s">
        <v>27</v>
      </c>
      <c r="Y123" s="297" t="s">
        <v>20</v>
      </c>
      <c r="Z123" s="309">
        <v>34631</v>
      </c>
      <c r="AA123" s="291" t="s">
        <v>1166</v>
      </c>
    </row>
    <row r="124" spans="1:27" ht="118.5">
      <c r="A124" s="131">
        <f t="shared" si="1"/>
        <v>122</v>
      </c>
      <c r="B124" s="140" t="s">
        <v>1165</v>
      </c>
      <c r="C124" s="139" t="s">
        <v>1164</v>
      </c>
      <c r="D124" s="156" t="s">
        <v>112</v>
      </c>
      <c r="E124" s="155" t="s">
        <v>113</v>
      </c>
      <c r="F124" s="302">
        <v>1920152</v>
      </c>
      <c r="G124" s="292" t="s">
        <v>660</v>
      </c>
      <c r="H124" s="128">
        <v>100</v>
      </c>
      <c r="I124" s="293" t="s">
        <v>20</v>
      </c>
      <c r="J124" s="308"/>
      <c r="K124" s="140"/>
      <c r="L124" s="131" t="s">
        <v>73</v>
      </c>
      <c r="M124" s="151">
        <v>25</v>
      </c>
      <c r="N124" s="294"/>
      <c r="O124" s="298">
        <v>14</v>
      </c>
      <c r="P124" s="173"/>
      <c r="Q124" s="173">
        <v>18</v>
      </c>
      <c r="R124" s="305">
        <v>8</v>
      </c>
      <c r="S124" s="298"/>
      <c r="T124" s="173"/>
      <c r="U124" s="173"/>
      <c r="V124" s="305"/>
      <c r="W124" s="298" t="s">
        <v>27</v>
      </c>
      <c r="X124" s="173" t="s">
        <v>20</v>
      </c>
      <c r="Y124" s="297" t="s">
        <v>20</v>
      </c>
      <c r="Z124" s="309">
        <v>34971</v>
      </c>
      <c r="AA124" s="291" t="s">
        <v>1163</v>
      </c>
    </row>
    <row r="125" spans="1:27" ht="78.75">
      <c r="A125" s="131">
        <f t="shared" si="1"/>
        <v>123</v>
      </c>
      <c r="B125" s="140" t="s">
        <v>1162</v>
      </c>
      <c r="C125" s="150" t="s">
        <v>1161</v>
      </c>
      <c r="D125" s="156" t="s">
        <v>622</v>
      </c>
      <c r="E125" s="155" t="s">
        <v>623</v>
      </c>
      <c r="F125" s="302">
        <v>1920153</v>
      </c>
      <c r="G125" s="292" t="s">
        <v>661</v>
      </c>
      <c r="H125" s="128">
        <v>100</v>
      </c>
      <c r="I125" s="293" t="s">
        <v>400</v>
      </c>
      <c r="J125" s="308"/>
      <c r="K125" s="140"/>
      <c r="L125" s="131" t="s">
        <v>73</v>
      </c>
      <c r="M125" s="151">
        <v>35</v>
      </c>
      <c r="N125" s="294" t="s">
        <v>20</v>
      </c>
      <c r="O125" s="298">
        <v>18</v>
      </c>
      <c r="P125" s="173"/>
      <c r="Q125" s="173">
        <v>4</v>
      </c>
      <c r="R125" s="305">
        <v>20</v>
      </c>
      <c r="S125" s="298">
        <v>18</v>
      </c>
      <c r="T125" s="173"/>
      <c r="U125" s="173">
        <v>4</v>
      </c>
      <c r="V125" s="305">
        <v>20</v>
      </c>
      <c r="W125" s="298" t="s">
        <v>27</v>
      </c>
      <c r="X125" s="173" t="s">
        <v>20</v>
      </c>
      <c r="Y125" s="297" t="s">
        <v>20</v>
      </c>
      <c r="Z125" s="309">
        <v>35082</v>
      </c>
      <c r="AA125" s="291" t="s">
        <v>1160</v>
      </c>
    </row>
    <row r="126" spans="1:27" ht="66">
      <c r="A126" s="131">
        <f t="shared" si="1"/>
        <v>124</v>
      </c>
      <c r="B126" s="140" t="s">
        <v>1159</v>
      </c>
      <c r="C126" s="139" t="s">
        <v>1158</v>
      </c>
      <c r="D126" s="156" t="s">
        <v>119</v>
      </c>
      <c r="E126" s="155" t="s">
        <v>120</v>
      </c>
      <c r="F126" s="302">
        <v>1930942</v>
      </c>
      <c r="G126" s="292" t="s">
        <v>662</v>
      </c>
      <c r="H126" s="128">
        <v>130</v>
      </c>
      <c r="I126" s="153">
        <v>36</v>
      </c>
      <c r="J126" s="308"/>
      <c r="K126" s="140"/>
      <c r="L126" s="131" t="s">
        <v>73</v>
      </c>
      <c r="M126" s="151">
        <v>50</v>
      </c>
      <c r="N126" s="294" t="s">
        <v>20</v>
      </c>
      <c r="O126" s="298">
        <v>28</v>
      </c>
      <c r="P126" s="173"/>
      <c r="Q126" s="173">
        <v>2</v>
      </c>
      <c r="R126" s="305">
        <v>14</v>
      </c>
      <c r="S126" s="295">
        <v>-8</v>
      </c>
      <c r="T126" s="296" t="s">
        <v>20</v>
      </c>
      <c r="U126" s="296"/>
      <c r="V126" s="297">
        <v>-4</v>
      </c>
      <c r="W126" s="298" t="s">
        <v>27</v>
      </c>
      <c r="X126" s="173"/>
      <c r="Y126" s="297" t="s">
        <v>20</v>
      </c>
      <c r="Z126" s="309">
        <v>35453</v>
      </c>
      <c r="AA126" s="291" t="s">
        <v>1157</v>
      </c>
    </row>
    <row r="127" spans="1:27" s="38" customFormat="1" ht="66">
      <c r="A127" s="131">
        <f t="shared" si="1"/>
        <v>125</v>
      </c>
      <c r="B127" s="154" t="s">
        <v>1095</v>
      </c>
      <c r="C127" s="139" t="s">
        <v>1156</v>
      </c>
      <c r="D127" s="156" t="s">
        <v>847</v>
      </c>
      <c r="E127" s="156" t="s">
        <v>849</v>
      </c>
      <c r="F127" s="171" t="s">
        <v>848</v>
      </c>
      <c r="G127" s="163" t="s">
        <v>850</v>
      </c>
      <c r="H127" s="128">
        <v>100</v>
      </c>
      <c r="I127" s="293"/>
      <c r="J127" s="157">
        <v>100</v>
      </c>
      <c r="K127" s="140"/>
      <c r="L127" s="131" t="s">
        <v>73</v>
      </c>
      <c r="M127" s="151">
        <v>20</v>
      </c>
      <c r="N127" s="294"/>
      <c r="O127" s="295"/>
      <c r="P127" s="296"/>
      <c r="Q127" s="296"/>
      <c r="R127" s="310">
        <v>100</v>
      </c>
      <c r="S127" s="295"/>
      <c r="T127" s="296"/>
      <c r="U127" s="296"/>
      <c r="V127" s="310"/>
      <c r="W127" s="298"/>
      <c r="X127" s="173"/>
      <c r="Y127" s="297" t="s">
        <v>27</v>
      </c>
      <c r="Z127" s="309">
        <v>42614</v>
      </c>
      <c r="AA127" s="291" t="s">
        <v>1155</v>
      </c>
    </row>
    <row r="128" spans="1:27" ht="39">
      <c r="A128" s="131">
        <f t="shared" si="1"/>
        <v>126</v>
      </c>
      <c r="B128" s="163" t="s">
        <v>1154</v>
      </c>
      <c r="C128" s="139" t="s">
        <v>1153</v>
      </c>
      <c r="D128" s="156" t="s">
        <v>121</v>
      </c>
      <c r="E128" s="155" t="s">
        <v>122</v>
      </c>
      <c r="F128" s="302">
        <v>1900001</v>
      </c>
      <c r="G128" s="292" t="s">
        <v>668</v>
      </c>
      <c r="H128" s="128">
        <v>100</v>
      </c>
      <c r="I128" s="293" t="s">
        <v>21</v>
      </c>
      <c r="J128" s="308"/>
      <c r="K128" s="140"/>
      <c r="L128" s="131" t="s">
        <v>73</v>
      </c>
      <c r="M128" s="151">
        <v>44</v>
      </c>
      <c r="N128" s="294" t="s">
        <v>20</v>
      </c>
      <c r="O128" s="298">
        <v>23</v>
      </c>
      <c r="P128" s="173"/>
      <c r="Q128" s="173">
        <v>1</v>
      </c>
      <c r="R128" s="305">
        <v>6</v>
      </c>
      <c r="S128" s="298"/>
      <c r="T128" s="173"/>
      <c r="U128" s="173"/>
      <c r="V128" s="305"/>
      <c r="W128" s="298" t="s">
        <v>21</v>
      </c>
      <c r="X128" s="173" t="s">
        <v>21</v>
      </c>
      <c r="Y128" s="297" t="s">
        <v>27</v>
      </c>
      <c r="Z128" s="309">
        <v>36404</v>
      </c>
      <c r="AA128" s="291" t="s">
        <v>1152</v>
      </c>
    </row>
    <row r="129" spans="1:27" ht="32.25" customHeight="1">
      <c r="A129" s="131">
        <f t="shared" si="1"/>
        <v>127</v>
      </c>
      <c r="B129" s="140" t="s">
        <v>1151</v>
      </c>
      <c r="C129" s="139" t="s">
        <v>1150</v>
      </c>
      <c r="D129" s="156" t="s">
        <v>142</v>
      </c>
      <c r="E129" s="155" t="s">
        <v>143</v>
      </c>
      <c r="F129" s="302">
        <v>1900013</v>
      </c>
      <c r="G129" s="292" t="s">
        <v>84</v>
      </c>
      <c r="H129" s="128">
        <v>121</v>
      </c>
      <c r="I129" s="170" t="s">
        <v>20</v>
      </c>
      <c r="J129" s="152"/>
      <c r="K129" s="140"/>
      <c r="L129" s="131" t="s">
        <v>73</v>
      </c>
      <c r="M129" s="151">
        <v>20</v>
      </c>
      <c r="N129" s="294" t="s">
        <v>21</v>
      </c>
      <c r="O129" s="298">
        <v>28</v>
      </c>
      <c r="P129" s="173"/>
      <c r="Q129" s="173">
        <v>6</v>
      </c>
      <c r="R129" s="305">
        <v>6</v>
      </c>
      <c r="S129" s="298"/>
      <c r="T129" s="173"/>
      <c r="U129" s="173"/>
      <c r="V129" s="305"/>
      <c r="W129" s="298" t="s">
        <v>20</v>
      </c>
      <c r="X129" s="173" t="s">
        <v>27</v>
      </c>
      <c r="Y129" s="297"/>
      <c r="Z129" s="309">
        <v>36566</v>
      </c>
      <c r="AA129" s="291" t="s">
        <v>1149</v>
      </c>
    </row>
    <row r="130" spans="1:27" ht="52.5">
      <c r="A130" s="131">
        <f aca="true" t="shared" si="2" ref="A130:A193">ROW()-2</f>
        <v>128</v>
      </c>
      <c r="B130" s="154" t="s">
        <v>1008</v>
      </c>
      <c r="C130" s="150" t="s">
        <v>1148</v>
      </c>
      <c r="D130" s="156" t="s">
        <v>144</v>
      </c>
      <c r="E130" s="155" t="s">
        <v>145</v>
      </c>
      <c r="F130" s="302" t="s">
        <v>1565</v>
      </c>
      <c r="G130" s="306" t="s">
        <v>792</v>
      </c>
      <c r="H130" s="128">
        <v>151</v>
      </c>
      <c r="I130" s="153">
        <v>48</v>
      </c>
      <c r="J130" s="308"/>
      <c r="K130" s="140"/>
      <c r="L130" s="131" t="s">
        <v>73</v>
      </c>
      <c r="M130" s="151">
        <v>65</v>
      </c>
      <c r="N130" s="294"/>
      <c r="O130" s="295">
        <v>28</v>
      </c>
      <c r="P130" s="296">
        <v>4</v>
      </c>
      <c r="Q130" s="296">
        <v>5</v>
      </c>
      <c r="R130" s="297">
        <v>17</v>
      </c>
      <c r="S130" s="295">
        <v>-9</v>
      </c>
      <c r="T130" s="296">
        <v>-1</v>
      </c>
      <c r="U130" s="296"/>
      <c r="V130" s="297">
        <v>-6</v>
      </c>
      <c r="W130" s="295"/>
      <c r="X130" s="173"/>
      <c r="Y130" s="297"/>
      <c r="Z130" s="309">
        <v>38339</v>
      </c>
      <c r="AA130" s="291" t="s">
        <v>1147</v>
      </c>
    </row>
    <row r="131" spans="1:27" ht="39" customHeight="1">
      <c r="A131" s="131">
        <f t="shared" si="2"/>
        <v>129</v>
      </c>
      <c r="B131" s="140" t="s">
        <v>1146</v>
      </c>
      <c r="C131" s="139" t="s">
        <v>1145</v>
      </c>
      <c r="D131" s="156" t="s">
        <v>180</v>
      </c>
      <c r="E131" s="155" t="s">
        <v>540</v>
      </c>
      <c r="F131" s="302">
        <v>1800022</v>
      </c>
      <c r="G131" s="292" t="s">
        <v>663</v>
      </c>
      <c r="H131" s="128">
        <v>47</v>
      </c>
      <c r="I131" s="293" t="s">
        <v>20</v>
      </c>
      <c r="J131" s="308"/>
      <c r="K131" s="140"/>
      <c r="L131" s="131" t="s">
        <v>73</v>
      </c>
      <c r="M131" s="151">
        <v>30</v>
      </c>
      <c r="N131" s="294"/>
      <c r="O131" s="298">
        <v>8</v>
      </c>
      <c r="P131" s="173"/>
      <c r="Q131" s="173">
        <v>6</v>
      </c>
      <c r="R131" s="305">
        <v>3</v>
      </c>
      <c r="S131" s="298"/>
      <c r="T131" s="173"/>
      <c r="U131" s="173"/>
      <c r="V131" s="305"/>
      <c r="W131" s="298" t="s">
        <v>27</v>
      </c>
      <c r="X131" s="173" t="s">
        <v>20</v>
      </c>
      <c r="Y131" s="297"/>
      <c r="Z131" s="309">
        <v>34608</v>
      </c>
      <c r="AA131" s="291" t="s">
        <v>1144</v>
      </c>
    </row>
    <row r="132" spans="1:27" s="38" customFormat="1" ht="66">
      <c r="A132" s="131">
        <f t="shared" si="2"/>
        <v>130</v>
      </c>
      <c r="B132" s="154" t="s">
        <v>1143</v>
      </c>
      <c r="C132" s="139" t="s">
        <v>1142</v>
      </c>
      <c r="D132" s="156" t="s">
        <v>825</v>
      </c>
      <c r="E132" s="156" t="s">
        <v>826</v>
      </c>
      <c r="F132" s="131" t="s">
        <v>1141</v>
      </c>
      <c r="G132" s="140" t="s">
        <v>433</v>
      </c>
      <c r="H132" s="128">
        <v>21</v>
      </c>
      <c r="I132" s="293"/>
      <c r="J132" s="308"/>
      <c r="K132" s="160" t="s">
        <v>203</v>
      </c>
      <c r="L132" s="131" t="s">
        <v>73</v>
      </c>
      <c r="M132" s="151">
        <v>20</v>
      </c>
      <c r="N132" s="294"/>
      <c r="O132" s="295">
        <v>4</v>
      </c>
      <c r="P132" s="296"/>
      <c r="Q132" s="296"/>
      <c r="R132" s="297">
        <v>5</v>
      </c>
      <c r="S132" s="295"/>
      <c r="T132" s="296"/>
      <c r="U132" s="296"/>
      <c r="V132" s="297"/>
      <c r="W132" s="298"/>
      <c r="X132" s="173"/>
      <c r="Y132" s="297" t="s">
        <v>27</v>
      </c>
      <c r="Z132" s="309">
        <v>40360</v>
      </c>
      <c r="AA132" s="291" t="s">
        <v>1140</v>
      </c>
    </row>
    <row r="133" spans="1:27" ht="78.75">
      <c r="A133" s="131">
        <f t="shared" si="2"/>
        <v>131</v>
      </c>
      <c r="B133" s="140" t="s">
        <v>1139</v>
      </c>
      <c r="C133" s="139" t="s">
        <v>1138</v>
      </c>
      <c r="D133" s="156" t="s">
        <v>1</v>
      </c>
      <c r="E133" s="155" t="s">
        <v>2</v>
      </c>
      <c r="F133" s="302">
        <v>1800012</v>
      </c>
      <c r="G133" s="292" t="s">
        <v>664</v>
      </c>
      <c r="H133" s="128">
        <v>100</v>
      </c>
      <c r="I133" s="293" t="s">
        <v>21</v>
      </c>
      <c r="J133" s="308"/>
      <c r="K133" s="140"/>
      <c r="L133" s="131" t="s">
        <v>73</v>
      </c>
      <c r="M133" s="151">
        <v>100</v>
      </c>
      <c r="N133" s="294"/>
      <c r="O133" s="298">
        <v>21</v>
      </c>
      <c r="P133" s="173"/>
      <c r="Q133" s="173"/>
      <c r="R133" s="305">
        <v>16</v>
      </c>
      <c r="S133" s="298"/>
      <c r="T133" s="173"/>
      <c r="U133" s="173"/>
      <c r="V133" s="305"/>
      <c r="W133" s="298" t="s">
        <v>27</v>
      </c>
      <c r="X133" s="173"/>
      <c r="Y133" s="297" t="s">
        <v>27</v>
      </c>
      <c r="Z133" s="309">
        <v>36708</v>
      </c>
      <c r="AA133" s="291" t="s">
        <v>1137</v>
      </c>
    </row>
    <row r="134" spans="1:27" ht="39">
      <c r="A134" s="131">
        <f t="shared" si="2"/>
        <v>132</v>
      </c>
      <c r="B134" s="154" t="s">
        <v>1136</v>
      </c>
      <c r="C134" s="150" t="s">
        <v>1135</v>
      </c>
      <c r="D134" s="156" t="s">
        <v>1134</v>
      </c>
      <c r="E134" s="156" t="s">
        <v>916</v>
      </c>
      <c r="F134" s="131" t="s">
        <v>917</v>
      </c>
      <c r="G134" s="140" t="s">
        <v>1133</v>
      </c>
      <c r="H134" s="126">
        <v>100</v>
      </c>
      <c r="I134" s="173">
        <v>45</v>
      </c>
      <c r="J134" s="308"/>
      <c r="K134" s="131"/>
      <c r="L134" s="131" t="s">
        <v>73</v>
      </c>
      <c r="M134" s="151">
        <v>60</v>
      </c>
      <c r="N134" s="294"/>
      <c r="O134" s="327">
        <v>22</v>
      </c>
      <c r="P134" s="296"/>
      <c r="Q134" s="296"/>
      <c r="R134" s="297">
        <v>12</v>
      </c>
      <c r="S134" s="327"/>
      <c r="T134" s="296"/>
      <c r="U134" s="296"/>
      <c r="V134" s="297" t="s">
        <v>27</v>
      </c>
      <c r="W134" s="298"/>
      <c r="X134" s="173"/>
      <c r="Y134" s="297"/>
      <c r="Z134" s="309">
        <v>43922</v>
      </c>
      <c r="AA134" s="291" t="s">
        <v>1132</v>
      </c>
    </row>
    <row r="135" spans="1:27" ht="92.25">
      <c r="A135" s="131">
        <f t="shared" si="2"/>
        <v>133</v>
      </c>
      <c r="B135" s="365" t="s">
        <v>1131</v>
      </c>
      <c r="C135" s="150" t="s">
        <v>1130</v>
      </c>
      <c r="D135" s="156" t="s">
        <v>181</v>
      </c>
      <c r="E135" s="155" t="s">
        <v>182</v>
      </c>
      <c r="F135" s="302">
        <v>1810002</v>
      </c>
      <c r="G135" s="292" t="s">
        <v>665</v>
      </c>
      <c r="H135" s="128">
        <v>61</v>
      </c>
      <c r="I135" s="170" t="s">
        <v>20</v>
      </c>
      <c r="J135" s="152"/>
      <c r="K135" s="140"/>
      <c r="L135" s="131" t="s">
        <v>73</v>
      </c>
      <c r="M135" s="151">
        <v>30</v>
      </c>
      <c r="N135" s="294" t="s">
        <v>656</v>
      </c>
      <c r="O135" s="298">
        <v>12</v>
      </c>
      <c r="P135" s="173"/>
      <c r="Q135" s="173">
        <v>5</v>
      </c>
      <c r="R135" s="305">
        <v>3</v>
      </c>
      <c r="S135" s="298"/>
      <c r="T135" s="173"/>
      <c r="U135" s="173"/>
      <c r="V135" s="305"/>
      <c r="W135" s="298" t="s">
        <v>20</v>
      </c>
      <c r="X135" s="173" t="s">
        <v>20</v>
      </c>
      <c r="Y135" s="297" t="s">
        <v>21</v>
      </c>
      <c r="Z135" s="309">
        <v>36404</v>
      </c>
      <c r="AA135" s="291" t="s">
        <v>1129</v>
      </c>
    </row>
    <row r="136" spans="1:27" ht="15.75">
      <c r="A136" s="131">
        <f t="shared" si="2"/>
        <v>134</v>
      </c>
      <c r="B136" s="140" t="s">
        <v>1128</v>
      </c>
      <c r="C136" s="139" t="s">
        <v>1127</v>
      </c>
      <c r="D136" s="129" t="s">
        <v>183</v>
      </c>
      <c r="E136" s="385" t="s">
        <v>184</v>
      </c>
      <c r="F136" s="386">
        <v>1810013</v>
      </c>
      <c r="G136" s="387" t="s">
        <v>76</v>
      </c>
      <c r="H136" s="128">
        <v>90</v>
      </c>
      <c r="I136" s="170" t="s">
        <v>400</v>
      </c>
      <c r="J136" s="152"/>
      <c r="K136" s="140"/>
      <c r="L136" s="131" t="s">
        <v>73</v>
      </c>
      <c r="M136" s="151">
        <v>30</v>
      </c>
      <c r="N136" s="294"/>
      <c r="O136" s="327">
        <v>1</v>
      </c>
      <c r="P136" s="388"/>
      <c r="Q136" s="388">
        <v>36</v>
      </c>
      <c r="R136" s="389">
        <v>14</v>
      </c>
      <c r="S136" s="327"/>
      <c r="T136" s="388"/>
      <c r="U136" s="388"/>
      <c r="V136" s="389"/>
      <c r="W136" s="298"/>
      <c r="X136" s="173" t="s">
        <v>27</v>
      </c>
      <c r="Y136" s="305" t="s">
        <v>27</v>
      </c>
      <c r="Z136" s="309">
        <v>36965</v>
      </c>
      <c r="AA136" s="291" t="s">
        <v>1126</v>
      </c>
    </row>
    <row r="137" spans="1:27" s="38" customFormat="1" ht="26.25">
      <c r="A137" s="131">
        <f t="shared" si="2"/>
        <v>135</v>
      </c>
      <c r="B137" s="154" t="s">
        <v>1125</v>
      </c>
      <c r="C137" s="150" t="s">
        <v>1124</v>
      </c>
      <c r="D137" s="156" t="s">
        <v>185</v>
      </c>
      <c r="E137" s="155" t="s">
        <v>186</v>
      </c>
      <c r="F137" s="302" t="s">
        <v>1566</v>
      </c>
      <c r="G137" s="306" t="s">
        <v>237</v>
      </c>
      <c r="H137" s="128">
        <v>100</v>
      </c>
      <c r="I137" s="170"/>
      <c r="J137" s="308"/>
      <c r="K137" s="140"/>
      <c r="L137" s="131" t="s">
        <v>73</v>
      </c>
      <c r="M137" s="151">
        <v>60</v>
      </c>
      <c r="N137" s="294"/>
      <c r="O137" s="295">
        <v>19</v>
      </c>
      <c r="P137" s="296"/>
      <c r="Q137" s="296">
        <v>1</v>
      </c>
      <c r="R137" s="303">
        <v>22</v>
      </c>
      <c r="S137" s="295"/>
      <c r="T137" s="296"/>
      <c r="U137" s="296"/>
      <c r="V137" s="303"/>
      <c r="W137" s="295"/>
      <c r="X137" s="173"/>
      <c r="Y137" s="297" t="s">
        <v>27</v>
      </c>
      <c r="Z137" s="309">
        <v>38495</v>
      </c>
      <c r="AA137" s="291" t="s">
        <v>1123</v>
      </c>
    </row>
    <row r="138" spans="1:27" s="38" customFormat="1" ht="26.25">
      <c r="A138" s="131">
        <f t="shared" si="2"/>
        <v>136</v>
      </c>
      <c r="B138" s="154" t="s">
        <v>1122</v>
      </c>
      <c r="C138" s="139" t="s">
        <v>1121</v>
      </c>
      <c r="D138" s="129" t="s">
        <v>441</v>
      </c>
      <c r="E138" s="129" t="s">
        <v>443</v>
      </c>
      <c r="F138" s="131" t="s">
        <v>442</v>
      </c>
      <c r="G138" s="163" t="s">
        <v>444</v>
      </c>
      <c r="H138" s="128">
        <v>120</v>
      </c>
      <c r="I138" s="170"/>
      <c r="J138" s="157">
        <v>120</v>
      </c>
      <c r="K138" s="140"/>
      <c r="L138" s="131" t="s">
        <v>73</v>
      </c>
      <c r="M138" s="151">
        <v>50</v>
      </c>
      <c r="N138" s="294"/>
      <c r="O138" s="295"/>
      <c r="P138" s="296"/>
      <c r="Q138" s="296"/>
      <c r="R138" s="297">
        <v>120</v>
      </c>
      <c r="S138" s="295"/>
      <c r="T138" s="296"/>
      <c r="U138" s="296"/>
      <c r="V138" s="297"/>
      <c r="W138" s="298"/>
      <c r="X138" s="173"/>
      <c r="Y138" s="305" t="s">
        <v>27</v>
      </c>
      <c r="Z138" s="309">
        <v>41365</v>
      </c>
      <c r="AA138" s="291" t="s">
        <v>1120</v>
      </c>
    </row>
    <row r="139" spans="1:27" ht="39">
      <c r="A139" s="131">
        <f t="shared" si="2"/>
        <v>137</v>
      </c>
      <c r="B139" s="140" t="s">
        <v>1119</v>
      </c>
      <c r="C139" s="150" t="s">
        <v>1118</v>
      </c>
      <c r="D139" s="156" t="s">
        <v>108</v>
      </c>
      <c r="E139" s="155" t="s">
        <v>109</v>
      </c>
      <c r="F139" s="302">
        <v>1980025</v>
      </c>
      <c r="G139" s="292" t="s">
        <v>252</v>
      </c>
      <c r="H139" s="128">
        <v>105</v>
      </c>
      <c r="I139" s="293" t="s">
        <v>20</v>
      </c>
      <c r="J139" s="308"/>
      <c r="K139" s="140"/>
      <c r="L139" s="131" t="s">
        <v>73</v>
      </c>
      <c r="M139" s="151">
        <v>50</v>
      </c>
      <c r="N139" s="294" t="s">
        <v>20</v>
      </c>
      <c r="O139" s="298">
        <v>19</v>
      </c>
      <c r="P139" s="173"/>
      <c r="Q139" s="173">
        <v>6</v>
      </c>
      <c r="R139" s="305">
        <v>17</v>
      </c>
      <c r="S139" s="298"/>
      <c r="T139" s="173"/>
      <c r="U139" s="173"/>
      <c r="V139" s="305"/>
      <c r="W139" s="298" t="s">
        <v>27</v>
      </c>
      <c r="X139" s="173" t="s">
        <v>20</v>
      </c>
      <c r="Y139" s="297" t="s">
        <v>27</v>
      </c>
      <c r="Z139" s="309">
        <v>34788</v>
      </c>
      <c r="AA139" s="291" t="s">
        <v>1117</v>
      </c>
    </row>
    <row r="140" spans="1:27" ht="39">
      <c r="A140" s="131">
        <f t="shared" si="2"/>
        <v>138</v>
      </c>
      <c r="B140" s="140" t="s">
        <v>1116</v>
      </c>
      <c r="C140" s="139" t="s">
        <v>1115</v>
      </c>
      <c r="D140" s="156" t="s">
        <v>187</v>
      </c>
      <c r="E140" s="155" t="s">
        <v>188</v>
      </c>
      <c r="F140" s="302">
        <v>1980053</v>
      </c>
      <c r="G140" s="363" t="s">
        <v>669</v>
      </c>
      <c r="H140" s="128">
        <v>100</v>
      </c>
      <c r="I140" s="293" t="s">
        <v>20</v>
      </c>
      <c r="J140" s="308"/>
      <c r="K140" s="140"/>
      <c r="L140" s="131" t="s">
        <v>73</v>
      </c>
      <c r="M140" s="151">
        <v>80</v>
      </c>
      <c r="N140" s="294"/>
      <c r="O140" s="298">
        <v>15</v>
      </c>
      <c r="P140" s="173"/>
      <c r="Q140" s="173">
        <v>2</v>
      </c>
      <c r="R140" s="305">
        <v>36</v>
      </c>
      <c r="S140" s="298"/>
      <c r="T140" s="173"/>
      <c r="U140" s="173"/>
      <c r="V140" s="305"/>
      <c r="W140" s="298" t="s">
        <v>21</v>
      </c>
      <c r="X140" s="173" t="s">
        <v>20</v>
      </c>
      <c r="Y140" s="297"/>
      <c r="Z140" s="309">
        <v>36250</v>
      </c>
      <c r="AA140" s="291" t="s">
        <v>1114</v>
      </c>
    </row>
    <row r="141" spans="1:27" s="38" customFormat="1" ht="26.25">
      <c r="A141" s="131">
        <f t="shared" si="2"/>
        <v>139</v>
      </c>
      <c r="B141" s="154" t="s">
        <v>1113</v>
      </c>
      <c r="C141" s="150" t="s">
        <v>1112</v>
      </c>
      <c r="D141" s="129" t="s">
        <v>300</v>
      </c>
      <c r="E141" s="129" t="s">
        <v>276</v>
      </c>
      <c r="F141" s="131" t="s">
        <v>301</v>
      </c>
      <c r="G141" s="140" t="s">
        <v>277</v>
      </c>
      <c r="H141" s="128">
        <v>150</v>
      </c>
      <c r="I141" s="153">
        <v>40</v>
      </c>
      <c r="J141" s="152"/>
      <c r="K141" s="140"/>
      <c r="L141" s="131" t="s">
        <v>73</v>
      </c>
      <c r="M141" s="151">
        <v>50</v>
      </c>
      <c r="N141" s="294"/>
      <c r="O141" s="295">
        <v>35</v>
      </c>
      <c r="P141" s="296"/>
      <c r="Q141" s="296"/>
      <c r="R141" s="297">
        <v>10</v>
      </c>
      <c r="S141" s="295"/>
      <c r="T141" s="296"/>
      <c r="U141" s="296"/>
      <c r="V141" s="297"/>
      <c r="W141" s="298"/>
      <c r="X141" s="173" t="s">
        <v>27</v>
      </c>
      <c r="Y141" s="305" t="s">
        <v>27</v>
      </c>
      <c r="Z141" s="309">
        <v>41000</v>
      </c>
      <c r="AA141" s="291" t="s">
        <v>1111</v>
      </c>
    </row>
    <row r="142" spans="1:27" ht="27" customHeight="1">
      <c r="A142" s="131">
        <f t="shared" si="2"/>
        <v>140</v>
      </c>
      <c r="B142" s="140" t="s">
        <v>1597</v>
      </c>
      <c r="C142" s="139" t="s">
        <v>1110</v>
      </c>
      <c r="D142" s="156" t="s">
        <v>189</v>
      </c>
      <c r="E142" s="155" t="s">
        <v>146</v>
      </c>
      <c r="F142" s="302">
        <v>1830021</v>
      </c>
      <c r="G142" s="292" t="s">
        <v>679</v>
      </c>
      <c r="H142" s="128">
        <v>106</v>
      </c>
      <c r="I142" s="293" t="s">
        <v>400</v>
      </c>
      <c r="J142" s="308"/>
      <c r="K142" s="140"/>
      <c r="L142" s="131" t="s">
        <v>73</v>
      </c>
      <c r="M142" s="151">
        <v>70</v>
      </c>
      <c r="N142" s="294" t="s">
        <v>20</v>
      </c>
      <c r="O142" s="298">
        <v>18</v>
      </c>
      <c r="P142" s="173"/>
      <c r="Q142" s="173">
        <v>8</v>
      </c>
      <c r="R142" s="305">
        <v>18</v>
      </c>
      <c r="S142" s="298"/>
      <c r="T142" s="173"/>
      <c r="U142" s="173"/>
      <c r="V142" s="305"/>
      <c r="W142" s="298" t="s">
        <v>21</v>
      </c>
      <c r="X142" s="173" t="s">
        <v>20</v>
      </c>
      <c r="Y142" s="297" t="s">
        <v>27</v>
      </c>
      <c r="Z142" s="309">
        <v>36039</v>
      </c>
      <c r="AA142" s="291" t="s">
        <v>1109</v>
      </c>
    </row>
    <row r="143" spans="1:27" ht="27" customHeight="1">
      <c r="A143" s="131">
        <f t="shared" si="2"/>
        <v>141</v>
      </c>
      <c r="B143" s="154" t="s">
        <v>930</v>
      </c>
      <c r="C143" s="139" t="s">
        <v>1108</v>
      </c>
      <c r="D143" s="156" t="s">
        <v>147</v>
      </c>
      <c r="E143" s="156" t="s">
        <v>148</v>
      </c>
      <c r="F143" s="302">
        <v>1830005</v>
      </c>
      <c r="G143" s="140" t="s">
        <v>250</v>
      </c>
      <c r="H143" s="128">
        <v>60</v>
      </c>
      <c r="I143" s="293" t="s">
        <v>20</v>
      </c>
      <c r="J143" s="308"/>
      <c r="K143" s="140"/>
      <c r="L143" s="131" t="s">
        <v>73</v>
      </c>
      <c r="M143" s="151">
        <v>42</v>
      </c>
      <c r="N143" s="294"/>
      <c r="O143" s="298">
        <v>8</v>
      </c>
      <c r="P143" s="173"/>
      <c r="Q143" s="173">
        <v>12</v>
      </c>
      <c r="R143" s="305">
        <v>4</v>
      </c>
      <c r="S143" s="298"/>
      <c r="T143" s="173"/>
      <c r="U143" s="173"/>
      <c r="V143" s="305"/>
      <c r="W143" s="298" t="s">
        <v>20</v>
      </c>
      <c r="X143" s="173" t="s">
        <v>27</v>
      </c>
      <c r="Y143" s="297" t="s">
        <v>20</v>
      </c>
      <c r="Z143" s="309">
        <v>40210</v>
      </c>
      <c r="AA143" s="291" t="s">
        <v>1107</v>
      </c>
    </row>
    <row r="144" spans="1:27" ht="66">
      <c r="A144" s="131">
        <f t="shared" si="2"/>
        <v>142</v>
      </c>
      <c r="B144" s="140" t="s">
        <v>958</v>
      </c>
      <c r="C144" s="139" t="s">
        <v>1575</v>
      </c>
      <c r="D144" s="156" t="s">
        <v>149</v>
      </c>
      <c r="E144" s="155" t="s">
        <v>150</v>
      </c>
      <c r="F144" s="302">
        <v>1830035</v>
      </c>
      <c r="G144" s="292" t="s">
        <v>251</v>
      </c>
      <c r="H144" s="128">
        <v>140</v>
      </c>
      <c r="I144" s="153">
        <v>40</v>
      </c>
      <c r="J144" s="308"/>
      <c r="K144" s="140"/>
      <c r="L144" s="131" t="s">
        <v>73</v>
      </c>
      <c r="M144" s="151">
        <v>40</v>
      </c>
      <c r="N144" s="294" t="s">
        <v>20</v>
      </c>
      <c r="O144" s="298">
        <v>31</v>
      </c>
      <c r="P144" s="173"/>
      <c r="Q144" s="173">
        <v>1</v>
      </c>
      <c r="R144" s="305">
        <v>14</v>
      </c>
      <c r="S144" s="295">
        <v>-9</v>
      </c>
      <c r="T144" s="296" t="s">
        <v>20</v>
      </c>
      <c r="U144" s="296"/>
      <c r="V144" s="297">
        <v>-4</v>
      </c>
      <c r="W144" s="298" t="s">
        <v>21</v>
      </c>
      <c r="X144" s="173" t="s">
        <v>21</v>
      </c>
      <c r="Y144" s="297"/>
      <c r="Z144" s="309">
        <v>36465</v>
      </c>
      <c r="AA144" s="291" t="s">
        <v>1106</v>
      </c>
    </row>
    <row r="145" spans="1:27" s="38" customFormat="1" ht="33" customHeight="1">
      <c r="A145" s="131">
        <f t="shared" si="2"/>
        <v>143</v>
      </c>
      <c r="B145" s="154" t="s">
        <v>1105</v>
      </c>
      <c r="C145" s="139" t="s">
        <v>1104</v>
      </c>
      <c r="D145" s="156" t="s">
        <v>151</v>
      </c>
      <c r="E145" s="156" t="s">
        <v>152</v>
      </c>
      <c r="F145" s="171" t="s">
        <v>304</v>
      </c>
      <c r="G145" s="163" t="s">
        <v>305</v>
      </c>
      <c r="H145" s="128">
        <v>180</v>
      </c>
      <c r="I145" s="293"/>
      <c r="J145" s="308"/>
      <c r="K145" s="140"/>
      <c r="L145" s="131" t="s">
        <v>73</v>
      </c>
      <c r="M145" s="151">
        <v>70</v>
      </c>
      <c r="N145" s="294"/>
      <c r="O145" s="295">
        <v>39</v>
      </c>
      <c r="P145" s="296"/>
      <c r="Q145" s="296"/>
      <c r="R145" s="297">
        <v>24</v>
      </c>
      <c r="S145" s="295"/>
      <c r="T145" s="296"/>
      <c r="U145" s="296"/>
      <c r="V145" s="297"/>
      <c r="W145" s="298"/>
      <c r="X145" s="173"/>
      <c r="Y145" s="297"/>
      <c r="Z145" s="309">
        <v>39753</v>
      </c>
      <c r="AA145" s="291" t="s">
        <v>1103</v>
      </c>
    </row>
    <row r="146" spans="1:27" ht="66">
      <c r="A146" s="131">
        <f t="shared" si="2"/>
        <v>144</v>
      </c>
      <c r="B146" s="140" t="s">
        <v>958</v>
      </c>
      <c r="C146" s="139" t="s">
        <v>1102</v>
      </c>
      <c r="D146" s="156" t="s">
        <v>123</v>
      </c>
      <c r="E146" s="155" t="s">
        <v>124</v>
      </c>
      <c r="F146" s="302">
        <v>1960014</v>
      </c>
      <c r="G146" s="292" t="s">
        <v>1101</v>
      </c>
      <c r="H146" s="128">
        <v>146</v>
      </c>
      <c r="I146" s="153">
        <v>40</v>
      </c>
      <c r="J146" s="308"/>
      <c r="K146" s="140"/>
      <c r="L146" s="131" t="s">
        <v>73</v>
      </c>
      <c r="M146" s="151">
        <v>50</v>
      </c>
      <c r="N146" s="294"/>
      <c r="O146" s="298">
        <v>31</v>
      </c>
      <c r="P146" s="173"/>
      <c r="Q146" s="173">
        <v>3</v>
      </c>
      <c r="R146" s="305">
        <v>16</v>
      </c>
      <c r="S146" s="295">
        <v>-9</v>
      </c>
      <c r="T146" s="296" t="s">
        <v>20</v>
      </c>
      <c r="U146" s="296"/>
      <c r="V146" s="297">
        <v>-4</v>
      </c>
      <c r="W146" s="298" t="s">
        <v>20</v>
      </c>
      <c r="X146" s="173" t="s">
        <v>20</v>
      </c>
      <c r="Y146" s="297" t="s">
        <v>20</v>
      </c>
      <c r="Z146" s="309">
        <v>35682</v>
      </c>
      <c r="AA146" s="291" t="s">
        <v>1100</v>
      </c>
    </row>
    <row r="147" spans="1:27" ht="52.5">
      <c r="A147" s="131">
        <f t="shared" si="2"/>
        <v>145</v>
      </c>
      <c r="B147" s="140" t="s">
        <v>1098</v>
      </c>
      <c r="C147" s="150" t="s">
        <v>1097</v>
      </c>
      <c r="D147" s="156" t="s">
        <v>319</v>
      </c>
      <c r="E147" s="155" t="s">
        <v>801</v>
      </c>
      <c r="F147" s="302" t="s">
        <v>1567</v>
      </c>
      <c r="G147" s="363" t="s">
        <v>34</v>
      </c>
      <c r="H147" s="128">
        <v>150</v>
      </c>
      <c r="I147" s="153">
        <v>40</v>
      </c>
      <c r="J147" s="308"/>
      <c r="K147" s="140"/>
      <c r="L147" s="131" t="s">
        <v>73</v>
      </c>
      <c r="M147" s="151">
        <v>55</v>
      </c>
      <c r="N147" s="294"/>
      <c r="O147" s="295">
        <v>30</v>
      </c>
      <c r="P147" s="296">
        <v>4</v>
      </c>
      <c r="Q147" s="296"/>
      <c r="R147" s="297">
        <v>18</v>
      </c>
      <c r="S147" s="295">
        <v>-9</v>
      </c>
      <c r="T147" s="296"/>
      <c r="U147" s="296"/>
      <c r="V147" s="297">
        <v>-4</v>
      </c>
      <c r="W147" s="295"/>
      <c r="X147" s="173"/>
      <c r="Y147" s="297"/>
      <c r="Z147" s="309">
        <v>38078</v>
      </c>
      <c r="AA147" s="291" t="s">
        <v>1096</v>
      </c>
    </row>
    <row r="148" spans="1:27" ht="44.25">
      <c r="A148" s="131">
        <f t="shared" si="2"/>
        <v>146</v>
      </c>
      <c r="B148" s="154" t="s">
        <v>1095</v>
      </c>
      <c r="C148" s="139" t="s">
        <v>1094</v>
      </c>
      <c r="D148" s="156" t="s">
        <v>876</v>
      </c>
      <c r="E148" s="156" t="s">
        <v>877</v>
      </c>
      <c r="F148" s="302" t="s">
        <v>1093</v>
      </c>
      <c r="G148" s="154" t="s">
        <v>1092</v>
      </c>
      <c r="H148" s="128">
        <v>28</v>
      </c>
      <c r="I148" s="170"/>
      <c r="J148" s="152"/>
      <c r="K148" s="160" t="s">
        <v>203</v>
      </c>
      <c r="L148" s="131" t="s">
        <v>73</v>
      </c>
      <c r="M148" s="151">
        <v>0</v>
      </c>
      <c r="N148" s="294"/>
      <c r="O148" s="295">
        <v>1</v>
      </c>
      <c r="P148" s="296">
        <v>2</v>
      </c>
      <c r="Q148" s="296">
        <v>3</v>
      </c>
      <c r="R148" s="364">
        <v>12</v>
      </c>
      <c r="S148" s="295"/>
      <c r="T148" s="296"/>
      <c r="U148" s="296"/>
      <c r="V148" s="364"/>
      <c r="W148" s="295"/>
      <c r="X148" s="173"/>
      <c r="Y148" s="305"/>
      <c r="Z148" s="309">
        <v>43160</v>
      </c>
      <c r="AA148" s="291" t="s">
        <v>1091</v>
      </c>
    </row>
    <row r="149" spans="1:27" s="422" customFormat="1" ht="52.5">
      <c r="A149" s="410">
        <f>ROW()-2</f>
        <v>147</v>
      </c>
      <c r="B149" s="140" t="s">
        <v>1591</v>
      </c>
      <c r="C149" s="150" t="s">
        <v>1099</v>
      </c>
      <c r="D149" s="156" t="s">
        <v>317</v>
      </c>
      <c r="E149" s="155" t="s">
        <v>318</v>
      </c>
      <c r="F149" s="302">
        <v>1960021</v>
      </c>
      <c r="G149" s="363" t="s">
        <v>591</v>
      </c>
      <c r="H149" s="128">
        <v>100</v>
      </c>
      <c r="I149" s="153">
        <v>50</v>
      </c>
      <c r="J149" s="308"/>
      <c r="K149" s="412"/>
      <c r="L149" s="411" t="s">
        <v>1581</v>
      </c>
      <c r="M149" s="413">
        <v>40</v>
      </c>
      <c r="N149" s="414"/>
      <c r="O149" s="415">
        <v>20</v>
      </c>
      <c r="P149" s="416"/>
      <c r="Q149" s="416">
        <v>4</v>
      </c>
      <c r="R149" s="417">
        <v>12</v>
      </c>
      <c r="S149" s="415">
        <v>-10</v>
      </c>
      <c r="T149" s="416"/>
      <c r="U149" s="416">
        <v>-2</v>
      </c>
      <c r="V149" s="417">
        <v>-6</v>
      </c>
      <c r="W149" s="418"/>
      <c r="X149" s="419"/>
      <c r="Y149" s="420" t="s">
        <v>1067</v>
      </c>
      <c r="Z149" s="423">
        <v>45017</v>
      </c>
      <c r="AA149" s="421" t="s">
        <v>1590</v>
      </c>
    </row>
    <row r="150" spans="1:27" s="169" customFormat="1" ht="26.25">
      <c r="A150" s="131">
        <f t="shared" si="2"/>
        <v>148</v>
      </c>
      <c r="B150" s="140" t="s">
        <v>1090</v>
      </c>
      <c r="C150" s="139" t="s">
        <v>1089</v>
      </c>
      <c r="D150" s="156" t="s">
        <v>878</v>
      </c>
      <c r="E150" s="155" t="s">
        <v>879</v>
      </c>
      <c r="F150" s="302">
        <v>1820034</v>
      </c>
      <c r="G150" s="292" t="s">
        <v>347</v>
      </c>
      <c r="H150" s="128">
        <v>80</v>
      </c>
      <c r="I150" s="293" t="s">
        <v>20</v>
      </c>
      <c r="J150" s="308"/>
      <c r="K150" s="140"/>
      <c r="L150" s="131" t="s">
        <v>73</v>
      </c>
      <c r="M150" s="151">
        <v>30</v>
      </c>
      <c r="N150" s="294"/>
      <c r="O150" s="298">
        <v>14</v>
      </c>
      <c r="P150" s="173"/>
      <c r="Q150" s="173">
        <v>11</v>
      </c>
      <c r="R150" s="305">
        <v>2</v>
      </c>
      <c r="S150" s="298"/>
      <c r="T150" s="173"/>
      <c r="U150" s="173"/>
      <c r="V150" s="305"/>
      <c r="W150" s="298" t="s">
        <v>27</v>
      </c>
      <c r="X150" s="173" t="s">
        <v>20</v>
      </c>
      <c r="Y150" s="297" t="s">
        <v>27</v>
      </c>
      <c r="Z150" s="309">
        <v>34352</v>
      </c>
      <c r="AA150" s="291" t="s">
        <v>1088</v>
      </c>
    </row>
    <row r="151" spans="1:27" ht="39">
      <c r="A151" s="131">
        <f t="shared" si="2"/>
        <v>149</v>
      </c>
      <c r="B151" s="140" t="s">
        <v>1087</v>
      </c>
      <c r="C151" s="150" t="s">
        <v>1086</v>
      </c>
      <c r="D151" s="156" t="s">
        <v>110</v>
      </c>
      <c r="E151" s="155" t="s">
        <v>111</v>
      </c>
      <c r="F151" s="302">
        <v>1820035</v>
      </c>
      <c r="G151" s="292" t="s">
        <v>348</v>
      </c>
      <c r="H151" s="128">
        <v>90</v>
      </c>
      <c r="I151" s="293" t="s">
        <v>20</v>
      </c>
      <c r="J151" s="308"/>
      <c r="K151" s="140"/>
      <c r="L151" s="131" t="s">
        <v>73</v>
      </c>
      <c r="M151" s="151">
        <v>18</v>
      </c>
      <c r="N151" s="294"/>
      <c r="O151" s="298">
        <v>20</v>
      </c>
      <c r="P151" s="173"/>
      <c r="Q151" s="173">
        <v>2</v>
      </c>
      <c r="R151" s="305">
        <v>6</v>
      </c>
      <c r="S151" s="298"/>
      <c r="T151" s="173"/>
      <c r="U151" s="173"/>
      <c r="V151" s="305"/>
      <c r="W151" s="298" t="s">
        <v>27</v>
      </c>
      <c r="X151" s="173" t="s">
        <v>20</v>
      </c>
      <c r="Y151" s="297"/>
      <c r="Z151" s="309">
        <v>34789</v>
      </c>
      <c r="AA151" s="291" t="s">
        <v>1085</v>
      </c>
    </row>
    <row r="152" spans="1:27" ht="78.75">
      <c r="A152" s="131">
        <f t="shared" si="2"/>
        <v>150</v>
      </c>
      <c r="B152" s="140" t="s">
        <v>1084</v>
      </c>
      <c r="C152" s="139" t="s">
        <v>1083</v>
      </c>
      <c r="D152" s="156" t="s">
        <v>802</v>
      </c>
      <c r="E152" s="155" t="s">
        <v>803</v>
      </c>
      <c r="F152" s="302">
        <v>1820011</v>
      </c>
      <c r="G152" s="306" t="s">
        <v>349</v>
      </c>
      <c r="H152" s="128">
        <v>150</v>
      </c>
      <c r="I152" s="293" t="s">
        <v>20</v>
      </c>
      <c r="J152" s="308"/>
      <c r="K152" s="140"/>
      <c r="L152" s="131" t="s">
        <v>73</v>
      </c>
      <c r="M152" s="151">
        <v>30</v>
      </c>
      <c r="N152" s="294" t="s">
        <v>20</v>
      </c>
      <c r="O152" s="298">
        <v>31</v>
      </c>
      <c r="P152" s="173"/>
      <c r="Q152" s="173"/>
      <c r="R152" s="305">
        <v>26</v>
      </c>
      <c r="S152" s="298"/>
      <c r="T152" s="173"/>
      <c r="U152" s="173"/>
      <c r="V152" s="305"/>
      <c r="W152" s="298" t="s">
        <v>27</v>
      </c>
      <c r="X152" s="173" t="s">
        <v>27</v>
      </c>
      <c r="Y152" s="297"/>
      <c r="Z152" s="309">
        <v>35025</v>
      </c>
      <c r="AA152" s="291" t="s">
        <v>1082</v>
      </c>
    </row>
    <row r="153" spans="1:27" ht="39">
      <c r="A153" s="131">
        <f t="shared" si="2"/>
        <v>151</v>
      </c>
      <c r="B153" s="140" t="s">
        <v>1081</v>
      </c>
      <c r="C153" s="139" t="s">
        <v>1080</v>
      </c>
      <c r="D153" s="156" t="s">
        <v>804</v>
      </c>
      <c r="E153" s="155" t="s">
        <v>126</v>
      </c>
      <c r="F153" s="302">
        <v>1820023</v>
      </c>
      <c r="G153" s="292" t="s">
        <v>678</v>
      </c>
      <c r="H153" s="128">
        <v>55</v>
      </c>
      <c r="I153" s="170" t="s">
        <v>20</v>
      </c>
      <c r="J153" s="152"/>
      <c r="K153" s="140"/>
      <c r="L153" s="131" t="s">
        <v>73</v>
      </c>
      <c r="M153" s="151">
        <v>20</v>
      </c>
      <c r="N153" s="294" t="s">
        <v>20</v>
      </c>
      <c r="O153" s="298">
        <v>7</v>
      </c>
      <c r="P153" s="173"/>
      <c r="Q153" s="173">
        <v>12</v>
      </c>
      <c r="R153" s="305">
        <v>3</v>
      </c>
      <c r="S153" s="298"/>
      <c r="T153" s="173"/>
      <c r="U153" s="173"/>
      <c r="V153" s="305"/>
      <c r="W153" s="298" t="s">
        <v>20</v>
      </c>
      <c r="X153" s="173" t="s">
        <v>21</v>
      </c>
      <c r="Y153" s="297" t="s">
        <v>21</v>
      </c>
      <c r="Z153" s="309">
        <v>36602</v>
      </c>
      <c r="AA153" s="291" t="s">
        <v>1079</v>
      </c>
    </row>
    <row r="154" spans="1:27" ht="66">
      <c r="A154" s="131">
        <f t="shared" si="2"/>
        <v>152</v>
      </c>
      <c r="B154" s="163" t="s">
        <v>1078</v>
      </c>
      <c r="C154" s="139" t="s">
        <v>1077</v>
      </c>
      <c r="D154" s="156" t="s">
        <v>542</v>
      </c>
      <c r="E154" s="155" t="s">
        <v>543</v>
      </c>
      <c r="F154" s="302">
        <v>1950064</v>
      </c>
      <c r="G154" s="292" t="s">
        <v>671</v>
      </c>
      <c r="H154" s="128">
        <v>120</v>
      </c>
      <c r="I154" s="293" t="s">
        <v>20</v>
      </c>
      <c r="J154" s="308"/>
      <c r="K154" s="140"/>
      <c r="L154" s="131" t="s">
        <v>73</v>
      </c>
      <c r="M154" s="151">
        <v>40</v>
      </c>
      <c r="N154" s="294"/>
      <c r="O154" s="298">
        <v>15</v>
      </c>
      <c r="P154" s="173"/>
      <c r="Q154" s="173">
        <v>30</v>
      </c>
      <c r="R154" s="305"/>
      <c r="S154" s="298"/>
      <c r="T154" s="173"/>
      <c r="U154" s="173"/>
      <c r="V154" s="305"/>
      <c r="W154" s="298" t="s">
        <v>27</v>
      </c>
      <c r="X154" s="173" t="s">
        <v>20</v>
      </c>
      <c r="Y154" s="297" t="s">
        <v>20</v>
      </c>
      <c r="Z154" s="309">
        <v>34660</v>
      </c>
      <c r="AA154" s="291" t="s">
        <v>1076</v>
      </c>
    </row>
    <row r="155" spans="1:27" ht="26.25">
      <c r="A155" s="131">
        <f t="shared" si="2"/>
        <v>153</v>
      </c>
      <c r="B155" s="140" t="s">
        <v>1075</v>
      </c>
      <c r="C155" s="139" t="s">
        <v>1074</v>
      </c>
      <c r="D155" s="156" t="s">
        <v>127</v>
      </c>
      <c r="E155" s="155" t="s">
        <v>128</v>
      </c>
      <c r="F155" s="302">
        <v>1940211</v>
      </c>
      <c r="G155" s="363" t="s">
        <v>655</v>
      </c>
      <c r="H155" s="128">
        <v>100</v>
      </c>
      <c r="I155" s="293" t="s">
        <v>400</v>
      </c>
      <c r="J155" s="308"/>
      <c r="K155" s="140"/>
      <c r="L155" s="131" t="s">
        <v>73</v>
      </c>
      <c r="M155" s="151">
        <v>30</v>
      </c>
      <c r="N155" s="294" t="s">
        <v>656</v>
      </c>
      <c r="O155" s="298">
        <v>13</v>
      </c>
      <c r="P155" s="173"/>
      <c r="Q155" s="173">
        <v>16</v>
      </c>
      <c r="R155" s="305">
        <v>16</v>
      </c>
      <c r="S155" s="298"/>
      <c r="T155" s="173"/>
      <c r="U155" s="173"/>
      <c r="V155" s="305"/>
      <c r="W155" s="298" t="s">
        <v>20</v>
      </c>
      <c r="X155" s="173" t="s">
        <v>20</v>
      </c>
      <c r="Y155" s="297" t="s">
        <v>20</v>
      </c>
      <c r="Z155" s="309">
        <v>35135</v>
      </c>
      <c r="AA155" s="291" t="s">
        <v>1073</v>
      </c>
    </row>
    <row r="156" spans="1:27" ht="52.5">
      <c r="A156" s="131">
        <f t="shared" si="2"/>
        <v>154</v>
      </c>
      <c r="B156" s="140" t="s">
        <v>1072</v>
      </c>
      <c r="C156" s="139" t="s">
        <v>1071</v>
      </c>
      <c r="D156" s="156" t="s">
        <v>129</v>
      </c>
      <c r="E156" s="155" t="s">
        <v>709</v>
      </c>
      <c r="F156" s="302">
        <v>1940213</v>
      </c>
      <c r="G156" s="292" t="s">
        <v>672</v>
      </c>
      <c r="H156" s="128">
        <v>100</v>
      </c>
      <c r="I156" s="293" t="s">
        <v>20</v>
      </c>
      <c r="J156" s="308"/>
      <c r="K156" s="140"/>
      <c r="L156" s="131" t="s">
        <v>73</v>
      </c>
      <c r="M156" s="151">
        <v>25</v>
      </c>
      <c r="N156" s="294"/>
      <c r="O156" s="298">
        <v>21</v>
      </c>
      <c r="P156" s="173"/>
      <c r="Q156" s="173">
        <v>3</v>
      </c>
      <c r="R156" s="305">
        <v>10</v>
      </c>
      <c r="S156" s="298"/>
      <c r="T156" s="173"/>
      <c r="U156" s="173"/>
      <c r="V156" s="305"/>
      <c r="W156" s="298" t="s">
        <v>20</v>
      </c>
      <c r="X156" s="173" t="s">
        <v>27</v>
      </c>
      <c r="Y156" s="297" t="s">
        <v>20</v>
      </c>
      <c r="Z156" s="309">
        <v>36161</v>
      </c>
      <c r="AA156" s="291" t="s">
        <v>1070</v>
      </c>
    </row>
    <row r="157" spans="1:27" ht="39" customHeight="1">
      <c r="A157" s="131">
        <f t="shared" si="2"/>
        <v>155</v>
      </c>
      <c r="B157" s="163" t="s">
        <v>1069</v>
      </c>
      <c r="C157" s="139" t="s">
        <v>1068</v>
      </c>
      <c r="D157" s="156" t="s">
        <v>710</v>
      </c>
      <c r="E157" s="155" t="s">
        <v>424</v>
      </c>
      <c r="F157" s="302">
        <v>1940013</v>
      </c>
      <c r="G157" s="292" t="s">
        <v>673</v>
      </c>
      <c r="H157" s="128">
        <v>100</v>
      </c>
      <c r="I157" s="170" t="s">
        <v>21</v>
      </c>
      <c r="J157" s="152"/>
      <c r="K157" s="140"/>
      <c r="L157" s="131" t="s">
        <v>73</v>
      </c>
      <c r="M157" s="151">
        <v>25</v>
      </c>
      <c r="N157" s="294" t="s">
        <v>20</v>
      </c>
      <c r="O157" s="298">
        <v>20</v>
      </c>
      <c r="P157" s="173"/>
      <c r="Q157" s="173">
        <v>6</v>
      </c>
      <c r="R157" s="305">
        <v>8</v>
      </c>
      <c r="S157" s="298"/>
      <c r="T157" s="173"/>
      <c r="U157" s="173"/>
      <c r="V157" s="305"/>
      <c r="W157" s="298"/>
      <c r="X157" s="173" t="s">
        <v>1067</v>
      </c>
      <c r="Y157" s="297" t="s">
        <v>21</v>
      </c>
      <c r="Z157" s="309">
        <v>36770</v>
      </c>
      <c r="AA157" s="291" t="s">
        <v>1066</v>
      </c>
    </row>
    <row r="158" spans="1:27" ht="39">
      <c r="A158" s="131">
        <f t="shared" si="2"/>
        <v>156</v>
      </c>
      <c r="B158" s="154" t="s">
        <v>1065</v>
      </c>
      <c r="C158" s="150" t="s">
        <v>1064</v>
      </c>
      <c r="D158" s="156" t="s">
        <v>425</v>
      </c>
      <c r="E158" s="156" t="s">
        <v>56</v>
      </c>
      <c r="F158" s="171" t="s">
        <v>55</v>
      </c>
      <c r="G158" s="154" t="s">
        <v>321</v>
      </c>
      <c r="H158" s="128">
        <v>150</v>
      </c>
      <c r="I158" s="153">
        <v>40</v>
      </c>
      <c r="J158" s="308"/>
      <c r="K158" s="140"/>
      <c r="L158" s="131" t="s">
        <v>73</v>
      </c>
      <c r="M158" s="151">
        <v>40</v>
      </c>
      <c r="N158" s="294"/>
      <c r="O158" s="295">
        <v>26</v>
      </c>
      <c r="P158" s="296"/>
      <c r="Q158" s="296"/>
      <c r="R158" s="297">
        <v>46</v>
      </c>
      <c r="S158" s="295">
        <v>-8</v>
      </c>
      <c r="T158" s="296"/>
      <c r="U158" s="296"/>
      <c r="V158" s="297">
        <v>-8</v>
      </c>
      <c r="W158" s="295" t="s">
        <v>27</v>
      </c>
      <c r="X158" s="173"/>
      <c r="Y158" s="297"/>
      <c r="Z158" s="309">
        <v>39173</v>
      </c>
      <c r="AA158" s="291" t="s">
        <v>1063</v>
      </c>
    </row>
    <row r="159" spans="1:27" s="38" customFormat="1" ht="15.75">
      <c r="A159" s="131">
        <f t="shared" si="2"/>
        <v>157</v>
      </c>
      <c r="B159" s="154" t="s">
        <v>1062</v>
      </c>
      <c r="C159" s="139" t="s">
        <v>1061</v>
      </c>
      <c r="D159" s="129" t="s">
        <v>486</v>
      </c>
      <c r="E159" s="129" t="s">
        <v>487</v>
      </c>
      <c r="F159" s="131" t="s">
        <v>488</v>
      </c>
      <c r="G159" s="163" t="s">
        <v>1060</v>
      </c>
      <c r="H159" s="128">
        <v>150</v>
      </c>
      <c r="I159" s="153">
        <v>40</v>
      </c>
      <c r="J159" s="152"/>
      <c r="K159" s="140"/>
      <c r="L159" s="131" t="s">
        <v>73</v>
      </c>
      <c r="M159" s="151">
        <v>40</v>
      </c>
      <c r="N159" s="294"/>
      <c r="O159" s="295">
        <v>23</v>
      </c>
      <c r="P159" s="296"/>
      <c r="Q159" s="296"/>
      <c r="R159" s="297">
        <v>58</v>
      </c>
      <c r="S159" s="295">
        <v>-9</v>
      </c>
      <c r="T159" s="296"/>
      <c r="U159" s="296"/>
      <c r="V159" s="297">
        <v>-4</v>
      </c>
      <c r="W159" s="298"/>
      <c r="X159" s="173"/>
      <c r="Y159" s="305" t="s">
        <v>27</v>
      </c>
      <c r="Z159" s="309">
        <v>41334</v>
      </c>
      <c r="AA159" s="291" t="s">
        <v>1059</v>
      </c>
    </row>
    <row r="160" spans="1:27" ht="52.5">
      <c r="A160" s="131">
        <f t="shared" si="2"/>
        <v>158</v>
      </c>
      <c r="B160" s="140" t="s">
        <v>1058</v>
      </c>
      <c r="C160" s="150" t="s">
        <v>1057</v>
      </c>
      <c r="D160" s="156" t="s">
        <v>426</v>
      </c>
      <c r="E160" s="155" t="s">
        <v>427</v>
      </c>
      <c r="F160" s="302">
        <v>1840013</v>
      </c>
      <c r="G160" s="292" t="s">
        <v>666</v>
      </c>
      <c r="H160" s="128">
        <v>97</v>
      </c>
      <c r="I160" s="293" t="s">
        <v>21</v>
      </c>
      <c r="J160" s="308"/>
      <c r="K160" s="140"/>
      <c r="L160" s="131" t="s">
        <v>73</v>
      </c>
      <c r="M160" s="151">
        <v>55</v>
      </c>
      <c r="N160" s="294" t="s">
        <v>20</v>
      </c>
      <c r="O160" s="298">
        <v>19</v>
      </c>
      <c r="P160" s="173">
        <v>2</v>
      </c>
      <c r="Q160" s="173">
        <v>3</v>
      </c>
      <c r="R160" s="305">
        <v>9</v>
      </c>
      <c r="S160" s="298"/>
      <c r="T160" s="173"/>
      <c r="U160" s="173"/>
      <c r="V160" s="305"/>
      <c r="W160" s="298" t="s">
        <v>21</v>
      </c>
      <c r="X160" s="173"/>
      <c r="Y160" s="297" t="s">
        <v>27</v>
      </c>
      <c r="Z160" s="309">
        <v>35693</v>
      </c>
      <c r="AA160" s="291" t="s">
        <v>1056</v>
      </c>
    </row>
    <row r="161" spans="1:27" ht="36.75" customHeight="1">
      <c r="A161" s="131">
        <f t="shared" si="2"/>
        <v>159</v>
      </c>
      <c r="B161" s="154" t="s">
        <v>1055</v>
      </c>
      <c r="C161" s="139" t="s">
        <v>1054</v>
      </c>
      <c r="D161" s="156" t="s">
        <v>428</v>
      </c>
      <c r="E161" s="156" t="s">
        <v>429</v>
      </c>
      <c r="F161" s="171" t="s">
        <v>1568</v>
      </c>
      <c r="G161" s="163" t="s">
        <v>547</v>
      </c>
      <c r="H161" s="128">
        <v>100</v>
      </c>
      <c r="I161" s="293"/>
      <c r="J161" s="308"/>
      <c r="K161" s="140"/>
      <c r="L161" s="131" t="s">
        <v>73</v>
      </c>
      <c r="M161" s="151">
        <v>20</v>
      </c>
      <c r="N161" s="294"/>
      <c r="O161" s="295">
        <v>11</v>
      </c>
      <c r="P161" s="296">
        <v>3</v>
      </c>
      <c r="Q161" s="296">
        <v>4</v>
      </c>
      <c r="R161" s="297">
        <v>39</v>
      </c>
      <c r="S161" s="295"/>
      <c r="T161" s="296"/>
      <c r="U161" s="296"/>
      <c r="V161" s="297"/>
      <c r="W161" s="295" t="s">
        <v>27</v>
      </c>
      <c r="X161" s="173"/>
      <c r="Y161" s="297"/>
      <c r="Z161" s="309">
        <v>39142</v>
      </c>
      <c r="AA161" s="291" t="s">
        <v>1053</v>
      </c>
    </row>
    <row r="162" spans="1:27" ht="39">
      <c r="A162" s="131">
        <f t="shared" si="2"/>
        <v>160</v>
      </c>
      <c r="B162" s="140" t="s">
        <v>1052</v>
      </c>
      <c r="C162" s="150" t="s">
        <v>1051</v>
      </c>
      <c r="D162" s="156" t="s">
        <v>430</v>
      </c>
      <c r="E162" s="155" t="s">
        <v>431</v>
      </c>
      <c r="F162" s="302">
        <v>1870032</v>
      </c>
      <c r="G162" s="363" t="s">
        <v>284</v>
      </c>
      <c r="H162" s="128">
        <v>100</v>
      </c>
      <c r="I162" s="153">
        <v>20</v>
      </c>
      <c r="J162" s="308"/>
      <c r="K162" s="140"/>
      <c r="L162" s="131" t="s">
        <v>73</v>
      </c>
      <c r="M162" s="151">
        <v>35</v>
      </c>
      <c r="N162" s="294" t="s">
        <v>656</v>
      </c>
      <c r="O162" s="298">
        <v>18</v>
      </c>
      <c r="P162" s="173"/>
      <c r="Q162" s="173"/>
      <c r="R162" s="305">
        <v>28</v>
      </c>
      <c r="S162" s="295">
        <v>-3</v>
      </c>
      <c r="T162" s="296" t="s">
        <v>20</v>
      </c>
      <c r="U162" s="296"/>
      <c r="V162" s="297">
        <v>-8</v>
      </c>
      <c r="W162" s="298" t="s">
        <v>27</v>
      </c>
      <c r="X162" s="173" t="s">
        <v>20</v>
      </c>
      <c r="Y162" s="297" t="s">
        <v>20</v>
      </c>
      <c r="Z162" s="309">
        <v>35520</v>
      </c>
      <c r="AA162" s="291" t="s">
        <v>1050</v>
      </c>
    </row>
    <row r="163" spans="1:27" s="38" customFormat="1" ht="39">
      <c r="A163" s="131">
        <f t="shared" si="2"/>
        <v>161</v>
      </c>
      <c r="B163" s="154" t="s">
        <v>994</v>
      </c>
      <c r="C163" s="139" t="s">
        <v>1049</v>
      </c>
      <c r="D163" s="129" t="s">
        <v>576</v>
      </c>
      <c r="E163" s="129" t="s">
        <v>578</v>
      </c>
      <c r="F163" s="131" t="s">
        <v>577</v>
      </c>
      <c r="G163" s="140" t="s">
        <v>579</v>
      </c>
      <c r="H163" s="128">
        <v>150</v>
      </c>
      <c r="I163" s="153">
        <v>40</v>
      </c>
      <c r="J163" s="308"/>
      <c r="K163" s="140"/>
      <c r="L163" s="131" t="s">
        <v>73</v>
      </c>
      <c r="M163" s="151">
        <v>70</v>
      </c>
      <c r="N163" s="294"/>
      <c r="O163" s="295">
        <v>29</v>
      </c>
      <c r="P163" s="296"/>
      <c r="Q163" s="296"/>
      <c r="R163" s="297">
        <v>34</v>
      </c>
      <c r="S163" s="295">
        <v>-9</v>
      </c>
      <c r="T163" s="296"/>
      <c r="U163" s="296"/>
      <c r="V163" s="297">
        <v>-4</v>
      </c>
      <c r="W163" s="298"/>
      <c r="X163" s="173"/>
      <c r="Y163" s="305"/>
      <c r="Z163" s="309">
        <v>40817</v>
      </c>
      <c r="AA163" s="291" t="s">
        <v>1048</v>
      </c>
    </row>
    <row r="164" spans="1:27" ht="29.25" customHeight="1">
      <c r="A164" s="131">
        <f t="shared" si="2"/>
        <v>162</v>
      </c>
      <c r="B164" s="163" t="s">
        <v>1047</v>
      </c>
      <c r="C164" s="150" t="s">
        <v>1046</v>
      </c>
      <c r="D164" s="156" t="s">
        <v>432</v>
      </c>
      <c r="E164" s="155" t="s">
        <v>355</v>
      </c>
      <c r="F164" s="302">
        <v>1910011</v>
      </c>
      <c r="G164" s="363" t="s">
        <v>345</v>
      </c>
      <c r="H164" s="128">
        <v>140</v>
      </c>
      <c r="I164" s="170" t="s">
        <v>400</v>
      </c>
      <c r="J164" s="152"/>
      <c r="K164" s="140"/>
      <c r="L164" s="131" t="s">
        <v>73</v>
      </c>
      <c r="M164" s="151">
        <v>80</v>
      </c>
      <c r="N164" s="294" t="s">
        <v>21</v>
      </c>
      <c r="O164" s="298">
        <v>29</v>
      </c>
      <c r="P164" s="173">
        <v>1</v>
      </c>
      <c r="Q164" s="173">
        <v>7</v>
      </c>
      <c r="R164" s="305">
        <v>7</v>
      </c>
      <c r="S164" s="298"/>
      <c r="T164" s="173"/>
      <c r="U164" s="173"/>
      <c r="V164" s="305"/>
      <c r="W164" s="298" t="s">
        <v>21</v>
      </c>
      <c r="X164" s="173"/>
      <c r="Y164" s="297" t="s">
        <v>27</v>
      </c>
      <c r="Z164" s="309">
        <v>36514</v>
      </c>
      <c r="AA164" s="291" t="s">
        <v>1045</v>
      </c>
    </row>
    <row r="165" spans="1:27" ht="26.25">
      <c r="A165" s="131">
        <f t="shared" si="2"/>
        <v>163</v>
      </c>
      <c r="B165" s="140" t="s">
        <v>1044</v>
      </c>
      <c r="C165" s="139" t="s">
        <v>1043</v>
      </c>
      <c r="D165" s="156" t="s">
        <v>356</v>
      </c>
      <c r="E165" s="155" t="s">
        <v>357</v>
      </c>
      <c r="F165" s="302">
        <v>1910032</v>
      </c>
      <c r="G165" s="292" t="s">
        <v>346</v>
      </c>
      <c r="H165" s="128">
        <v>58</v>
      </c>
      <c r="I165" s="170" t="s">
        <v>20</v>
      </c>
      <c r="J165" s="152"/>
      <c r="K165" s="140"/>
      <c r="L165" s="131" t="s">
        <v>73</v>
      </c>
      <c r="M165" s="151">
        <v>40</v>
      </c>
      <c r="N165" s="294"/>
      <c r="O165" s="298">
        <v>9</v>
      </c>
      <c r="P165" s="173"/>
      <c r="Q165" s="173">
        <v>9</v>
      </c>
      <c r="R165" s="305">
        <v>4</v>
      </c>
      <c r="S165" s="298"/>
      <c r="T165" s="173"/>
      <c r="U165" s="173"/>
      <c r="V165" s="305"/>
      <c r="W165" s="298" t="s">
        <v>20</v>
      </c>
      <c r="X165" s="173" t="s">
        <v>27</v>
      </c>
      <c r="Y165" s="297" t="s">
        <v>20</v>
      </c>
      <c r="Z165" s="309">
        <v>36606</v>
      </c>
      <c r="AA165" s="291" t="s">
        <v>1042</v>
      </c>
    </row>
    <row r="166" spans="1:27" ht="29.25" customHeight="1">
      <c r="A166" s="131">
        <f t="shared" si="2"/>
        <v>164</v>
      </c>
      <c r="B166" s="163" t="s">
        <v>1041</v>
      </c>
      <c r="C166" s="150" t="s">
        <v>1040</v>
      </c>
      <c r="D166" s="156" t="s">
        <v>358</v>
      </c>
      <c r="E166" s="155" t="s">
        <v>3</v>
      </c>
      <c r="F166" s="302">
        <v>1910024</v>
      </c>
      <c r="G166" s="292" t="s">
        <v>402</v>
      </c>
      <c r="H166" s="128">
        <v>165</v>
      </c>
      <c r="I166" s="170" t="s">
        <v>21</v>
      </c>
      <c r="J166" s="152"/>
      <c r="K166" s="140"/>
      <c r="L166" s="131" t="s">
        <v>73</v>
      </c>
      <c r="M166" s="151">
        <v>70</v>
      </c>
      <c r="N166" s="294" t="s">
        <v>20</v>
      </c>
      <c r="O166" s="298">
        <v>33</v>
      </c>
      <c r="P166" s="173"/>
      <c r="Q166" s="173">
        <v>5</v>
      </c>
      <c r="R166" s="305">
        <v>23</v>
      </c>
      <c r="S166" s="298"/>
      <c r="T166" s="173"/>
      <c r="U166" s="173"/>
      <c r="V166" s="305"/>
      <c r="W166" s="298" t="s">
        <v>21</v>
      </c>
      <c r="X166" s="173" t="s">
        <v>21</v>
      </c>
      <c r="Y166" s="297"/>
      <c r="Z166" s="309">
        <v>36739</v>
      </c>
      <c r="AA166" s="291" t="s">
        <v>1039</v>
      </c>
    </row>
    <row r="167" spans="1:27" ht="29.25" customHeight="1">
      <c r="A167" s="131">
        <f t="shared" si="2"/>
        <v>165</v>
      </c>
      <c r="B167" s="140" t="s">
        <v>1038</v>
      </c>
      <c r="C167" s="150" t="s">
        <v>1037</v>
      </c>
      <c r="D167" s="156" t="s">
        <v>730</v>
      </c>
      <c r="E167" s="155" t="s">
        <v>731</v>
      </c>
      <c r="F167" s="302">
        <v>1910024</v>
      </c>
      <c r="G167" s="363" t="s">
        <v>403</v>
      </c>
      <c r="H167" s="128">
        <v>118</v>
      </c>
      <c r="I167" s="153">
        <v>89</v>
      </c>
      <c r="J167" s="308"/>
      <c r="K167" s="140"/>
      <c r="L167" s="131" t="s">
        <v>73</v>
      </c>
      <c r="M167" s="151">
        <v>17</v>
      </c>
      <c r="N167" s="294"/>
      <c r="O167" s="295">
        <v>24</v>
      </c>
      <c r="P167" s="296"/>
      <c r="Q167" s="296">
        <v>6</v>
      </c>
      <c r="R167" s="297">
        <v>10</v>
      </c>
      <c r="S167" s="295">
        <v>-18</v>
      </c>
      <c r="T167" s="296"/>
      <c r="U167" s="296">
        <v>-4</v>
      </c>
      <c r="V167" s="297">
        <v>-9</v>
      </c>
      <c r="W167" s="295"/>
      <c r="X167" s="173"/>
      <c r="Y167" s="297"/>
      <c r="Z167" s="309">
        <v>38027</v>
      </c>
      <c r="AA167" s="291" t="s">
        <v>1036</v>
      </c>
    </row>
    <row r="168" spans="1:27" ht="32.25" customHeight="1">
      <c r="A168" s="131">
        <f t="shared" si="2"/>
        <v>166</v>
      </c>
      <c r="B168" s="154" t="s">
        <v>1035</v>
      </c>
      <c r="C168" s="139" t="s">
        <v>1034</v>
      </c>
      <c r="D168" s="156" t="s">
        <v>359</v>
      </c>
      <c r="E168" s="155" t="s">
        <v>360</v>
      </c>
      <c r="F168" s="171" t="s">
        <v>548</v>
      </c>
      <c r="G168" s="363" t="s">
        <v>793</v>
      </c>
      <c r="H168" s="128">
        <v>68</v>
      </c>
      <c r="I168" s="293"/>
      <c r="J168" s="308"/>
      <c r="K168" s="140"/>
      <c r="L168" s="131" t="s">
        <v>73</v>
      </c>
      <c r="M168" s="151">
        <v>25</v>
      </c>
      <c r="N168" s="294"/>
      <c r="O168" s="295">
        <v>13</v>
      </c>
      <c r="P168" s="296">
        <v>1</v>
      </c>
      <c r="Q168" s="296">
        <v>4</v>
      </c>
      <c r="R168" s="297">
        <v>5</v>
      </c>
      <c r="S168" s="295"/>
      <c r="T168" s="296"/>
      <c r="U168" s="296"/>
      <c r="V168" s="297"/>
      <c r="W168" s="295"/>
      <c r="X168" s="173" t="s">
        <v>27</v>
      </c>
      <c r="Y168" s="297" t="s">
        <v>27</v>
      </c>
      <c r="Z168" s="309">
        <v>39027</v>
      </c>
      <c r="AA168" s="291" t="s">
        <v>1033</v>
      </c>
    </row>
    <row r="169" spans="1:27" s="132" customFormat="1" ht="39" customHeight="1">
      <c r="A169" s="131">
        <f t="shared" si="2"/>
        <v>167</v>
      </c>
      <c r="B169" s="163" t="s">
        <v>1032</v>
      </c>
      <c r="C169" s="139" t="s">
        <v>1031</v>
      </c>
      <c r="D169" s="156" t="s">
        <v>628</v>
      </c>
      <c r="E169" s="155" t="s">
        <v>361</v>
      </c>
      <c r="F169" s="302">
        <v>1890021</v>
      </c>
      <c r="G169" s="391" t="s">
        <v>285</v>
      </c>
      <c r="H169" s="128">
        <v>86</v>
      </c>
      <c r="I169" s="293" t="s">
        <v>400</v>
      </c>
      <c r="J169" s="308"/>
      <c r="K169" s="140"/>
      <c r="L169" s="131" t="s">
        <v>73</v>
      </c>
      <c r="M169" s="151">
        <v>44</v>
      </c>
      <c r="N169" s="294" t="s">
        <v>656</v>
      </c>
      <c r="O169" s="298">
        <v>15</v>
      </c>
      <c r="P169" s="173">
        <v>1</v>
      </c>
      <c r="Q169" s="173">
        <v>8</v>
      </c>
      <c r="R169" s="305">
        <v>7</v>
      </c>
      <c r="S169" s="298"/>
      <c r="T169" s="173"/>
      <c r="U169" s="173"/>
      <c r="V169" s="305"/>
      <c r="W169" s="298" t="s">
        <v>27</v>
      </c>
      <c r="X169" s="173"/>
      <c r="Y169" s="297" t="s">
        <v>27</v>
      </c>
      <c r="Z169" s="392">
        <v>34206</v>
      </c>
      <c r="AA169" s="291" t="s">
        <v>1030</v>
      </c>
    </row>
    <row r="170" spans="1:27" ht="36" customHeight="1">
      <c r="A170" s="131">
        <f t="shared" si="2"/>
        <v>168</v>
      </c>
      <c r="B170" s="140" t="s">
        <v>1029</v>
      </c>
      <c r="C170" s="139" t="s">
        <v>1028</v>
      </c>
      <c r="D170" s="156" t="s">
        <v>685</v>
      </c>
      <c r="E170" s="155" t="s">
        <v>362</v>
      </c>
      <c r="F170" s="302">
        <v>1890012</v>
      </c>
      <c r="G170" s="292" t="s">
        <v>286</v>
      </c>
      <c r="H170" s="128">
        <v>118</v>
      </c>
      <c r="I170" s="293" t="s">
        <v>20</v>
      </c>
      <c r="J170" s="308"/>
      <c r="K170" s="140"/>
      <c r="L170" s="131" t="s">
        <v>73</v>
      </c>
      <c r="M170" s="151">
        <v>60</v>
      </c>
      <c r="N170" s="294" t="s">
        <v>656</v>
      </c>
      <c r="O170" s="298">
        <v>16</v>
      </c>
      <c r="P170" s="173"/>
      <c r="Q170" s="173">
        <v>21</v>
      </c>
      <c r="R170" s="305">
        <v>12</v>
      </c>
      <c r="S170" s="298"/>
      <c r="T170" s="173"/>
      <c r="U170" s="173"/>
      <c r="V170" s="305"/>
      <c r="W170" s="298" t="s">
        <v>27</v>
      </c>
      <c r="X170" s="173" t="s">
        <v>20</v>
      </c>
      <c r="Y170" s="297" t="s">
        <v>20</v>
      </c>
      <c r="Z170" s="309">
        <v>35154</v>
      </c>
      <c r="AA170" s="291" t="s">
        <v>1027</v>
      </c>
    </row>
    <row r="171" spans="1:27" ht="26.25">
      <c r="A171" s="131">
        <f t="shared" si="2"/>
        <v>169</v>
      </c>
      <c r="B171" s="163" t="s">
        <v>1026</v>
      </c>
      <c r="C171" s="139" t="s">
        <v>1025</v>
      </c>
      <c r="D171" s="156" t="s">
        <v>363</v>
      </c>
      <c r="E171" s="155" t="s">
        <v>364</v>
      </c>
      <c r="F171" s="302">
        <v>1890021</v>
      </c>
      <c r="G171" s="292" t="s">
        <v>287</v>
      </c>
      <c r="H171" s="128">
        <v>100</v>
      </c>
      <c r="I171" s="170" t="s">
        <v>400</v>
      </c>
      <c r="J171" s="152"/>
      <c r="K171" s="140"/>
      <c r="L171" s="131" t="s">
        <v>73</v>
      </c>
      <c r="M171" s="151">
        <v>40</v>
      </c>
      <c r="N171" s="294" t="s">
        <v>20</v>
      </c>
      <c r="O171" s="298">
        <v>14</v>
      </c>
      <c r="P171" s="173"/>
      <c r="Q171" s="173"/>
      <c r="R171" s="305">
        <v>44</v>
      </c>
      <c r="S171" s="298"/>
      <c r="T171" s="173"/>
      <c r="U171" s="173"/>
      <c r="V171" s="305"/>
      <c r="W171" s="298" t="s">
        <v>27</v>
      </c>
      <c r="X171" s="173" t="s">
        <v>20</v>
      </c>
      <c r="Y171" s="297" t="s">
        <v>21</v>
      </c>
      <c r="Z171" s="309">
        <v>36495</v>
      </c>
      <c r="AA171" s="291" t="s">
        <v>1024</v>
      </c>
    </row>
    <row r="172" spans="1:27" ht="78.75">
      <c r="A172" s="131">
        <f t="shared" si="2"/>
        <v>170</v>
      </c>
      <c r="B172" s="140" t="s">
        <v>1023</v>
      </c>
      <c r="C172" s="139" t="s">
        <v>1022</v>
      </c>
      <c r="D172" s="156" t="s">
        <v>806</v>
      </c>
      <c r="E172" s="155" t="s">
        <v>598</v>
      </c>
      <c r="F172" s="302">
        <v>1890002</v>
      </c>
      <c r="G172" s="292" t="s">
        <v>288</v>
      </c>
      <c r="H172" s="128">
        <v>120</v>
      </c>
      <c r="I172" s="293" t="s">
        <v>21</v>
      </c>
      <c r="J172" s="308"/>
      <c r="K172" s="140"/>
      <c r="L172" s="131" t="s">
        <v>73</v>
      </c>
      <c r="M172" s="151">
        <v>60</v>
      </c>
      <c r="N172" s="294" t="s">
        <v>20</v>
      </c>
      <c r="O172" s="298">
        <v>15</v>
      </c>
      <c r="P172" s="173"/>
      <c r="Q172" s="173">
        <v>30</v>
      </c>
      <c r="R172" s="305"/>
      <c r="S172" s="298"/>
      <c r="T172" s="173"/>
      <c r="U172" s="173"/>
      <c r="V172" s="305"/>
      <c r="W172" s="298" t="s">
        <v>27</v>
      </c>
      <c r="X172" s="173" t="s">
        <v>21</v>
      </c>
      <c r="Y172" s="297"/>
      <c r="Z172" s="309">
        <v>36616</v>
      </c>
      <c r="AA172" s="291" t="s">
        <v>1021</v>
      </c>
    </row>
    <row r="173" spans="1:27" s="38" customFormat="1" ht="38.25" customHeight="1">
      <c r="A173" s="131">
        <f t="shared" si="2"/>
        <v>171</v>
      </c>
      <c r="B173" s="154" t="s">
        <v>1020</v>
      </c>
      <c r="C173" s="150" t="s">
        <v>1019</v>
      </c>
      <c r="D173" s="156" t="s">
        <v>912</v>
      </c>
      <c r="E173" s="156" t="s">
        <v>913</v>
      </c>
      <c r="F173" s="131" t="s">
        <v>914</v>
      </c>
      <c r="G173" s="140" t="s">
        <v>911</v>
      </c>
      <c r="H173" s="128">
        <v>80</v>
      </c>
      <c r="I173" s="293"/>
      <c r="J173" s="157">
        <v>60</v>
      </c>
      <c r="K173" s="131"/>
      <c r="L173" s="131" t="s">
        <v>73</v>
      </c>
      <c r="M173" s="151">
        <v>20</v>
      </c>
      <c r="N173" s="294"/>
      <c r="O173" s="327">
        <v>4</v>
      </c>
      <c r="P173" s="296"/>
      <c r="Q173" s="296"/>
      <c r="R173" s="305">
        <v>64</v>
      </c>
      <c r="S173" s="327"/>
      <c r="T173" s="296"/>
      <c r="U173" s="296"/>
      <c r="V173" s="305"/>
      <c r="W173" s="298" t="s">
        <v>27</v>
      </c>
      <c r="X173" s="173"/>
      <c r="Y173" s="297" t="s">
        <v>27</v>
      </c>
      <c r="Z173" s="328" t="s">
        <v>1018</v>
      </c>
      <c r="AA173" s="291" t="s">
        <v>1017</v>
      </c>
    </row>
    <row r="174" spans="1:27" ht="39">
      <c r="A174" s="131">
        <f t="shared" si="2"/>
        <v>172</v>
      </c>
      <c r="B174" s="163" t="s">
        <v>1534</v>
      </c>
      <c r="C174" s="150" t="s">
        <v>1016</v>
      </c>
      <c r="D174" s="156" t="s">
        <v>291</v>
      </c>
      <c r="E174" s="155" t="s">
        <v>292</v>
      </c>
      <c r="F174" s="302">
        <v>1850024</v>
      </c>
      <c r="G174" s="363" t="s">
        <v>667</v>
      </c>
      <c r="H174" s="128">
        <v>50</v>
      </c>
      <c r="I174" s="293"/>
      <c r="J174" s="308"/>
      <c r="K174" s="140"/>
      <c r="L174" s="131" t="s">
        <v>73</v>
      </c>
      <c r="M174" s="151">
        <v>30</v>
      </c>
      <c r="N174" s="294"/>
      <c r="O174" s="298">
        <v>9</v>
      </c>
      <c r="P174" s="173"/>
      <c r="Q174" s="173">
        <v>5</v>
      </c>
      <c r="R174" s="305">
        <v>4</v>
      </c>
      <c r="S174" s="298"/>
      <c r="T174" s="173"/>
      <c r="U174" s="173"/>
      <c r="V174" s="305"/>
      <c r="W174" s="298" t="s">
        <v>21</v>
      </c>
      <c r="X174" s="173" t="s">
        <v>21</v>
      </c>
      <c r="Y174" s="297"/>
      <c r="Z174" s="309">
        <v>36617</v>
      </c>
      <c r="AA174" s="291" t="s">
        <v>1015</v>
      </c>
    </row>
    <row r="175" spans="1:27" s="38" customFormat="1" ht="25.5" customHeight="1">
      <c r="A175" s="131">
        <f t="shared" si="2"/>
        <v>173</v>
      </c>
      <c r="B175" s="154" t="s">
        <v>1014</v>
      </c>
      <c r="C175" s="150" t="s">
        <v>1013</v>
      </c>
      <c r="D175" s="156" t="s">
        <v>413</v>
      </c>
      <c r="E175" s="156" t="s">
        <v>414</v>
      </c>
      <c r="F175" s="131" t="s">
        <v>62</v>
      </c>
      <c r="G175" s="140" t="s">
        <v>63</v>
      </c>
      <c r="H175" s="128">
        <v>82</v>
      </c>
      <c r="I175" s="293"/>
      <c r="J175" s="308"/>
      <c r="K175" s="140"/>
      <c r="L175" s="131" t="s">
        <v>73</v>
      </c>
      <c r="M175" s="151">
        <v>30</v>
      </c>
      <c r="N175" s="294"/>
      <c r="O175" s="295">
        <v>20</v>
      </c>
      <c r="P175" s="296"/>
      <c r="Q175" s="296"/>
      <c r="R175" s="297">
        <v>2</v>
      </c>
      <c r="S175" s="295"/>
      <c r="T175" s="296"/>
      <c r="U175" s="296"/>
      <c r="V175" s="297"/>
      <c r="W175" s="298"/>
      <c r="X175" s="173"/>
      <c r="Y175" s="305"/>
      <c r="Z175" s="309">
        <v>40634</v>
      </c>
      <c r="AA175" s="291" t="s">
        <v>1012</v>
      </c>
    </row>
    <row r="176" spans="1:27" ht="25.5" customHeight="1">
      <c r="A176" s="131">
        <f t="shared" si="2"/>
        <v>174</v>
      </c>
      <c r="B176" s="140" t="s">
        <v>1011</v>
      </c>
      <c r="C176" s="139" t="s">
        <v>1010</v>
      </c>
      <c r="D176" s="156" t="s">
        <v>365</v>
      </c>
      <c r="E176" s="155" t="s">
        <v>366</v>
      </c>
      <c r="F176" s="302">
        <v>1860011</v>
      </c>
      <c r="G176" s="292" t="s">
        <v>1537</v>
      </c>
      <c r="H176" s="128">
        <v>66</v>
      </c>
      <c r="I176" s="293" t="s">
        <v>20</v>
      </c>
      <c r="J176" s="308"/>
      <c r="K176" s="140"/>
      <c r="L176" s="131" t="s">
        <v>73</v>
      </c>
      <c r="M176" s="151">
        <v>36</v>
      </c>
      <c r="N176" s="294"/>
      <c r="O176" s="298">
        <v>14</v>
      </c>
      <c r="P176" s="173"/>
      <c r="Q176" s="173"/>
      <c r="R176" s="305">
        <v>10</v>
      </c>
      <c r="S176" s="298"/>
      <c r="T176" s="173"/>
      <c r="U176" s="173"/>
      <c r="V176" s="305"/>
      <c r="W176" s="298" t="s">
        <v>20</v>
      </c>
      <c r="X176" s="173" t="s">
        <v>20</v>
      </c>
      <c r="Y176" s="297" t="s">
        <v>20</v>
      </c>
      <c r="Z176" s="309">
        <v>36069</v>
      </c>
      <c r="AA176" s="291" t="s">
        <v>1009</v>
      </c>
    </row>
    <row r="177" spans="1:27" ht="36" customHeight="1">
      <c r="A177" s="131">
        <f t="shared" si="2"/>
        <v>175</v>
      </c>
      <c r="B177" s="163" t="s">
        <v>1008</v>
      </c>
      <c r="C177" s="139" t="s">
        <v>1007</v>
      </c>
      <c r="D177" s="156" t="s">
        <v>680</v>
      </c>
      <c r="E177" s="155" t="s">
        <v>681</v>
      </c>
      <c r="F177" s="302">
        <v>1860013</v>
      </c>
      <c r="G177" s="292" t="s">
        <v>399</v>
      </c>
      <c r="H177" s="128">
        <v>266</v>
      </c>
      <c r="I177" s="153">
        <v>46</v>
      </c>
      <c r="J177" s="308"/>
      <c r="K177" s="140"/>
      <c r="L177" s="131" t="s">
        <v>73</v>
      </c>
      <c r="M177" s="151">
        <v>120</v>
      </c>
      <c r="N177" s="294" t="s">
        <v>20</v>
      </c>
      <c r="O177" s="298">
        <v>60</v>
      </c>
      <c r="P177" s="173"/>
      <c r="Q177" s="173"/>
      <c r="R177" s="305">
        <v>26</v>
      </c>
      <c r="S177" s="295">
        <v>-10</v>
      </c>
      <c r="T177" s="296" t="s">
        <v>20</v>
      </c>
      <c r="U177" s="296"/>
      <c r="V177" s="297">
        <v>-6</v>
      </c>
      <c r="W177" s="298" t="s">
        <v>21</v>
      </c>
      <c r="X177" s="173" t="s">
        <v>21</v>
      </c>
      <c r="Y177" s="297" t="s">
        <v>20</v>
      </c>
      <c r="Z177" s="309">
        <v>36080</v>
      </c>
      <c r="AA177" s="291" t="s">
        <v>1006</v>
      </c>
    </row>
    <row r="178" spans="1:27" ht="60" customHeight="1">
      <c r="A178" s="131">
        <f t="shared" si="2"/>
        <v>176</v>
      </c>
      <c r="B178" s="365" t="s">
        <v>1005</v>
      </c>
      <c r="C178" s="139" t="s">
        <v>1004</v>
      </c>
      <c r="D178" s="156" t="s">
        <v>920</v>
      </c>
      <c r="E178" s="156" t="s">
        <v>921</v>
      </c>
      <c r="F178" s="302">
        <v>1860013</v>
      </c>
      <c r="G178" s="140" t="s">
        <v>1586</v>
      </c>
      <c r="H178" s="126">
        <v>17</v>
      </c>
      <c r="I178" s="293" t="s">
        <v>20</v>
      </c>
      <c r="J178" s="308"/>
      <c r="K178" s="171" t="s">
        <v>1003</v>
      </c>
      <c r="L178" s="131" t="s">
        <v>1002</v>
      </c>
      <c r="M178" s="151">
        <v>0</v>
      </c>
      <c r="N178" s="294"/>
      <c r="O178" s="295">
        <v>3</v>
      </c>
      <c r="P178" s="296">
        <v>1</v>
      </c>
      <c r="Q178" s="296"/>
      <c r="R178" s="297">
        <v>2</v>
      </c>
      <c r="S178" s="295"/>
      <c r="T178" s="296"/>
      <c r="U178" s="296"/>
      <c r="V178" s="297"/>
      <c r="W178" s="366"/>
      <c r="X178" s="367" t="s">
        <v>27</v>
      </c>
      <c r="Y178" s="368"/>
      <c r="Z178" s="309">
        <v>44013</v>
      </c>
      <c r="AA178" s="291" t="s">
        <v>1001</v>
      </c>
    </row>
    <row r="179" spans="1:27" ht="34.5" customHeight="1">
      <c r="A179" s="131">
        <f t="shared" si="2"/>
        <v>177</v>
      </c>
      <c r="B179" s="140" t="s">
        <v>1000</v>
      </c>
      <c r="C179" s="150" t="s">
        <v>999</v>
      </c>
      <c r="D179" s="156" t="s">
        <v>370</v>
      </c>
      <c r="E179" s="155" t="s">
        <v>371</v>
      </c>
      <c r="F179" s="302">
        <v>1970004</v>
      </c>
      <c r="G179" s="363" t="s">
        <v>78</v>
      </c>
      <c r="H179" s="128">
        <v>100</v>
      </c>
      <c r="I179" s="293" t="s">
        <v>21</v>
      </c>
      <c r="J179" s="308"/>
      <c r="K179" s="140"/>
      <c r="L179" s="131" t="s">
        <v>73</v>
      </c>
      <c r="M179" s="151">
        <v>45</v>
      </c>
      <c r="N179" s="294" t="s">
        <v>21</v>
      </c>
      <c r="O179" s="298">
        <v>22</v>
      </c>
      <c r="P179" s="173"/>
      <c r="Q179" s="173">
        <v>2</v>
      </c>
      <c r="R179" s="305">
        <v>8</v>
      </c>
      <c r="S179" s="298"/>
      <c r="T179" s="173"/>
      <c r="U179" s="173"/>
      <c r="V179" s="305"/>
      <c r="W179" s="298"/>
      <c r="X179" s="173"/>
      <c r="Y179" s="297" t="s">
        <v>27</v>
      </c>
      <c r="Z179" s="309">
        <v>37257</v>
      </c>
      <c r="AA179" s="291" t="s">
        <v>998</v>
      </c>
    </row>
    <row r="180" spans="1:27" ht="26.25">
      <c r="A180" s="131">
        <f t="shared" si="2"/>
        <v>178</v>
      </c>
      <c r="B180" s="140" t="s">
        <v>997</v>
      </c>
      <c r="C180" s="139" t="s">
        <v>996</v>
      </c>
      <c r="D180" s="156" t="s">
        <v>372</v>
      </c>
      <c r="E180" s="155" t="s">
        <v>373</v>
      </c>
      <c r="F180" s="302">
        <v>2070014</v>
      </c>
      <c r="G180" s="363" t="s">
        <v>289</v>
      </c>
      <c r="H180" s="128">
        <v>100</v>
      </c>
      <c r="I180" s="293" t="s">
        <v>21</v>
      </c>
      <c r="J180" s="308"/>
      <c r="K180" s="140"/>
      <c r="L180" s="131" t="s">
        <v>73</v>
      </c>
      <c r="M180" s="151">
        <v>60</v>
      </c>
      <c r="N180" s="294" t="s">
        <v>21</v>
      </c>
      <c r="O180" s="298">
        <v>22</v>
      </c>
      <c r="P180" s="173"/>
      <c r="Q180" s="173">
        <v>2</v>
      </c>
      <c r="R180" s="305">
        <v>8</v>
      </c>
      <c r="S180" s="298"/>
      <c r="T180" s="173"/>
      <c r="U180" s="173"/>
      <c r="V180" s="305"/>
      <c r="W180" s="298" t="s">
        <v>27</v>
      </c>
      <c r="X180" s="173" t="s">
        <v>20</v>
      </c>
      <c r="Y180" s="297" t="s">
        <v>27</v>
      </c>
      <c r="Z180" s="309">
        <v>35753</v>
      </c>
      <c r="AA180" s="291" t="s">
        <v>995</v>
      </c>
    </row>
    <row r="181" spans="1:27" ht="30" customHeight="1">
      <c r="A181" s="131">
        <f t="shared" si="2"/>
        <v>179</v>
      </c>
      <c r="B181" s="154" t="s">
        <v>994</v>
      </c>
      <c r="C181" s="139" t="s">
        <v>993</v>
      </c>
      <c r="D181" s="156" t="s">
        <v>863</v>
      </c>
      <c r="E181" s="156" t="s">
        <v>864</v>
      </c>
      <c r="F181" s="302">
        <v>2070033</v>
      </c>
      <c r="G181" s="163" t="s">
        <v>865</v>
      </c>
      <c r="H181" s="128">
        <v>135</v>
      </c>
      <c r="I181" s="293" t="s">
        <v>20</v>
      </c>
      <c r="J181" s="308"/>
      <c r="K181" s="140"/>
      <c r="L181" s="131" t="s">
        <v>73</v>
      </c>
      <c r="M181" s="151">
        <v>30</v>
      </c>
      <c r="N181" s="294" t="s">
        <v>21</v>
      </c>
      <c r="O181" s="298">
        <v>32</v>
      </c>
      <c r="P181" s="173"/>
      <c r="Q181" s="173"/>
      <c r="R181" s="393">
        <v>7</v>
      </c>
      <c r="S181" s="298"/>
      <c r="T181" s="173"/>
      <c r="U181" s="173"/>
      <c r="V181" s="393"/>
      <c r="W181" s="298"/>
      <c r="X181" s="173" t="s">
        <v>20</v>
      </c>
      <c r="Y181" s="297"/>
      <c r="Z181" s="309">
        <v>42826</v>
      </c>
      <c r="AA181" s="291" t="s">
        <v>992</v>
      </c>
    </row>
    <row r="182" spans="1:27" ht="39">
      <c r="A182" s="131">
        <f t="shared" si="2"/>
        <v>180</v>
      </c>
      <c r="B182" s="140" t="s">
        <v>986</v>
      </c>
      <c r="C182" s="150" t="s">
        <v>991</v>
      </c>
      <c r="D182" s="156" t="s">
        <v>374</v>
      </c>
      <c r="E182" s="155" t="s">
        <v>375</v>
      </c>
      <c r="F182" s="302">
        <v>2040011</v>
      </c>
      <c r="G182" s="292" t="s">
        <v>676</v>
      </c>
      <c r="H182" s="128">
        <v>90</v>
      </c>
      <c r="I182" s="293" t="s">
        <v>20</v>
      </c>
      <c r="J182" s="308"/>
      <c r="K182" s="140"/>
      <c r="L182" s="131" t="s">
        <v>73</v>
      </c>
      <c r="M182" s="151">
        <v>35</v>
      </c>
      <c r="N182" s="294"/>
      <c r="O182" s="298">
        <v>19</v>
      </c>
      <c r="P182" s="173"/>
      <c r="Q182" s="173">
        <v>4</v>
      </c>
      <c r="R182" s="305">
        <v>6</v>
      </c>
      <c r="S182" s="298"/>
      <c r="T182" s="173"/>
      <c r="U182" s="173"/>
      <c r="V182" s="305"/>
      <c r="W182" s="298" t="s">
        <v>20</v>
      </c>
      <c r="X182" s="173" t="s">
        <v>20</v>
      </c>
      <c r="Y182" s="297" t="s">
        <v>27</v>
      </c>
      <c r="Z182" s="309">
        <v>35564</v>
      </c>
      <c r="AA182" s="291" t="s">
        <v>990</v>
      </c>
    </row>
    <row r="183" spans="1:27" s="38" customFormat="1" ht="39">
      <c r="A183" s="131">
        <f t="shared" si="2"/>
        <v>181</v>
      </c>
      <c r="B183" s="140" t="s">
        <v>989</v>
      </c>
      <c r="C183" s="150" t="s">
        <v>988</v>
      </c>
      <c r="D183" s="156" t="s">
        <v>376</v>
      </c>
      <c r="E183" s="155" t="s">
        <v>377</v>
      </c>
      <c r="F183" s="302">
        <v>2040023</v>
      </c>
      <c r="G183" s="292" t="s">
        <v>677</v>
      </c>
      <c r="H183" s="128">
        <v>100</v>
      </c>
      <c r="I183" s="293" t="s">
        <v>20</v>
      </c>
      <c r="J183" s="308"/>
      <c r="K183" s="140"/>
      <c r="L183" s="131" t="s">
        <v>73</v>
      </c>
      <c r="M183" s="151">
        <v>60</v>
      </c>
      <c r="N183" s="294" t="s">
        <v>20</v>
      </c>
      <c r="O183" s="298">
        <v>20</v>
      </c>
      <c r="P183" s="173"/>
      <c r="Q183" s="173">
        <v>10</v>
      </c>
      <c r="R183" s="305"/>
      <c r="S183" s="298"/>
      <c r="T183" s="173"/>
      <c r="U183" s="173"/>
      <c r="V183" s="305"/>
      <c r="W183" s="298" t="s">
        <v>27</v>
      </c>
      <c r="X183" s="173" t="s">
        <v>20</v>
      </c>
      <c r="Y183" s="297" t="s">
        <v>20</v>
      </c>
      <c r="Z183" s="309">
        <v>35845</v>
      </c>
      <c r="AA183" s="291" t="s">
        <v>987</v>
      </c>
    </row>
    <row r="184" spans="1:27" ht="39">
      <c r="A184" s="131">
        <f t="shared" si="2"/>
        <v>182</v>
      </c>
      <c r="B184" s="142" t="s">
        <v>986</v>
      </c>
      <c r="C184" s="150" t="s">
        <v>985</v>
      </c>
      <c r="D184" s="149" t="s">
        <v>302</v>
      </c>
      <c r="E184" s="148" t="s">
        <v>740</v>
      </c>
      <c r="F184" s="161">
        <v>2040012</v>
      </c>
      <c r="G184" s="141" t="s">
        <v>283</v>
      </c>
      <c r="H184" s="145">
        <v>75</v>
      </c>
      <c r="I184" s="283" t="s">
        <v>21</v>
      </c>
      <c r="J184" s="284"/>
      <c r="K184" s="142"/>
      <c r="L184" s="282" t="s">
        <v>73</v>
      </c>
      <c r="M184" s="394" t="s">
        <v>1592</v>
      </c>
      <c r="N184" s="285" t="s">
        <v>20</v>
      </c>
      <c r="O184" s="286">
        <v>17</v>
      </c>
      <c r="P184" s="287"/>
      <c r="Q184" s="287">
        <v>2</v>
      </c>
      <c r="R184" s="288">
        <v>3</v>
      </c>
      <c r="S184" s="286"/>
      <c r="T184" s="287"/>
      <c r="U184" s="287"/>
      <c r="V184" s="288"/>
      <c r="W184" s="286" t="s">
        <v>27</v>
      </c>
      <c r="X184" s="287" t="s">
        <v>21</v>
      </c>
      <c r="Y184" s="289" t="s">
        <v>21</v>
      </c>
      <c r="Z184" s="290">
        <v>36682</v>
      </c>
      <c r="AA184" s="291" t="s">
        <v>984</v>
      </c>
    </row>
    <row r="185" spans="1:27" ht="39">
      <c r="A185" s="131">
        <f t="shared" si="2"/>
        <v>183</v>
      </c>
      <c r="B185" s="154" t="s">
        <v>983</v>
      </c>
      <c r="C185" s="150" t="s">
        <v>982</v>
      </c>
      <c r="D185" s="156" t="s">
        <v>378</v>
      </c>
      <c r="E185" s="156" t="s">
        <v>379</v>
      </c>
      <c r="F185" s="171" t="s">
        <v>54</v>
      </c>
      <c r="G185" s="163" t="s">
        <v>601</v>
      </c>
      <c r="H185" s="128">
        <v>150</v>
      </c>
      <c r="I185" s="293"/>
      <c r="J185" s="308"/>
      <c r="K185" s="140"/>
      <c r="L185" s="131" t="s">
        <v>73</v>
      </c>
      <c r="M185" s="151">
        <v>60</v>
      </c>
      <c r="N185" s="294"/>
      <c r="O185" s="295">
        <v>30</v>
      </c>
      <c r="P185" s="296"/>
      <c r="Q185" s="296"/>
      <c r="R185" s="297">
        <v>30</v>
      </c>
      <c r="S185" s="295"/>
      <c r="T185" s="296"/>
      <c r="U185" s="296"/>
      <c r="V185" s="297"/>
      <c r="W185" s="300"/>
      <c r="X185" s="287"/>
      <c r="Y185" s="289"/>
      <c r="Z185" s="290">
        <v>39161</v>
      </c>
      <c r="AA185" s="291" t="s">
        <v>981</v>
      </c>
    </row>
    <row r="186" spans="1:27" ht="39">
      <c r="A186" s="131">
        <f t="shared" si="2"/>
        <v>184</v>
      </c>
      <c r="B186" s="162" t="s">
        <v>980</v>
      </c>
      <c r="C186" s="150" t="s">
        <v>979</v>
      </c>
      <c r="D186" s="149" t="s">
        <v>380</v>
      </c>
      <c r="E186" s="148" t="s">
        <v>381</v>
      </c>
      <c r="F186" s="161" t="s">
        <v>1569</v>
      </c>
      <c r="G186" s="311" t="s">
        <v>233</v>
      </c>
      <c r="H186" s="128">
        <v>148</v>
      </c>
      <c r="I186" s="153">
        <v>20</v>
      </c>
      <c r="J186" s="308"/>
      <c r="K186" s="140"/>
      <c r="L186" s="131" t="s">
        <v>73</v>
      </c>
      <c r="M186" s="151">
        <v>40</v>
      </c>
      <c r="N186" s="294"/>
      <c r="O186" s="295">
        <v>18</v>
      </c>
      <c r="P186" s="296"/>
      <c r="Q186" s="296">
        <v>15</v>
      </c>
      <c r="R186" s="297">
        <v>46</v>
      </c>
      <c r="S186" s="295"/>
      <c r="T186" s="296"/>
      <c r="U186" s="296">
        <v>-5</v>
      </c>
      <c r="V186" s="297">
        <v>-10</v>
      </c>
      <c r="W186" s="300"/>
      <c r="X186" s="287"/>
      <c r="Y186" s="289"/>
      <c r="Z186" s="290">
        <v>38261</v>
      </c>
      <c r="AA186" s="291" t="s">
        <v>978</v>
      </c>
    </row>
    <row r="187" spans="1:27" ht="52.5">
      <c r="A187" s="131">
        <f t="shared" si="2"/>
        <v>185</v>
      </c>
      <c r="B187" s="142" t="s">
        <v>977</v>
      </c>
      <c r="C187" s="139" t="s">
        <v>976</v>
      </c>
      <c r="D187" s="149" t="s">
        <v>382</v>
      </c>
      <c r="E187" s="148" t="s">
        <v>383</v>
      </c>
      <c r="F187" s="161">
        <v>2060021</v>
      </c>
      <c r="G187" s="141" t="s">
        <v>670</v>
      </c>
      <c r="H187" s="145">
        <v>100</v>
      </c>
      <c r="I187" s="283" t="s">
        <v>20</v>
      </c>
      <c r="J187" s="284"/>
      <c r="K187" s="142"/>
      <c r="L187" s="282" t="s">
        <v>73</v>
      </c>
      <c r="M187" s="146">
        <v>35</v>
      </c>
      <c r="N187" s="285" t="s">
        <v>20</v>
      </c>
      <c r="O187" s="286">
        <v>21</v>
      </c>
      <c r="P187" s="287"/>
      <c r="Q187" s="287">
        <v>6</v>
      </c>
      <c r="R187" s="288">
        <v>4</v>
      </c>
      <c r="S187" s="286"/>
      <c r="T187" s="287"/>
      <c r="U187" s="287"/>
      <c r="V187" s="288"/>
      <c r="W187" s="286" t="s">
        <v>27</v>
      </c>
      <c r="X187" s="287" t="s">
        <v>21</v>
      </c>
      <c r="Y187" s="289"/>
      <c r="Z187" s="290">
        <v>36249</v>
      </c>
      <c r="AA187" s="291" t="s">
        <v>975</v>
      </c>
    </row>
    <row r="188" spans="1:27" ht="26.25">
      <c r="A188" s="131">
        <f t="shared" si="2"/>
        <v>186</v>
      </c>
      <c r="B188" s="163" t="s">
        <v>974</v>
      </c>
      <c r="C188" s="139" t="s">
        <v>973</v>
      </c>
      <c r="D188" s="149" t="s">
        <v>384</v>
      </c>
      <c r="E188" s="148" t="s">
        <v>385</v>
      </c>
      <c r="F188" s="161">
        <v>2060036</v>
      </c>
      <c r="G188" s="299" t="s">
        <v>263</v>
      </c>
      <c r="H188" s="145">
        <v>150</v>
      </c>
      <c r="I188" s="144">
        <v>50</v>
      </c>
      <c r="J188" s="284"/>
      <c r="K188" s="142"/>
      <c r="L188" s="282" t="s">
        <v>73</v>
      </c>
      <c r="M188" s="146">
        <v>50</v>
      </c>
      <c r="N188" s="285" t="s">
        <v>21</v>
      </c>
      <c r="O188" s="286">
        <v>18</v>
      </c>
      <c r="P188" s="287"/>
      <c r="Q188" s="287">
        <v>34</v>
      </c>
      <c r="R188" s="288">
        <v>10</v>
      </c>
      <c r="S188" s="300">
        <v>-5</v>
      </c>
      <c r="T188" s="301" t="s">
        <v>20</v>
      </c>
      <c r="U188" s="301">
        <v>-12</v>
      </c>
      <c r="V188" s="289">
        <v>-6</v>
      </c>
      <c r="W188" s="286"/>
      <c r="X188" s="287"/>
      <c r="Y188" s="289"/>
      <c r="Z188" s="290">
        <v>37196</v>
      </c>
      <c r="AA188" s="291" t="s">
        <v>972</v>
      </c>
    </row>
    <row r="189" spans="1:27" s="132" customFormat="1" ht="26.25">
      <c r="A189" s="131">
        <f t="shared" si="2"/>
        <v>187</v>
      </c>
      <c r="B189" s="124" t="s">
        <v>971</v>
      </c>
      <c r="C189" s="168" t="s">
        <v>970</v>
      </c>
      <c r="D189" s="48" t="s">
        <v>703</v>
      </c>
      <c r="E189" s="167" t="s">
        <v>51</v>
      </c>
      <c r="F189" s="274">
        <v>2060824</v>
      </c>
      <c r="G189" s="329" t="s">
        <v>969</v>
      </c>
      <c r="H189" s="166">
        <v>195</v>
      </c>
      <c r="I189" s="165">
        <v>43</v>
      </c>
      <c r="J189" s="275"/>
      <c r="K189" s="276"/>
      <c r="L189" s="273" t="s">
        <v>73</v>
      </c>
      <c r="M189" s="130">
        <v>30</v>
      </c>
      <c r="N189" s="330"/>
      <c r="O189" s="331">
        <v>41</v>
      </c>
      <c r="P189" s="280">
        <v>4</v>
      </c>
      <c r="Q189" s="280">
        <v>4</v>
      </c>
      <c r="R189" s="332">
        <v>11</v>
      </c>
      <c r="S189" s="277">
        <v>-8</v>
      </c>
      <c r="T189" s="278">
        <v>-2</v>
      </c>
      <c r="U189" s="278"/>
      <c r="V189" s="279">
        <v>-5</v>
      </c>
      <c r="W189" s="331" t="s">
        <v>27</v>
      </c>
      <c r="X189" s="280"/>
      <c r="Y189" s="279" t="s">
        <v>27</v>
      </c>
      <c r="Z189" s="333">
        <v>33052</v>
      </c>
      <c r="AA189" s="334" t="s">
        <v>968</v>
      </c>
    </row>
    <row r="190" spans="1:27" ht="15.75">
      <c r="A190" s="131">
        <f t="shared" si="2"/>
        <v>188</v>
      </c>
      <c r="B190" s="142" t="s">
        <v>967</v>
      </c>
      <c r="C190" s="139" t="s">
        <v>966</v>
      </c>
      <c r="D190" s="127" t="s">
        <v>704</v>
      </c>
      <c r="E190" s="164" t="s">
        <v>705</v>
      </c>
      <c r="F190" s="161">
        <v>2050024</v>
      </c>
      <c r="G190" s="141" t="s">
        <v>290</v>
      </c>
      <c r="H190" s="145">
        <v>100</v>
      </c>
      <c r="I190" s="144">
        <v>50</v>
      </c>
      <c r="J190" s="284"/>
      <c r="K190" s="142"/>
      <c r="L190" s="282" t="s">
        <v>73</v>
      </c>
      <c r="M190" s="146">
        <v>38</v>
      </c>
      <c r="N190" s="285"/>
      <c r="O190" s="300">
        <v>18</v>
      </c>
      <c r="P190" s="325"/>
      <c r="Q190" s="326">
        <v>5</v>
      </c>
      <c r="R190" s="289">
        <v>18</v>
      </c>
      <c r="S190" s="300">
        <v>-9</v>
      </c>
      <c r="T190" s="325"/>
      <c r="U190" s="301">
        <v>-4</v>
      </c>
      <c r="V190" s="289">
        <v>-6</v>
      </c>
      <c r="W190" s="286"/>
      <c r="X190" s="287"/>
      <c r="Y190" s="288" t="s">
        <v>27</v>
      </c>
      <c r="Z190" s="290">
        <v>36935</v>
      </c>
      <c r="AA190" s="291" t="s">
        <v>965</v>
      </c>
    </row>
    <row r="191" spans="1:27" s="38" customFormat="1" ht="39">
      <c r="A191" s="131">
        <f t="shared" si="2"/>
        <v>189</v>
      </c>
      <c r="B191" s="154" t="s">
        <v>945</v>
      </c>
      <c r="C191" s="139" t="s">
        <v>964</v>
      </c>
      <c r="D191" s="129" t="s">
        <v>839</v>
      </c>
      <c r="E191" s="129" t="s">
        <v>840</v>
      </c>
      <c r="F191" s="131" t="s">
        <v>841</v>
      </c>
      <c r="G191" s="163" t="s">
        <v>963</v>
      </c>
      <c r="H191" s="128">
        <v>100</v>
      </c>
      <c r="I191" s="153">
        <v>40</v>
      </c>
      <c r="J191" s="152"/>
      <c r="K191" s="160"/>
      <c r="L191" s="131" t="s">
        <v>73</v>
      </c>
      <c r="M191" s="151">
        <v>30</v>
      </c>
      <c r="N191" s="294"/>
      <c r="O191" s="295">
        <v>22</v>
      </c>
      <c r="P191" s="296"/>
      <c r="Q191" s="296"/>
      <c r="R191" s="310">
        <v>12</v>
      </c>
      <c r="S191" s="295">
        <v>-9</v>
      </c>
      <c r="T191" s="296"/>
      <c r="U191" s="296"/>
      <c r="V191" s="310">
        <v>-4</v>
      </c>
      <c r="W191" s="298"/>
      <c r="X191" s="173" t="s">
        <v>27</v>
      </c>
      <c r="Y191" s="305"/>
      <c r="Z191" s="290">
        <v>42461</v>
      </c>
      <c r="AA191" s="291" t="s">
        <v>962</v>
      </c>
    </row>
    <row r="192" spans="1:27" ht="39">
      <c r="A192" s="131">
        <f t="shared" si="2"/>
        <v>190</v>
      </c>
      <c r="B192" s="142" t="s">
        <v>961</v>
      </c>
      <c r="C192" s="139" t="s">
        <v>960</v>
      </c>
      <c r="D192" s="149" t="s">
        <v>706</v>
      </c>
      <c r="E192" s="148" t="s">
        <v>707</v>
      </c>
      <c r="F192" s="161">
        <v>1970802</v>
      </c>
      <c r="G192" s="299" t="s">
        <v>234</v>
      </c>
      <c r="H192" s="145">
        <v>100</v>
      </c>
      <c r="I192" s="283" t="s">
        <v>21</v>
      </c>
      <c r="J192" s="284"/>
      <c r="K192" s="142"/>
      <c r="L192" s="282" t="s">
        <v>73</v>
      </c>
      <c r="M192" s="146">
        <v>60</v>
      </c>
      <c r="N192" s="285"/>
      <c r="O192" s="286">
        <v>20</v>
      </c>
      <c r="P192" s="287"/>
      <c r="Q192" s="287">
        <v>6</v>
      </c>
      <c r="R192" s="288">
        <v>8</v>
      </c>
      <c r="S192" s="286"/>
      <c r="T192" s="287"/>
      <c r="U192" s="287"/>
      <c r="V192" s="288"/>
      <c r="W192" s="286" t="s">
        <v>21</v>
      </c>
      <c r="X192" s="287" t="s">
        <v>20</v>
      </c>
      <c r="Y192" s="289"/>
      <c r="Z192" s="290">
        <v>36039</v>
      </c>
      <c r="AA192" s="291" t="s">
        <v>959</v>
      </c>
    </row>
    <row r="193" spans="1:27" ht="26.25">
      <c r="A193" s="131">
        <f t="shared" si="2"/>
        <v>191</v>
      </c>
      <c r="B193" s="162" t="s">
        <v>958</v>
      </c>
      <c r="C193" s="150" t="s">
        <v>957</v>
      </c>
      <c r="D193" s="149" t="s">
        <v>732</v>
      </c>
      <c r="E193" s="148" t="s">
        <v>733</v>
      </c>
      <c r="F193" s="161" t="s">
        <v>734</v>
      </c>
      <c r="G193" s="311" t="s">
        <v>735</v>
      </c>
      <c r="H193" s="145">
        <v>51</v>
      </c>
      <c r="I193" s="283"/>
      <c r="J193" s="284"/>
      <c r="K193" s="142"/>
      <c r="L193" s="282" t="s">
        <v>73</v>
      </c>
      <c r="M193" s="146">
        <v>20</v>
      </c>
      <c r="N193" s="285"/>
      <c r="O193" s="300">
        <v>8</v>
      </c>
      <c r="P193" s="301">
        <v>3</v>
      </c>
      <c r="Q193" s="301">
        <v>4</v>
      </c>
      <c r="R193" s="289">
        <v>2</v>
      </c>
      <c r="S193" s="300"/>
      <c r="T193" s="301"/>
      <c r="U193" s="301"/>
      <c r="V193" s="289"/>
      <c r="W193" s="300"/>
      <c r="X193" s="287" t="s">
        <v>27</v>
      </c>
      <c r="Y193" s="289"/>
      <c r="Z193" s="290">
        <v>38343</v>
      </c>
      <c r="AA193" s="291" t="s">
        <v>956</v>
      </c>
    </row>
    <row r="194" spans="1:27" ht="26.25">
      <c r="A194" s="131">
        <f aca="true" t="shared" si="3" ref="A194:A204">ROW()-2</f>
        <v>192</v>
      </c>
      <c r="B194" s="154" t="s">
        <v>955</v>
      </c>
      <c r="C194" s="150" t="s">
        <v>954</v>
      </c>
      <c r="D194" s="149" t="s">
        <v>885</v>
      </c>
      <c r="E194" s="149" t="s">
        <v>886</v>
      </c>
      <c r="F194" s="161" t="s">
        <v>899</v>
      </c>
      <c r="G194" s="154" t="s">
        <v>953</v>
      </c>
      <c r="H194" s="128">
        <v>150</v>
      </c>
      <c r="I194" s="147"/>
      <c r="J194" s="143">
        <v>150</v>
      </c>
      <c r="K194" s="160"/>
      <c r="L194" s="282" t="s">
        <v>73</v>
      </c>
      <c r="M194" s="146">
        <v>40</v>
      </c>
      <c r="N194" s="285"/>
      <c r="O194" s="300"/>
      <c r="P194" s="301"/>
      <c r="Q194" s="301"/>
      <c r="R194" s="304">
        <v>150</v>
      </c>
      <c r="S194" s="300"/>
      <c r="T194" s="301"/>
      <c r="U194" s="301"/>
      <c r="V194" s="304"/>
      <c r="W194" s="300"/>
      <c r="X194" s="287"/>
      <c r="Y194" s="305" t="s">
        <v>27</v>
      </c>
      <c r="Z194" s="290">
        <v>43252</v>
      </c>
      <c r="AA194" s="291" t="s">
        <v>952</v>
      </c>
    </row>
    <row r="195" spans="1:27" s="132" customFormat="1" ht="76.5">
      <c r="A195" s="131">
        <f t="shared" si="3"/>
        <v>193</v>
      </c>
      <c r="B195" s="142" t="s">
        <v>951</v>
      </c>
      <c r="C195" s="139" t="s">
        <v>950</v>
      </c>
      <c r="D195" s="149" t="s">
        <v>538</v>
      </c>
      <c r="E195" s="148" t="s">
        <v>539</v>
      </c>
      <c r="F195" s="161">
        <v>1880002</v>
      </c>
      <c r="G195" s="141" t="s">
        <v>674</v>
      </c>
      <c r="H195" s="145">
        <v>28</v>
      </c>
      <c r="I195" s="283" t="s">
        <v>20</v>
      </c>
      <c r="J195" s="284"/>
      <c r="K195" s="160" t="s">
        <v>905</v>
      </c>
      <c r="L195" s="282" t="s">
        <v>73</v>
      </c>
      <c r="M195" s="146">
        <v>13</v>
      </c>
      <c r="N195" s="285"/>
      <c r="O195" s="286">
        <v>7</v>
      </c>
      <c r="P195" s="287"/>
      <c r="Q195" s="287"/>
      <c r="R195" s="288"/>
      <c r="S195" s="286"/>
      <c r="T195" s="287"/>
      <c r="U195" s="287"/>
      <c r="V195" s="288"/>
      <c r="W195" s="286" t="s">
        <v>27</v>
      </c>
      <c r="X195" s="287" t="s">
        <v>20</v>
      </c>
      <c r="Y195" s="289" t="s">
        <v>27</v>
      </c>
      <c r="Z195" s="290">
        <v>34353</v>
      </c>
      <c r="AA195" s="291" t="s">
        <v>949</v>
      </c>
    </row>
    <row r="196" spans="1:27" ht="39">
      <c r="A196" s="131">
        <f t="shared" si="3"/>
        <v>194</v>
      </c>
      <c r="B196" s="159" t="s">
        <v>948</v>
      </c>
      <c r="C196" s="139" t="s">
        <v>947</v>
      </c>
      <c r="D196" s="149" t="s">
        <v>708</v>
      </c>
      <c r="E196" s="148" t="s">
        <v>580</v>
      </c>
      <c r="F196" s="161">
        <v>1880013</v>
      </c>
      <c r="G196" s="158" t="s">
        <v>675</v>
      </c>
      <c r="H196" s="145">
        <v>70</v>
      </c>
      <c r="I196" s="283" t="s">
        <v>21</v>
      </c>
      <c r="J196" s="284"/>
      <c r="K196" s="142"/>
      <c r="L196" s="282" t="s">
        <v>73</v>
      </c>
      <c r="M196" s="146">
        <v>40</v>
      </c>
      <c r="N196" s="285" t="s">
        <v>656</v>
      </c>
      <c r="O196" s="286">
        <v>15</v>
      </c>
      <c r="P196" s="287"/>
      <c r="Q196" s="287">
        <v>1</v>
      </c>
      <c r="R196" s="288">
        <v>8</v>
      </c>
      <c r="S196" s="286"/>
      <c r="T196" s="287"/>
      <c r="U196" s="287"/>
      <c r="V196" s="288"/>
      <c r="W196" s="445" t="s">
        <v>572</v>
      </c>
      <c r="X196" s="446"/>
      <c r="Y196" s="447"/>
      <c r="Z196" s="290">
        <v>36266</v>
      </c>
      <c r="AA196" s="291" t="s">
        <v>946</v>
      </c>
    </row>
    <row r="197" spans="1:27" s="38" customFormat="1" ht="39">
      <c r="A197" s="131">
        <f t="shared" si="3"/>
        <v>195</v>
      </c>
      <c r="B197" s="154" t="s">
        <v>945</v>
      </c>
      <c r="C197" s="139" t="s">
        <v>944</v>
      </c>
      <c r="D197" s="129" t="s">
        <v>534</v>
      </c>
      <c r="E197" s="129" t="s">
        <v>408</v>
      </c>
      <c r="F197" s="131" t="s">
        <v>1570</v>
      </c>
      <c r="G197" s="154" t="s">
        <v>1571</v>
      </c>
      <c r="H197" s="128">
        <v>150</v>
      </c>
      <c r="I197" s="153">
        <v>50</v>
      </c>
      <c r="J197" s="152"/>
      <c r="K197" s="140"/>
      <c r="L197" s="131" t="s">
        <v>73</v>
      </c>
      <c r="M197" s="151">
        <v>50</v>
      </c>
      <c r="N197" s="294"/>
      <c r="O197" s="295">
        <v>33</v>
      </c>
      <c r="P197" s="296"/>
      <c r="Q197" s="296">
        <v>2</v>
      </c>
      <c r="R197" s="297">
        <v>14</v>
      </c>
      <c r="S197" s="295"/>
      <c r="T197" s="296"/>
      <c r="U197" s="296"/>
      <c r="V197" s="297"/>
      <c r="W197" s="298"/>
      <c r="X197" s="173"/>
      <c r="Y197" s="305"/>
      <c r="Z197" s="290">
        <v>41030</v>
      </c>
      <c r="AA197" s="291" t="s">
        <v>943</v>
      </c>
    </row>
    <row r="198" spans="1:27" s="38" customFormat="1" ht="15.75">
      <c r="A198" s="131">
        <f t="shared" si="3"/>
        <v>196</v>
      </c>
      <c r="B198" s="154" t="s">
        <v>1548</v>
      </c>
      <c r="C198" s="139" t="s">
        <v>942</v>
      </c>
      <c r="D198" s="129" t="s">
        <v>409</v>
      </c>
      <c r="E198" s="129" t="s">
        <v>410</v>
      </c>
      <c r="F198" s="131" t="s">
        <v>1572</v>
      </c>
      <c r="G198" s="140" t="s">
        <v>411</v>
      </c>
      <c r="H198" s="128">
        <v>150</v>
      </c>
      <c r="I198" s="153">
        <v>40</v>
      </c>
      <c r="J198" s="152"/>
      <c r="K198" s="140"/>
      <c r="L198" s="131" t="s">
        <v>73</v>
      </c>
      <c r="M198" s="151">
        <v>30</v>
      </c>
      <c r="N198" s="294"/>
      <c r="O198" s="295">
        <v>33</v>
      </c>
      <c r="P198" s="296"/>
      <c r="Q198" s="296"/>
      <c r="R198" s="297">
        <v>18</v>
      </c>
      <c r="S198" s="295"/>
      <c r="T198" s="296"/>
      <c r="U198" s="296"/>
      <c r="V198" s="297"/>
      <c r="W198" s="298"/>
      <c r="X198" s="173"/>
      <c r="Y198" s="305"/>
      <c r="Z198" s="309">
        <v>44470</v>
      </c>
      <c r="AA198" s="291" t="s">
        <v>941</v>
      </c>
    </row>
    <row r="199" spans="1:27" ht="26.25">
      <c r="A199" s="131">
        <f t="shared" si="3"/>
        <v>197</v>
      </c>
      <c r="B199" s="140" t="s">
        <v>940</v>
      </c>
      <c r="C199" s="139" t="s">
        <v>939</v>
      </c>
      <c r="D199" s="156" t="s">
        <v>581</v>
      </c>
      <c r="E199" s="155" t="s">
        <v>582</v>
      </c>
      <c r="F199" s="302">
        <v>1901231</v>
      </c>
      <c r="G199" s="363" t="s">
        <v>938</v>
      </c>
      <c r="H199" s="128">
        <v>112</v>
      </c>
      <c r="I199" s="153">
        <v>40</v>
      </c>
      <c r="J199" s="308"/>
      <c r="K199" s="140"/>
      <c r="L199" s="131" t="s">
        <v>73</v>
      </c>
      <c r="M199" s="151">
        <v>40</v>
      </c>
      <c r="N199" s="294" t="s">
        <v>21</v>
      </c>
      <c r="O199" s="298">
        <v>25</v>
      </c>
      <c r="P199" s="173"/>
      <c r="Q199" s="173">
        <v>1</v>
      </c>
      <c r="R199" s="305">
        <v>10</v>
      </c>
      <c r="S199" s="295">
        <v>-11</v>
      </c>
      <c r="T199" s="296" t="s">
        <v>20</v>
      </c>
      <c r="U199" s="296"/>
      <c r="V199" s="297">
        <v>-5</v>
      </c>
      <c r="W199" s="298" t="s">
        <v>21</v>
      </c>
      <c r="X199" s="173" t="s">
        <v>27</v>
      </c>
      <c r="Y199" s="297"/>
      <c r="Z199" s="309">
        <v>36982</v>
      </c>
      <c r="AA199" s="291" t="s">
        <v>937</v>
      </c>
    </row>
    <row r="200" spans="1:27" ht="39">
      <c r="A200" s="131">
        <f t="shared" si="3"/>
        <v>198</v>
      </c>
      <c r="B200" s="140" t="s">
        <v>936</v>
      </c>
      <c r="C200" s="150" t="s">
        <v>935</v>
      </c>
      <c r="D200" s="156" t="s">
        <v>295</v>
      </c>
      <c r="E200" s="155" t="s">
        <v>296</v>
      </c>
      <c r="F200" s="302" t="s">
        <v>599</v>
      </c>
      <c r="G200" s="363" t="s">
        <v>191</v>
      </c>
      <c r="H200" s="128">
        <v>100</v>
      </c>
      <c r="I200" s="153">
        <v>49</v>
      </c>
      <c r="J200" s="308"/>
      <c r="K200" s="140"/>
      <c r="L200" s="131" t="s">
        <v>73</v>
      </c>
      <c r="M200" s="151">
        <v>40</v>
      </c>
      <c r="N200" s="294"/>
      <c r="O200" s="295">
        <v>20</v>
      </c>
      <c r="P200" s="296"/>
      <c r="Q200" s="296">
        <v>4</v>
      </c>
      <c r="R200" s="297">
        <v>12</v>
      </c>
      <c r="S200" s="295">
        <v>-10</v>
      </c>
      <c r="T200" s="296"/>
      <c r="U200" s="296">
        <v>-2</v>
      </c>
      <c r="V200" s="297">
        <v>-5</v>
      </c>
      <c r="W200" s="295"/>
      <c r="X200" s="173"/>
      <c r="Y200" s="297"/>
      <c r="Z200" s="309">
        <v>38078</v>
      </c>
      <c r="AA200" s="291" t="s">
        <v>934</v>
      </c>
    </row>
    <row r="201" spans="1:27" s="38" customFormat="1" ht="39">
      <c r="A201" s="131">
        <f t="shared" si="3"/>
        <v>199</v>
      </c>
      <c r="B201" s="154" t="s">
        <v>933</v>
      </c>
      <c r="C201" s="139" t="s">
        <v>932</v>
      </c>
      <c r="D201" s="156" t="s">
        <v>583</v>
      </c>
      <c r="E201" s="156" t="s">
        <v>584</v>
      </c>
      <c r="F201" s="302" t="s">
        <v>599</v>
      </c>
      <c r="G201" s="163" t="s">
        <v>515</v>
      </c>
      <c r="H201" s="128">
        <v>47</v>
      </c>
      <c r="I201" s="293"/>
      <c r="J201" s="157">
        <v>47</v>
      </c>
      <c r="K201" s="140"/>
      <c r="L201" s="131" t="s">
        <v>73</v>
      </c>
      <c r="M201" s="151">
        <v>10</v>
      </c>
      <c r="N201" s="294"/>
      <c r="O201" s="295"/>
      <c r="P201" s="296"/>
      <c r="Q201" s="296"/>
      <c r="R201" s="297">
        <v>47</v>
      </c>
      <c r="S201" s="295"/>
      <c r="T201" s="296"/>
      <c r="U201" s="296"/>
      <c r="V201" s="297"/>
      <c r="W201" s="298"/>
      <c r="X201" s="173" t="s">
        <v>27</v>
      </c>
      <c r="Y201" s="297"/>
      <c r="Z201" s="309">
        <v>40057</v>
      </c>
      <c r="AA201" s="291" t="s">
        <v>931</v>
      </c>
    </row>
    <row r="202" spans="1:27" s="38" customFormat="1" ht="26.25">
      <c r="A202" s="131">
        <f t="shared" si="3"/>
        <v>200</v>
      </c>
      <c r="B202" s="154" t="s">
        <v>930</v>
      </c>
      <c r="C202" s="139" t="s">
        <v>929</v>
      </c>
      <c r="D202" s="156" t="s">
        <v>585</v>
      </c>
      <c r="E202" s="156" t="s">
        <v>586</v>
      </c>
      <c r="F202" s="302">
        <v>1900182</v>
      </c>
      <c r="G202" s="163" t="s">
        <v>626</v>
      </c>
      <c r="H202" s="128">
        <v>100</v>
      </c>
      <c r="I202" s="153">
        <v>50</v>
      </c>
      <c r="J202" s="308"/>
      <c r="K202" s="140"/>
      <c r="L202" s="131" t="s">
        <v>73</v>
      </c>
      <c r="M202" s="151">
        <v>40</v>
      </c>
      <c r="N202" s="294" t="s">
        <v>21</v>
      </c>
      <c r="O202" s="298">
        <v>22</v>
      </c>
      <c r="P202" s="173"/>
      <c r="Q202" s="173"/>
      <c r="R202" s="305">
        <v>12</v>
      </c>
      <c r="S202" s="295">
        <v>-11</v>
      </c>
      <c r="T202" s="296" t="s">
        <v>20</v>
      </c>
      <c r="U202" s="296"/>
      <c r="V202" s="297">
        <v>-6</v>
      </c>
      <c r="W202" s="298"/>
      <c r="X202" s="173"/>
      <c r="Y202" s="297"/>
      <c r="Z202" s="309">
        <v>40210</v>
      </c>
      <c r="AA202" s="291" t="s">
        <v>928</v>
      </c>
    </row>
    <row r="203" spans="1:27" ht="26.25">
      <c r="A203" s="131">
        <f t="shared" si="3"/>
        <v>201</v>
      </c>
      <c r="B203" s="154" t="s">
        <v>927</v>
      </c>
      <c r="C203" s="150" t="s">
        <v>926</v>
      </c>
      <c r="D203" s="156" t="s">
        <v>587</v>
      </c>
      <c r="E203" s="155" t="s">
        <v>588</v>
      </c>
      <c r="F203" s="302" t="s">
        <v>644</v>
      </c>
      <c r="G203" s="306" t="s">
        <v>518</v>
      </c>
      <c r="H203" s="128">
        <v>100</v>
      </c>
      <c r="I203" s="153">
        <v>48</v>
      </c>
      <c r="J203" s="308"/>
      <c r="K203" s="140"/>
      <c r="L203" s="131" t="s">
        <v>73</v>
      </c>
      <c r="M203" s="151">
        <v>35</v>
      </c>
      <c r="N203" s="294"/>
      <c r="O203" s="295">
        <v>22</v>
      </c>
      <c r="P203" s="296"/>
      <c r="Q203" s="296">
        <v>2</v>
      </c>
      <c r="R203" s="303">
        <v>8</v>
      </c>
      <c r="S203" s="295">
        <v>-10</v>
      </c>
      <c r="T203" s="296"/>
      <c r="U203" s="296">
        <v>-1</v>
      </c>
      <c r="V203" s="297">
        <v>-6</v>
      </c>
      <c r="W203" s="295"/>
      <c r="X203" s="173"/>
      <c r="Y203" s="297"/>
      <c r="Z203" s="309">
        <v>38474</v>
      </c>
      <c r="AA203" s="291" t="s">
        <v>925</v>
      </c>
    </row>
    <row r="204" spans="1:27" s="38" customFormat="1" ht="27" thickBot="1">
      <c r="A204" s="131">
        <f t="shared" si="3"/>
        <v>202</v>
      </c>
      <c r="B204" s="215" t="s">
        <v>924</v>
      </c>
      <c r="C204" s="216" t="s">
        <v>923</v>
      </c>
      <c r="D204" s="217" t="s">
        <v>716</v>
      </c>
      <c r="E204" s="217" t="s">
        <v>717</v>
      </c>
      <c r="F204" s="335" t="s">
        <v>1573</v>
      </c>
      <c r="G204" s="336" t="s">
        <v>718</v>
      </c>
      <c r="H204" s="218">
        <v>150</v>
      </c>
      <c r="I204" s="219">
        <v>45</v>
      </c>
      <c r="J204" s="220"/>
      <c r="K204" s="337"/>
      <c r="L204" s="335" t="s">
        <v>73</v>
      </c>
      <c r="M204" s="221">
        <v>33</v>
      </c>
      <c r="N204" s="338"/>
      <c r="O204" s="339">
        <v>21</v>
      </c>
      <c r="P204" s="340"/>
      <c r="Q204" s="340"/>
      <c r="R204" s="341">
        <v>66</v>
      </c>
      <c r="S204" s="339">
        <v>-10</v>
      </c>
      <c r="T204" s="340"/>
      <c r="U204" s="340"/>
      <c r="V204" s="341">
        <v>-5</v>
      </c>
      <c r="W204" s="342"/>
      <c r="X204" s="343"/>
      <c r="Y204" s="344"/>
      <c r="Z204" s="345">
        <v>41061</v>
      </c>
      <c r="AA204" s="346" t="s">
        <v>922</v>
      </c>
    </row>
    <row r="205" spans="1:27" s="134" customFormat="1" ht="30" thickBot="1">
      <c r="A205" s="430"/>
      <c r="B205" s="431"/>
      <c r="C205" s="227"/>
      <c r="D205" s="228"/>
      <c r="E205" s="229"/>
      <c r="F205" s="230"/>
      <c r="G205" s="231" t="s">
        <v>1519</v>
      </c>
      <c r="H205" s="232">
        <f>SUM(H3:H204)</f>
        <v>21904</v>
      </c>
      <c r="I205" s="233">
        <f>SUM(I3:I204)</f>
        <v>2451</v>
      </c>
      <c r="J205" s="234">
        <f>SUM(J3:J204)</f>
        <v>1229</v>
      </c>
      <c r="K205" s="235">
        <f>COUNTA(K3:K204)</f>
        <v>6</v>
      </c>
      <c r="L205" s="236"/>
      <c r="M205" s="237">
        <f>SUM(M3:M204)</f>
        <v>7940</v>
      </c>
      <c r="N205" s="238">
        <f>COUNTIF(N3:N204,"☆")</f>
        <v>17</v>
      </c>
      <c r="O205" s="239"/>
      <c r="P205" s="240"/>
      <c r="Q205" s="240"/>
      <c r="R205" s="241"/>
      <c r="S205" s="239"/>
      <c r="T205" s="240"/>
      <c r="U205" s="240"/>
      <c r="V205" s="241"/>
      <c r="W205" s="242">
        <f>COUNTIF(W3:W204,"●")</f>
        <v>50</v>
      </c>
      <c r="X205" s="243">
        <f>COUNTIF(X3:X204,"●")</f>
        <v>31</v>
      </c>
      <c r="Y205" s="244">
        <f>COUNTIF(Y3:Y204,"●")</f>
        <v>61</v>
      </c>
      <c r="Z205" s="245"/>
      <c r="AA205" s="246"/>
    </row>
    <row r="206" spans="1:27" ht="6.75" customHeight="1">
      <c r="A206" s="261"/>
      <c r="B206" s="134"/>
      <c r="C206" s="138"/>
      <c r="D206" s="137"/>
      <c r="E206" s="137"/>
      <c r="F206" s="136"/>
      <c r="G206" s="137"/>
      <c r="H206" s="137"/>
      <c r="I206" s="222"/>
      <c r="J206" s="76"/>
      <c r="K206" s="223"/>
      <c r="L206" s="224"/>
      <c r="M206" s="225"/>
      <c r="N206" s="225"/>
      <c r="O206" s="76"/>
      <c r="P206" s="76"/>
      <c r="Q206" s="76"/>
      <c r="R206" s="76"/>
      <c r="S206" s="76"/>
      <c r="T206" s="30"/>
      <c r="U206" s="30"/>
      <c r="V206" s="30"/>
      <c r="W206" s="136"/>
      <c r="X206" s="136"/>
      <c r="Y206" s="136"/>
      <c r="Z206" s="135"/>
      <c r="AA206" s="226"/>
    </row>
    <row r="207" spans="1:27" ht="17.25" customHeight="1">
      <c r="A207" s="134"/>
      <c r="B207" s="2" t="s">
        <v>799</v>
      </c>
      <c r="C207" s="432" t="s">
        <v>85</v>
      </c>
      <c r="D207" s="432"/>
      <c r="E207" s="432"/>
      <c r="F207" s="432"/>
      <c r="G207" s="432"/>
      <c r="H207" s="432"/>
      <c r="I207" s="30"/>
      <c r="J207" s="76"/>
      <c r="K207" s="76"/>
      <c r="L207" s="31"/>
      <c r="M207" s="31"/>
      <c r="N207" s="30"/>
      <c r="O207" s="30"/>
      <c r="P207" s="30"/>
      <c r="Q207" s="30"/>
      <c r="R207" s="30"/>
      <c r="S207" s="30"/>
      <c r="T207" s="30"/>
      <c r="U207" s="30"/>
      <c r="V207" s="30"/>
      <c r="W207" s="30"/>
      <c r="X207" s="30"/>
      <c r="Y207" s="30"/>
      <c r="Z207" s="134"/>
      <c r="AA207" s="261"/>
    </row>
    <row r="208" spans="1:27" ht="17.25" customHeight="1">
      <c r="A208" s="134"/>
      <c r="B208" s="3"/>
      <c r="C208" s="432" t="s">
        <v>86</v>
      </c>
      <c r="D208" s="432"/>
      <c r="E208" s="432"/>
      <c r="F208" s="432"/>
      <c r="G208" s="432"/>
      <c r="H208" s="432"/>
      <c r="I208" s="30"/>
      <c r="J208" s="30"/>
      <c r="K208" s="76"/>
      <c r="L208" s="31"/>
      <c r="M208" s="31"/>
      <c r="N208" s="30"/>
      <c r="O208" s="30"/>
      <c r="P208" s="30"/>
      <c r="Q208" s="30"/>
      <c r="R208" s="30"/>
      <c r="S208" s="30"/>
      <c r="T208" s="30"/>
      <c r="U208" s="30"/>
      <c r="V208" s="30"/>
      <c r="W208" s="30"/>
      <c r="X208" s="30"/>
      <c r="Y208" s="30"/>
      <c r="Z208" s="134"/>
      <c r="AA208" s="261"/>
    </row>
    <row r="209" spans="1:27" ht="17.25" customHeight="1">
      <c r="A209" s="134"/>
      <c r="B209" s="3"/>
      <c r="C209" s="432" t="s">
        <v>336</v>
      </c>
      <c r="D209" s="432"/>
      <c r="E209" s="432"/>
      <c r="F209" s="432"/>
      <c r="G209" s="432"/>
      <c r="H209" s="432"/>
      <c r="I209" s="432"/>
      <c r="J209" s="432"/>
      <c r="K209" s="432"/>
      <c r="L209" s="432"/>
      <c r="M209" s="432"/>
      <c r="N209" s="432"/>
      <c r="O209" s="432"/>
      <c r="P209" s="432"/>
      <c r="Q209" s="432"/>
      <c r="R209" s="432"/>
      <c r="S209" s="432"/>
      <c r="T209" s="432"/>
      <c r="U209" s="432"/>
      <c r="V209" s="432"/>
      <c r="W209" s="432"/>
      <c r="X209" s="432"/>
      <c r="Y209" s="432"/>
      <c r="Z209" s="134"/>
      <c r="AA209" s="261"/>
    </row>
    <row r="210" spans="1:27" ht="17.25" customHeight="1">
      <c r="A210" s="134"/>
      <c r="B210" s="3"/>
      <c r="C210" s="432" t="s">
        <v>337</v>
      </c>
      <c r="D210" s="432"/>
      <c r="E210" s="432"/>
      <c r="F210" s="432"/>
      <c r="G210" s="432"/>
      <c r="H210" s="432"/>
      <c r="I210" s="432"/>
      <c r="J210" s="432"/>
      <c r="K210" s="432"/>
      <c r="L210" s="432"/>
      <c r="M210" s="432"/>
      <c r="N210" s="432"/>
      <c r="O210" s="432"/>
      <c r="P210" s="432"/>
      <c r="Q210" s="30"/>
      <c r="R210" s="30"/>
      <c r="S210" s="30"/>
      <c r="T210" s="30"/>
      <c r="U210" s="30"/>
      <c r="V210" s="30"/>
      <c r="W210" s="30"/>
      <c r="X210" s="30"/>
      <c r="Y210" s="30"/>
      <c r="Z210" s="134"/>
      <c r="AA210" s="261"/>
    </row>
    <row r="211" spans="1:27" ht="17.25" customHeight="1">
      <c r="A211" s="134"/>
      <c r="B211" s="3"/>
      <c r="C211" s="432" t="s">
        <v>1533</v>
      </c>
      <c r="D211" s="432"/>
      <c r="E211" s="432"/>
      <c r="F211" s="432"/>
      <c r="G211" s="432"/>
      <c r="H211" s="432"/>
      <c r="I211" s="432"/>
      <c r="J211" s="432"/>
      <c r="K211" s="432"/>
      <c r="L211" s="432"/>
      <c r="M211" s="432"/>
      <c r="N211" s="432"/>
      <c r="O211" s="432"/>
      <c r="P211" s="432"/>
      <c r="Q211" s="432"/>
      <c r="R211" s="432"/>
      <c r="S211" s="432"/>
      <c r="T211" s="432"/>
      <c r="U211" s="432"/>
      <c r="V211" s="432"/>
      <c r="W211" s="30"/>
      <c r="X211" s="30"/>
      <c r="Y211" s="30"/>
      <c r="Z211" s="134"/>
      <c r="AA211" s="261"/>
    </row>
    <row r="212" ht="36"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sheetData>
  <sheetProtection/>
  <autoFilter ref="A2:AA205"/>
  <mergeCells count="13">
    <mergeCell ref="W5:Y5"/>
    <mergeCell ref="W18:Y18"/>
    <mergeCell ref="W30:Y30"/>
    <mergeCell ref="W32:Y32"/>
    <mergeCell ref="W196:Y196"/>
    <mergeCell ref="W44:Y44"/>
    <mergeCell ref="W15:Y15"/>
    <mergeCell ref="A205:B205"/>
    <mergeCell ref="C207:H207"/>
    <mergeCell ref="C208:H208"/>
    <mergeCell ref="C209:Y209"/>
    <mergeCell ref="C210:P210"/>
    <mergeCell ref="C211:V211"/>
  </mergeCells>
  <printOptions horizontalCentered="1"/>
  <pageMargins left="0.3937007874015748" right="0.3937007874015748" top="0.6299212598425197" bottom="0.4330708661417323" header="0.6299212598425197" footer="0.31496062992125984"/>
  <pageSetup firstPageNumber="1" useFirstPageNumber="1" fitToHeight="0" fitToWidth="1" horizontalDpi="600" verticalDpi="600" orientation="landscape" paperSize="9" scale="38" r:id="rId1"/>
  <headerFooter scaleWithDoc="0">
    <oddFooter>&amp;C－　&amp;P　－</oddFooter>
  </headerFooter>
  <rowBreaks count="7" manualBreakCount="7">
    <brk id="28" max="255" man="1"/>
    <brk id="54" max="26" man="1"/>
    <brk id="87" max="26" man="1"/>
    <brk id="119" max="26" man="1"/>
    <brk id="145" max="26" man="1"/>
    <brk id="178" max="26" man="1"/>
    <brk id="211" max="255" man="1"/>
  </rowBreaks>
</worksheet>
</file>

<file path=xl/worksheets/sheet3.xml><?xml version="1.0" encoding="utf-8"?>
<worksheet xmlns="http://schemas.openxmlformats.org/spreadsheetml/2006/main" xmlns:r="http://schemas.openxmlformats.org/officeDocument/2006/relationships">
  <dimension ref="A1:P9"/>
  <sheetViews>
    <sheetView showGridLines="0" view="pageBreakPreview" zoomScale="85" zoomScaleSheetLayoutView="85" zoomScalePageLayoutView="0" workbookViewId="0" topLeftCell="A1">
      <selection activeCell="B10" sqref="B10"/>
    </sheetView>
  </sheetViews>
  <sheetFormatPr defaultColWidth="9.00390625" defaultRowHeight="13.5"/>
  <cols>
    <col min="1" max="1" width="2.50390625" style="93" customWidth="1"/>
    <col min="2" max="2" width="5.375" style="96" customWidth="1"/>
    <col min="3" max="3" width="14.50390625" style="96" customWidth="1"/>
    <col min="4" max="4" width="35.00390625" style="96" bestFit="1" customWidth="1"/>
    <col min="5" max="5" width="52.875" style="96" customWidth="1"/>
    <col min="6" max="7" width="5.625" style="96" customWidth="1"/>
    <col min="8" max="8" width="15.125" style="96" customWidth="1"/>
    <col min="9" max="9" width="16.125" style="96" customWidth="1"/>
    <col min="10" max="10" width="2.375" style="96" customWidth="1"/>
    <col min="11" max="11" width="5.125" style="93" customWidth="1"/>
    <col min="12" max="16384" width="9.00390625" style="93" customWidth="1"/>
  </cols>
  <sheetData>
    <row r="1" spans="2:16" ht="16.5" customHeight="1">
      <c r="B1" s="94"/>
      <c r="C1" s="95" t="s">
        <v>891</v>
      </c>
      <c r="D1" s="95"/>
      <c r="I1" s="97"/>
      <c r="J1" s="97"/>
      <c r="K1" s="98" t="s">
        <v>891</v>
      </c>
      <c r="L1" s="98" t="s">
        <v>891</v>
      </c>
      <c r="M1" s="461" t="s">
        <v>891</v>
      </c>
      <c r="N1" s="461"/>
      <c r="O1" s="99" t="s">
        <v>891</v>
      </c>
      <c r="P1" s="98"/>
    </row>
    <row r="2" spans="1:10" ht="20.25" customHeight="1">
      <c r="A2" s="100" t="s">
        <v>892</v>
      </c>
      <c r="C2" s="101"/>
      <c r="E2" s="100"/>
      <c r="I2" s="102"/>
      <c r="J2" s="103"/>
    </row>
    <row r="3" spans="2:10" ht="21" customHeight="1">
      <c r="B3" s="101"/>
      <c r="C3" s="101"/>
      <c r="D3" s="101"/>
      <c r="E3" s="101"/>
      <c r="H3" s="462" t="str">
        <f>'目次 '!O2</f>
        <v>令和６年４月１日現在</v>
      </c>
      <c r="I3" s="463"/>
      <c r="J3" s="103"/>
    </row>
    <row r="4" spans="10:11" ht="12.75">
      <c r="J4" s="98"/>
      <c r="K4" s="104"/>
    </row>
    <row r="6" spans="2:5" ht="27" customHeight="1" thickBot="1">
      <c r="B6" s="105" t="s">
        <v>1594</v>
      </c>
      <c r="C6" s="106"/>
      <c r="D6" s="106"/>
      <c r="E6" s="106"/>
    </row>
    <row r="7" spans="2:9" ht="27" customHeight="1" thickBot="1">
      <c r="B7" s="107" t="s">
        <v>893</v>
      </c>
      <c r="C7" s="108" t="s">
        <v>894</v>
      </c>
      <c r="D7" s="108" t="s">
        <v>351</v>
      </c>
      <c r="E7" s="108" t="s">
        <v>352</v>
      </c>
      <c r="F7" s="459" t="s">
        <v>895</v>
      </c>
      <c r="G7" s="460"/>
      <c r="H7" s="109" t="s">
        <v>896</v>
      </c>
      <c r="I7" s="110" t="s">
        <v>897</v>
      </c>
    </row>
    <row r="8" spans="2:9" ht="27" customHeight="1" thickBot="1" thickTop="1">
      <c r="B8" s="112" t="s">
        <v>1584</v>
      </c>
      <c r="C8" s="397" t="s">
        <v>1585</v>
      </c>
      <c r="D8" s="398" t="s">
        <v>1585</v>
      </c>
      <c r="E8" s="399" t="s">
        <v>1585</v>
      </c>
      <c r="F8" s="454" t="s">
        <v>1584</v>
      </c>
      <c r="G8" s="455"/>
      <c r="H8" s="111" t="s">
        <v>1585</v>
      </c>
      <c r="I8" s="400" t="s">
        <v>1585</v>
      </c>
    </row>
    <row r="9" spans="2:9" ht="27" customHeight="1" thickBot="1">
      <c r="B9" s="456" t="s">
        <v>1595</v>
      </c>
      <c r="C9" s="457"/>
      <c r="D9" s="457"/>
      <c r="E9" s="457"/>
      <c r="F9" s="458"/>
      <c r="G9" s="458"/>
      <c r="H9" s="113"/>
      <c r="I9" s="114"/>
    </row>
  </sheetData>
  <sheetProtection/>
  <mergeCells count="6">
    <mergeCell ref="F8:G8"/>
    <mergeCell ref="B9:E9"/>
    <mergeCell ref="F9:G9"/>
    <mergeCell ref="F7:G7"/>
    <mergeCell ref="M1:N1"/>
    <mergeCell ref="H3:I3"/>
  </mergeCells>
  <printOptions horizontalCentered="1"/>
  <pageMargins left="0.3937007874015748" right="0.3937007874015748" top="0.35433070866141736" bottom="0.1968503937007874" header="0.3937007874015748" footer="0.31496062992125984"/>
  <pageSetup firstPageNumber="20" useFirstPageNumber="1" horizontalDpi="600" verticalDpi="600" orientation="landscape" paperSize="9" scale="91" r:id="rId2"/>
  <headerFooter alignWithMargins="0">
    <oddFooter>&amp;C－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東京都高齢者施策推進室</dc:creator>
  <cp:keywords/>
  <dc:description/>
  <cp:lastModifiedBy>東京都</cp:lastModifiedBy>
  <cp:lastPrinted>2022-12-15T08:35:41Z</cp:lastPrinted>
  <dcterms:created xsi:type="dcterms:W3CDTF">2000-07-31T02:43:06Z</dcterms:created>
  <dcterms:modified xsi:type="dcterms:W3CDTF">2024-04-09T01:24:11Z</dcterms:modified>
  <cp:category/>
  <cp:version/>
  <cp:contentType/>
  <cp:contentStatus/>
</cp:coreProperties>
</file>