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0.3\保育支援課\保育_認定こども園\02 認定事務\01_02 認定要件規定（条例・規則等）\R0403 要綱改正　※作業中\起案準備\起案（三類型）\様式（案）\"/>
    </mc:Choice>
  </mc:AlternateContent>
  <bookViews>
    <workbookView xWindow="0" yWindow="0" windowWidth="23040" windowHeight="9060" tabRatio="474"/>
  </bookViews>
  <sheets>
    <sheet name="第１片" sheetId="3" r:id="rId1"/>
    <sheet name="第２片" sheetId="9" r:id="rId2"/>
    <sheet name="第３片" sheetId="11" r:id="rId3"/>
    <sheet name="第４片" sheetId="10" r:id="rId4"/>
  </sheets>
  <definedNames>
    <definedName name="_xlnm.Print_Area" localSheetId="0">第１片!$A$1:$K$37</definedName>
    <definedName name="_xlnm.Print_Area" localSheetId="1">第２片!$A$1:$M$22</definedName>
    <definedName name="_xlnm.Print_Area" localSheetId="2">第３片!$A$1:$X$34</definedName>
    <definedName name="_xlnm.Print_Area" localSheetId="3">第４片!$A$1:$J$48</definedName>
  </definedNames>
  <calcPr calcId="162913"/>
</workbook>
</file>

<file path=xl/calcChain.xml><?xml version="1.0" encoding="utf-8"?>
<calcChain xmlns="http://schemas.openxmlformats.org/spreadsheetml/2006/main">
  <c r="E35" i="3" l="1"/>
  <c r="H27" i="3"/>
  <c r="K22" i="3"/>
  <c r="K21" i="3"/>
  <c r="N30" i="11" l="1"/>
  <c r="S18" i="11" l="1"/>
  <c r="H35" i="3"/>
  <c r="K18" i="3"/>
  <c r="K10" i="3"/>
  <c r="K7" i="3"/>
  <c r="N16" i="11" l="1"/>
  <c r="S11" i="11" l="1"/>
  <c r="J22" i="3" l="1"/>
  <c r="G27" i="3" s="1"/>
  <c r="I22" i="3"/>
  <c r="H22" i="3"/>
  <c r="G22" i="3"/>
  <c r="F8" i="11" s="1"/>
  <c r="F22" i="3"/>
  <c r="F7" i="11" s="1"/>
  <c r="E22" i="3"/>
  <c r="F6" i="11" s="1"/>
  <c r="E27" i="3" l="1"/>
  <c r="F10" i="11"/>
  <c r="F11" i="11"/>
  <c r="F27" i="3"/>
  <c r="F12" i="11"/>
  <c r="H11" i="3" l="1"/>
  <c r="I11" i="3"/>
  <c r="J11" i="3"/>
  <c r="E11" i="3"/>
  <c r="F11" i="3"/>
  <c r="F8" i="9" s="1"/>
  <c r="H8" i="9" s="1"/>
  <c r="G11" i="3"/>
  <c r="N6" i="11" l="1"/>
  <c r="F7" i="9"/>
  <c r="H7" i="9"/>
  <c r="H9" i="9" s="1"/>
  <c r="N10" i="11"/>
  <c r="F12" i="9"/>
  <c r="H12" i="9" s="1"/>
  <c r="N7" i="11"/>
  <c r="F10" i="9"/>
  <c r="H10" i="9" s="1"/>
  <c r="K11" i="3"/>
  <c r="N9" i="11" l="1"/>
  <c r="N11" i="11"/>
  <c r="N13" i="11" s="1"/>
  <c r="N14" i="11" l="1"/>
  <c r="N17" i="11" l="1"/>
  <c r="S8" i="11" s="1"/>
</calcChain>
</file>

<file path=xl/sharedStrings.xml><?xml version="1.0" encoding="utf-8"?>
<sst xmlns="http://schemas.openxmlformats.org/spreadsheetml/2006/main" count="233" uniqueCount="124">
  <si>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</si>
  <si>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</si>
  <si>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</si>
  <si>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</si>
  <si>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</si>
  <si>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</si>
  <si>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合計</t>
    <rPh sb="0" eb="2">
      <t>ゴウケイ</t>
    </rPh>
    <phoneticPr fontId="1"/>
  </si>
  <si>
    <t>②上記以外の子どもの定員</t>
    <rPh sb="1" eb="3">
      <t>ジョウキ</t>
    </rPh>
    <rPh sb="3" eb="5">
      <t>イガイ</t>
    </rPh>
    <rPh sb="6" eb="7">
      <t>コ</t>
    </rPh>
    <rPh sb="10" eb="12">
      <t>テイイン</t>
    </rPh>
    <phoneticPr fontId="1"/>
  </si>
  <si>
    <t>２　学級数</t>
    <rPh sb="2" eb="4">
      <t>ガッキュウ</t>
    </rPh>
    <rPh sb="4" eb="5">
      <t>スウ</t>
    </rPh>
    <phoneticPr fontId="1"/>
  </si>
  <si>
    <t>配置基準</t>
    <rPh sb="0" eb="2">
      <t>ハイチ</t>
    </rPh>
    <rPh sb="2" eb="4">
      <t>キジュン</t>
    </rPh>
    <phoneticPr fontId="1"/>
  </si>
  <si>
    <t>現状</t>
    <rPh sb="0" eb="2">
      <t>ゲンジョウ</t>
    </rPh>
    <phoneticPr fontId="1"/>
  </si>
  <si>
    <t>保育従事職員</t>
    <rPh sb="0" eb="2">
      <t>ホイク</t>
    </rPh>
    <rPh sb="2" eb="4">
      <t>ジュウジ</t>
    </rPh>
    <rPh sb="4" eb="6">
      <t>ショクイン</t>
    </rPh>
    <phoneticPr fontId="1"/>
  </si>
  <si>
    <t>乳児室・ほふく室</t>
    <rPh sb="0" eb="2">
      <t>ニュウジ</t>
    </rPh>
    <rPh sb="2" eb="3">
      <t>シツ</t>
    </rPh>
    <rPh sb="7" eb="8">
      <t>シツ</t>
    </rPh>
    <phoneticPr fontId="1"/>
  </si>
  <si>
    <t>保育室・遊戯室</t>
    <rPh sb="0" eb="3">
      <t>ホイクシツ</t>
    </rPh>
    <rPh sb="4" eb="7">
      <t>ユウギシツ</t>
    </rPh>
    <phoneticPr fontId="1"/>
  </si>
  <si>
    <t>職名</t>
    <rPh sb="0" eb="2">
      <t>ショクメイ</t>
    </rPh>
    <phoneticPr fontId="1"/>
  </si>
  <si>
    <t>計</t>
    <rPh sb="0" eb="1">
      <t>ケイ</t>
    </rPh>
    <phoneticPr fontId="1"/>
  </si>
  <si>
    <t>調理員</t>
    <rPh sb="0" eb="3">
      <t>チョウリイン</t>
    </rPh>
    <phoneticPr fontId="1"/>
  </si>
  <si>
    <t>保育士</t>
    <rPh sb="0" eb="2">
      <t>ホイク</t>
    </rPh>
    <rPh sb="2" eb="3">
      <t>シ</t>
    </rPh>
    <phoneticPr fontId="1"/>
  </si>
  <si>
    <t>）人＝</t>
    <rPh sb="1" eb="2">
      <t>ニン</t>
    </rPh>
    <phoneticPr fontId="1"/>
  </si>
  <si>
    <t>㎡</t>
  </si>
  <si>
    <t>　　　　　　　　　　　　　　　　　認定基準　　　　　　　　　　　　　　　　　　　　　　　　≦</t>
    <rPh sb="17" eb="19">
      <t>ニンテイ</t>
    </rPh>
    <rPh sb="19" eb="21">
      <t>キジュン</t>
    </rPh>
    <phoneticPr fontId="1"/>
  </si>
  <si>
    <t>屋外遊戯場等</t>
    <rPh sb="0" eb="2">
      <t>オクガイ</t>
    </rPh>
    <rPh sb="2" eb="5">
      <t>ユウギジョウ</t>
    </rPh>
    <rPh sb="5" eb="6">
      <t>トウ</t>
    </rPh>
    <phoneticPr fontId="1"/>
  </si>
  <si>
    <t>合計(Ａ＋Ｂ)</t>
    <rPh sb="0" eb="2">
      <t>ゴウケイ</t>
    </rPh>
    <phoneticPr fontId="1"/>
  </si>
  <si>
    <t>㎡</t>
    <phoneticPr fontId="1"/>
  </si>
  <si>
    <t>　　端数が出た場合は切り上げることとする。</t>
    <rPh sb="2" eb="4">
      <t>ハスウ</t>
    </rPh>
    <rPh sb="5" eb="6">
      <t>デ</t>
    </rPh>
    <rPh sb="7" eb="9">
      <t>バアイ</t>
    </rPh>
    <rPh sb="10" eb="11">
      <t>キ</t>
    </rPh>
    <rPh sb="12" eb="13">
      <t>ア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</si>
  <si>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</si>
  <si>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</si>
  <si>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雇用形態</t>
    <rPh sb="0" eb="2">
      <t>コヨウ</t>
    </rPh>
    <rPh sb="2" eb="4">
      <t>ケイタイ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</si>
  <si>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</si>
  <si>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区分</t>
    <rPh sb="0" eb="2">
      <t>クブン</t>
    </rPh>
    <phoneticPr fontId="1"/>
  </si>
  <si>
    <t>時間数</t>
    <rPh sb="0" eb="2">
      <t>ジカン</t>
    </rPh>
    <rPh sb="2" eb="3">
      <t>スウ</t>
    </rPh>
    <phoneticPr fontId="1"/>
  </si>
  <si>
    <t>担任する学年</t>
    <rPh sb="0" eb="2">
      <t>タンニン</t>
    </rPh>
    <rPh sb="4" eb="6">
      <t>ガクネン</t>
    </rPh>
    <phoneticPr fontId="1"/>
  </si>
  <si>
    <t>備考</t>
    <rPh sb="0" eb="2">
      <t>ビコウ</t>
    </rPh>
    <phoneticPr fontId="1"/>
  </si>
  <si>
    <t>常勤・常勤以外</t>
    <rPh sb="0" eb="2">
      <t>ジョウキン</t>
    </rPh>
    <rPh sb="3" eb="5">
      <t>ジョウキン</t>
    </rPh>
    <rPh sb="5" eb="7">
      <t>イガイ</t>
    </rPh>
    <phoneticPr fontId="1"/>
  </si>
  <si>
    <t>常勤・常勤以外</t>
    <phoneticPr fontId="1"/>
  </si>
  <si>
    <t>月・週・日</t>
    <rPh sb="0" eb="1">
      <t>ツキ</t>
    </rPh>
    <rPh sb="2" eb="3">
      <t>シュウ</t>
    </rPh>
    <rPh sb="4" eb="5">
      <t>ニチ</t>
    </rPh>
    <phoneticPr fontId="1"/>
  </si>
  <si>
    <t>保育所</t>
    <rPh sb="0" eb="3">
      <t>ホイクショ</t>
    </rPh>
    <phoneticPr fontId="1"/>
  </si>
  <si>
    <t>（第４片）（保育所型用）</t>
    <rPh sb="6" eb="9">
      <t>ホイクショ</t>
    </rPh>
    <phoneticPr fontId="1"/>
  </si>
  <si>
    <t>3.3㎡(有効面積)×０歳児（</t>
    <rPh sb="12" eb="14">
      <t>サイジ</t>
    </rPh>
    <phoneticPr fontId="1"/>
  </si>
  <si>
    <t>3.3㎡(有効面積)×１歳児（</t>
    <phoneticPr fontId="1"/>
  </si>
  <si>
    <t>1.98㎡(有効面積)×２歳以上児（</t>
    <rPh sb="14" eb="16">
      <t>イジョウ</t>
    </rPh>
    <phoneticPr fontId="1"/>
  </si>
  <si>
    <t>3.3㎡(有効面積)×２歳以上児（</t>
    <rPh sb="13" eb="15">
      <t>イジョウ</t>
    </rPh>
    <phoneticPr fontId="1"/>
  </si>
  <si>
    <t>（第２片）（保育所型用）</t>
    <rPh sb="1" eb="2">
      <t>ダイ</t>
    </rPh>
    <rPh sb="3" eb="4">
      <t>ヘン</t>
    </rPh>
    <rPh sb="6" eb="9">
      <t>ホイクショ</t>
    </rPh>
    <rPh sb="9" eb="10">
      <t>カタ</t>
    </rPh>
    <phoneticPr fontId="1"/>
  </si>
  <si>
    <t>≦</t>
    <phoneticPr fontId="1"/>
  </si>
  <si>
    <t>①保育が必要な子どもの定員</t>
    <rPh sb="1" eb="3">
      <t>ホイク</t>
    </rPh>
    <rPh sb="4" eb="6">
      <t>ヒツヨウ</t>
    </rPh>
    <rPh sb="7" eb="8">
      <t>コ</t>
    </rPh>
    <rPh sb="11" eb="13">
      <t>テイイン</t>
    </rPh>
    <phoneticPr fontId="1"/>
  </si>
  <si>
    <t>園長</t>
    <rPh sb="0" eb="2">
      <t>エンチョウ</t>
    </rPh>
    <phoneticPr fontId="1"/>
  </si>
  <si>
    <t>(</t>
    <phoneticPr fontId="1"/>
  </si>
  <si>
    <t>1</t>
    <phoneticPr fontId="1"/>
  </si>
  <si>
    <t>)</t>
    <phoneticPr fontId="1"/>
  </si>
  <si>
    <t>３：１</t>
    <phoneticPr fontId="1"/>
  </si>
  <si>
    <t>[</t>
    <phoneticPr fontId="1"/>
  </si>
  <si>
    <t>]</t>
    <phoneticPr fontId="1"/>
  </si>
  <si>
    <t xml:space="preserve"> </t>
    <phoneticPr fontId="1"/>
  </si>
  <si>
    <t>/</t>
    <phoneticPr fontId="1"/>
  </si>
  <si>
    <t>=</t>
    <phoneticPr fontId="1"/>
  </si>
  <si>
    <t>ａ(</t>
    <phoneticPr fontId="1"/>
  </si>
  <si>
    <t>６：１</t>
    <phoneticPr fontId="1"/>
  </si>
  <si>
    <t>ｂ(</t>
    <phoneticPr fontId="1"/>
  </si>
  <si>
    <t>総保育従事職員</t>
    <rPh sb="0" eb="1">
      <t>ソウ</t>
    </rPh>
    <rPh sb="1" eb="3">
      <t>ホイク</t>
    </rPh>
    <rPh sb="3" eb="5">
      <t>ジュウジ</t>
    </rPh>
    <rPh sb="5" eb="7">
      <t>ショクイン</t>
    </rPh>
    <phoneticPr fontId="1"/>
  </si>
  <si>
    <t>＝</t>
    <phoneticPr fontId="1"/>
  </si>
  <si>
    <t>D(</t>
    <phoneticPr fontId="1"/>
  </si>
  <si>
    <t>Ａ(</t>
    <phoneticPr fontId="1"/>
  </si>
  <si>
    <t>２０：１</t>
    <phoneticPr fontId="1"/>
  </si>
  <si>
    <t>ｃ(</t>
    <phoneticPr fontId="1"/>
  </si>
  <si>
    <t>３０：１</t>
    <phoneticPr fontId="1"/>
  </si>
  <si>
    <t>ｄ(</t>
    <phoneticPr fontId="1"/>
  </si>
  <si>
    <t>E(</t>
    <phoneticPr fontId="1"/>
  </si>
  <si>
    <t>Ｂ(</t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</si>
  <si>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</si>
  <si>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</si>
  <si>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a、b、c及びd は、小数第二位以下を切り捨てた数値とすること。</t>
    <rPh sb="5" eb="6">
      <t>オヨ</t>
    </rPh>
    <rPh sb="11" eb="13">
      <t>ショウスウ</t>
    </rPh>
    <rPh sb="13" eb="14">
      <t>ダイ</t>
    </rPh>
    <rPh sb="14" eb="15">
      <t>２</t>
    </rPh>
    <rPh sb="15" eb="16">
      <t>イ</t>
    </rPh>
    <rPh sb="16" eb="18">
      <t>イカ</t>
    </rPh>
    <rPh sb="19" eb="20">
      <t>キ</t>
    </rPh>
    <rPh sb="21" eb="22">
      <t>ス</t>
    </rPh>
    <rPh sb="24" eb="26">
      <t>スウチ</t>
    </rPh>
    <phoneticPr fontId="1"/>
  </si>
  <si>
    <t>(保育従事職員のうち学級担任の配置基準)</t>
    <rPh sb="1" eb="3">
      <t>ホイク</t>
    </rPh>
    <rPh sb="3" eb="5">
      <t>ジュウジ</t>
    </rPh>
    <rPh sb="5" eb="7">
      <t>ショクイン</t>
    </rPh>
    <rPh sb="10" eb="12">
      <t>ガッキュウ</t>
    </rPh>
    <rPh sb="12" eb="14">
      <t>タンニン</t>
    </rPh>
    <rPh sb="15" eb="17">
      <t>ハイチ</t>
    </rPh>
    <rPh sb="17" eb="19">
      <t>キジュン</t>
    </rPh>
    <phoneticPr fontId="1"/>
  </si>
  <si>
    <t>）</t>
    <phoneticPr fontId="1"/>
  </si>
  <si>
    <t>（第３片）（保育所型用）</t>
    <rPh sb="6" eb="8">
      <t>ホイク</t>
    </rPh>
    <rPh sb="8" eb="9">
      <t>ショ</t>
    </rPh>
    <rPh sb="9" eb="10">
      <t>ガタ</t>
    </rPh>
    <rPh sb="10" eb="11">
      <t>ヨウ</t>
    </rPh>
    <phoneticPr fontId="1"/>
  </si>
  <si>
    <t>注４</t>
    <rPh sb="0" eb="1">
      <t>チュウ</t>
    </rPh>
    <phoneticPr fontId="1"/>
  </si>
  <si>
    <t>第９号様式　 （第１片）（保育所型用）</t>
    <rPh sb="8" eb="9">
      <t>ダイ</t>
    </rPh>
    <rPh sb="10" eb="11">
      <t>ヘン</t>
    </rPh>
    <rPh sb="13" eb="16">
      <t>ホイクショ</t>
    </rPh>
    <phoneticPr fontId="1"/>
  </si>
  <si>
    <t>)</t>
    <phoneticPr fontId="1"/>
  </si>
  <si>
    <t>C(</t>
    <phoneticPr fontId="1"/>
  </si>
  <si>
    <t>小計（a＋ｂ＋ｃ＋ｄ）</t>
    <rPh sb="0" eb="2">
      <t>ショウケイ</t>
    </rPh>
    <phoneticPr fontId="1"/>
  </si>
  <si>
    <t>３歳未満の児童計（a＋ｂ）</t>
    <rPh sb="1" eb="2">
      <t>サイ</t>
    </rPh>
    <rPh sb="2" eb="4">
      <t>ミマン</t>
    </rPh>
    <rPh sb="5" eb="7">
      <t>ジドウ</t>
    </rPh>
    <rPh sb="7" eb="8">
      <t>ケイ</t>
    </rPh>
    <phoneticPr fontId="1"/>
  </si>
  <si>
    <t>３歳以上の児童計（ｃ＋ｄ）</t>
    <rPh sb="1" eb="2">
      <t>サイ</t>
    </rPh>
    <rPh sb="2" eb="4">
      <t>イジョウ</t>
    </rPh>
    <rPh sb="5" eb="7">
      <t>ジドウ</t>
    </rPh>
    <rPh sb="7" eb="8">
      <t>ケイ</t>
    </rPh>
    <phoneticPr fontId="1"/>
  </si>
  <si>
    <t>うち幼稚園教諭免許を有する職員</t>
    <rPh sb="2" eb="5">
      <t>ヨウチエン</t>
    </rPh>
    <rPh sb="5" eb="7">
      <t>キョウユ</t>
    </rPh>
    <rPh sb="7" eb="9">
      <t>メンキョ</t>
    </rPh>
    <rPh sb="10" eb="11">
      <t>ユウ</t>
    </rPh>
    <rPh sb="13" eb="15">
      <t>ショクイン</t>
    </rPh>
    <phoneticPr fontId="1"/>
  </si>
  <si>
    <t>A、B及びCは少数第一位を四捨五入した数値とすること。</t>
    <rPh sb="3" eb="4">
      <t>オヨ</t>
    </rPh>
    <rPh sb="7" eb="9">
      <t>ショウスウ</t>
    </rPh>
    <rPh sb="9" eb="10">
      <t>ダイ</t>
    </rPh>
    <rPh sb="10" eb="11">
      <t>１</t>
    </rPh>
    <rPh sb="11" eb="12">
      <t>クライ</t>
    </rPh>
    <rPh sb="13" eb="17">
      <t>シシャゴニュウ</t>
    </rPh>
    <rPh sb="19" eb="21">
      <t>スウチ</t>
    </rPh>
    <phoneticPr fontId="1"/>
  </si>
  <si>
    <t>　　　　　　　　　　　　年齢
施設種別</t>
    <rPh sb="12" eb="14">
      <t>ネンレイ</t>
    </rPh>
    <rPh sb="15" eb="17">
      <t>シセツ</t>
    </rPh>
    <rPh sb="17" eb="19">
      <t>シュベツ</t>
    </rPh>
    <phoneticPr fontId="1"/>
  </si>
  <si>
    <t>該当</t>
    <rPh sb="0" eb="2">
      <t>ガイトウ</t>
    </rPh>
    <phoneticPr fontId="1"/>
  </si>
  <si>
    <r>
      <t>１　</t>
    </r>
    <r>
      <rPr>
        <sz val="11"/>
        <rFont val="ＭＳ ゴシック"/>
        <family val="3"/>
        <charset val="128"/>
      </rPr>
      <t>定員</t>
    </r>
    <rPh sb="2" eb="4">
      <t>テイイン</t>
    </rPh>
    <phoneticPr fontId="1"/>
  </si>
  <si>
    <t>　（開設後、利用定員を定員と異なる人数に設定した場合のみ記入）</t>
    <phoneticPr fontId="1"/>
  </si>
  <si>
    <r>
      <t>①保育が必要な子どもの</t>
    </r>
    <r>
      <rPr>
        <sz val="10"/>
        <rFont val="ＭＳ 明朝"/>
        <family val="1"/>
        <charset val="128"/>
      </rPr>
      <t>定員</t>
    </r>
    <rPh sb="1" eb="3">
      <t>ホイク</t>
    </rPh>
    <rPh sb="4" eb="6">
      <t>ヒツヨウ</t>
    </rPh>
    <rPh sb="7" eb="8">
      <t>コ</t>
    </rPh>
    <rPh sb="11" eb="13">
      <t>テイイン</t>
    </rPh>
    <rPh sb="12" eb="13">
      <t>ニンテイ</t>
    </rPh>
    <phoneticPr fontId="1"/>
  </si>
  <si>
    <t>合計（C）</t>
    <rPh sb="0" eb="2">
      <t>ゴウケイ</t>
    </rPh>
    <phoneticPr fontId="1"/>
  </si>
  <si>
    <r>
      <t>４　保育室等の状況</t>
    </r>
    <r>
      <rPr>
        <sz val="11"/>
        <rFont val="ＭＳ Ｐ明朝"/>
        <family val="1"/>
        <charset val="128"/>
      </rPr>
      <t>　　　　　</t>
    </r>
    <rPh sb="2" eb="5">
      <t>ホイクシツ</t>
    </rPh>
    <rPh sb="5" eb="6">
      <t>トウ</t>
    </rPh>
    <rPh sb="7" eb="9">
      <t>ジョウキョウ</t>
    </rPh>
    <phoneticPr fontId="1"/>
  </si>
  <si>
    <t>F(</t>
    <phoneticPr fontId="1"/>
  </si>
  <si>
    <t>学級数</t>
    <rPh sb="0" eb="2">
      <t>ガッキュウ</t>
    </rPh>
    <rPh sb="2" eb="3">
      <t>スウ</t>
    </rPh>
    <phoneticPr fontId="1"/>
  </si>
  <si>
    <t>３　保育室・遊戯室数</t>
    <rPh sb="2" eb="5">
      <t>ホイクシツ</t>
    </rPh>
    <rPh sb="6" eb="9">
      <t>ユウギシツ</t>
    </rPh>
    <rPh sb="9" eb="10">
      <t>スウ</t>
    </rPh>
    <phoneticPr fontId="1"/>
  </si>
  <si>
    <t>保育室・遊戯室数</t>
    <rPh sb="0" eb="3">
      <t>ホイクシツ</t>
    </rPh>
    <rPh sb="4" eb="7">
      <t>ユウギシツ</t>
    </rPh>
    <rPh sb="7" eb="8">
      <t>スウ</t>
    </rPh>
    <phoneticPr fontId="1"/>
  </si>
  <si>
    <t>学級担任数</t>
    <rPh sb="0" eb="2">
      <t>ガッキュウ</t>
    </rPh>
    <rPh sb="2" eb="4">
      <t>タンニン</t>
    </rPh>
    <rPh sb="4" eb="5">
      <t>スウ</t>
    </rPh>
    <phoneticPr fontId="1"/>
  </si>
  <si>
    <t>合計　E</t>
    <rPh sb="0" eb="2">
      <t>ゴウケイ</t>
    </rPh>
    <phoneticPr fontId="1"/>
  </si>
  <si>
    <t>注</t>
    <rPh sb="0" eb="1">
      <t>チュウ</t>
    </rPh>
    <phoneticPr fontId="1"/>
  </si>
  <si>
    <t>注３</t>
    <phoneticPr fontId="1"/>
  </si>
  <si>
    <t>１－２　子ども・子育て支援法により定める利用定員</t>
    <rPh sb="4" eb="5">
      <t>コ</t>
    </rPh>
    <rPh sb="8" eb="10">
      <t>コソダ</t>
    </rPh>
    <rPh sb="11" eb="13">
      <t>シエン</t>
    </rPh>
    <rPh sb="13" eb="14">
      <t>ホウ</t>
    </rPh>
    <rPh sb="17" eb="18">
      <t>サダ</t>
    </rPh>
    <rPh sb="20" eb="22">
      <t>リヨウ</t>
    </rPh>
    <rPh sb="22" eb="24">
      <t>テイイン</t>
    </rPh>
    <phoneticPr fontId="1"/>
  </si>
  <si>
    <t>認定上の学級数
（D）</t>
    <rPh sb="0" eb="2">
      <t>ニンテイ</t>
    </rPh>
    <rPh sb="2" eb="3">
      <t>ジョウ</t>
    </rPh>
    <rPh sb="4" eb="6">
      <t>ガッキュウ</t>
    </rPh>
    <rPh sb="6" eb="7">
      <t>スウ</t>
    </rPh>
    <phoneticPr fontId="1"/>
  </si>
  <si>
    <t>　　　　　　　　　　　　　　　　　　　　　　　　配置基準</t>
    <rPh sb="24" eb="26">
      <t>ハイチ</t>
    </rPh>
    <rPh sb="26" eb="28">
      <t>キジュン</t>
    </rPh>
    <phoneticPr fontId="1"/>
  </si>
  <si>
    <t>３歳（学級数）</t>
    <rPh sb="1" eb="2">
      <t>サイ</t>
    </rPh>
    <rPh sb="3" eb="5">
      <t>ガッキュウ</t>
    </rPh>
    <rPh sb="5" eb="6">
      <t>スウ</t>
    </rPh>
    <phoneticPr fontId="1"/>
  </si>
  <si>
    <t>４歳（学級数）</t>
    <rPh sb="1" eb="2">
      <t>サイ</t>
    </rPh>
    <rPh sb="3" eb="5">
      <t>ガッキュウ</t>
    </rPh>
    <rPh sb="5" eb="6">
      <t>スウ</t>
    </rPh>
    <phoneticPr fontId="1"/>
  </si>
  <si>
    <t>５歳（学級数）</t>
    <rPh sb="1" eb="2">
      <t>サイ</t>
    </rPh>
    <phoneticPr fontId="1"/>
  </si>
  <si>
    <t>利用定員を定員と異なる人数に設定した場合は、実学級数を記入すること。</t>
    <rPh sb="0" eb="2">
      <t>リヨウ</t>
    </rPh>
    <rPh sb="2" eb="4">
      <t>テイイン</t>
    </rPh>
    <rPh sb="5" eb="7">
      <t>テイイン</t>
    </rPh>
    <rPh sb="8" eb="9">
      <t>コト</t>
    </rPh>
    <rPh sb="11" eb="13">
      <t>ニンズウ</t>
    </rPh>
    <rPh sb="14" eb="16">
      <t>セッテイ</t>
    </rPh>
    <rPh sb="18" eb="20">
      <t>バアイ</t>
    </rPh>
    <rPh sb="22" eb="23">
      <t>ジツ</t>
    </rPh>
    <rPh sb="23" eb="25">
      <t>ガッキュウ</t>
    </rPh>
    <rPh sb="25" eb="26">
      <t>スウ</t>
    </rPh>
    <rPh sb="27" eb="29">
      <t>キニュウ</t>
    </rPh>
    <phoneticPr fontId="1"/>
  </si>
  <si>
    <t>　 利用定員を定員と異なる人数に設定した場合は、利用定員数で算出すること。</t>
    <phoneticPr fontId="1"/>
  </si>
  <si>
    <t>注５</t>
    <rPh sb="0" eb="1">
      <t>チュウ</t>
    </rPh>
    <phoneticPr fontId="1"/>
  </si>
  <si>
    <t>Dは、BとEを比較し、B&lt;Eのときは、A+E+eにより算出し、B&lt;E以外のときはC+eとすること。</t>
    <rPh sb="7" eb="9">
      <t>ヒカク</t>
    </rPh>
    <rPh sb="27" eb="29">
      <t>サンシュツ</t>
    </rPh>
    <rPh sb="34" eb="36">
      <t>イガイ</t>
    </rPh>
    <phoneticPr fontId="1"/>
  </si>
  <si>
    <t>６　保育従事職員の資格の特例を適用する職員の状況</t>
    <rPh sb="2" eb="4">
      <t>ホイク</t>
    </rPh>
    <rPh sb="4" eb="6">
      <t>ジュウジ</t>
    </rPh>
    <rPh sb="6" eb="8">
      <t>ショクイン</t>
    </rPh>
    <rPh sb="9" eb="11">
      <t>シカク</t>
    </rPh>
    <rPh sb="12" eb="14">
      <t>トクレイ</t>
    </rPh>
    <rPh sb="15" eb="17">
      <t>テキヨウ</t>
    </rPh>
    <rPh sb="19" eb="20">
      <t>ショク</t>
    </rPh>
    <rPh sb="20" eb="21">
      <t>イン</t>
    </rPh>
    <rPh sb="22" eb="24">
      <t>ジョウキョウ</t>
    </rPh>
    <phoneticPr fontId="1"/>
  </si>
  <si>
    <t>　９０人以下</t>
    <rPh sb="3" eb="4">
      <t>ニン</t>
    </rPh>
    <rPh sb="4" eb="6">
      <t>イカ</t>
    </rPh>
    <phoneticPr fontId="1"/>
  </si>
  <si>
    <t>e（</t>
    <phoneticPr fontId="1"/>
  </si>
  <si>
    <r>
      <t>B＜Eの場合　　A＋E＋e
B</t>
    </r>
    <r>
      <rPr>
        <sz val="10"/>
        <rFont val="ＭＳ Ｐゴシック"/>
        <family val="3"/>
        <charset val="128"/>
      </rPr>
      <t>≧</t>
    </r>
    <r>
      <rPr>
        <sz val="10"/>
        <rFont val="ＭＳ Ｐ明朝"/>
        <family val="1"/>
        <charset val="128"/>
      </rPr>
      <t>Eの場合　　C＋e</t>
    </r>
    <rPh sb="4" eb="6">
      <t>バアイ</t>
    </rPh>
    <phoneticPr fontId="1"/>
  </si>
  <si>
    <t>５　職員の配置状況</t>
    <rPh sb="2" eb="4">
      <t>ショクイン</t>
    </rPh>
    <rPh sb="5" eb="7">
      <t>ハイチ</t>
    </rPh>
    <rPh sb="7" eb="9">
      <t>ジョウキョウ</t>
    </rPh>
    <phoneticPr fontId="1"/>
  </si>
  <si>
    <t>２歳児室数</t>
    <rPh sb="1" eb="2">
      <t>サイ</t>
    </rPh>
    <rPh sb="2" eb="3">
      <t>ジ</t>
    </rPh>
    <rPh sb="3" eb="4">
      <t>シツ</t>
    </rPh>
    <rPh sb="4" eb="5">
      <t>スウ</t>
    </rPh>
    <phoneticPr fontId="1"/>
  </si>
  <si>
    <t>学級数（D）</t>
    <phoneticPr fontId="1"/>
  </si>
  <si>
    <t>＊本欄における学級数Cは、各年齢区分ごとに定員数を３５で除して算出すること。</t>
    <rPh sb="1" eb="3">
      <t>ホンラン</t>
    </rPh>
    <rPh sb="7" eb="9">
      <t>ガッキュウ</t>
    </rPh>
    <rPh sb="9" eb="10">
      <t>スウ</t>
    </rPh>
    <rPh sb="13" eb="14">
      <t>カク</t>
    </rPh>
    <rPh sb="14" eb="16">
      <t>ネンレイ</t>
    </rPh>
    <rPh sb="16" eb="18">
      <t>クブン</t>
    </rPh>
    <rPh sb="21" eb="23">
      <t>テイイン</t>
    </rPh>
    <rPh sb="23" eb="24">
      <t>スウ</t>
    </rPh>
    <rPh sb="28" eb="29">
      <t>ジョ</t>
    </rPh>
    <rPh sb="31" eb="33">
      <t>サンシュツ</t>
    </rPh>
    <phoneticPr fontId="1"/>
  </si>
  <si>
    <t>※ 保育室・遊戯室の数は、2歳児室数及び認定上の学級数（D）の合計を下回ってはならない。</t>
    <rPh sb="2" eb="5">
      <t>ホイクシツ</t>
    </rPh>
    <rPh sb="6" eb="9">
      <t>ユウギシツ</t>
    </rPh>
    <rPh sb="10" eb="11">
      <t>スウ</t>
    </rPh>
    <rPh sb="18" eb="19">
      <t>オヨ</t>
    </rPh>
    <rPh sb="20" eb="22">
      <t>ニンテイ</t>
    </rPh>
    <rPh sb="22" eb="23">
      <t>ジョウ</t>
    </rPh>
    <rPh sb="24" eb="26">
      <t>ガッキュウ</t>
    </rPh>
    <rPh sb="26" eb="27">
      <t>スウ</t>
    </rPh>
    <rPh sb="31" eb="33">
      <t>ゴウケイ</t>
    </rPh>
    <rPh sb="34" eb="36">
      <t>シタマワ</t>
    </rPh>
    <phoneticPr fontId="1"/>
  </si>
  <si>
    <t>定員が９０人以下の場合</t>
    <rPh sb="0" eb="2">
      <t>テイイン</t>
    </rPh>
    <rPh sb="5" eb="6">
      <t>ニン</t>
    </rPh>
    <rPh sb="6" eb="8">
      <t>イカ</t>
    </rPh>
    <rPh sb="9" eb="11">
      <t>バアイ</t>
    </rPh>
    <phoneticPr fontId="1"/>
  </si>
  <si>
    <t>定員が、４０人以下では１人以上、４１人以上１５０人以下では２人以上、１５１人以上では３人以上</t>
    <phoneticPr fontId="1"/>
  </si>
  <si>
    <r>
      <t>eは</t>
    </r>
    <r>
      <rPr>
        <sz val="10"/>
        <color theme="1"/>
        <rFont val="ＭＳ 明朝"/>
        <family val="1"/>
        <charset val="128"/>
      </rPr>
      <t>保育を必要とする子どもの定員が90人以下の場合に「１」を、９１人以上の場合は「０」を記入すること。利用定員を定員と異なる人数に設定した場合は、利用定員で算出すること。</t>
    </r>
    <rPh sb="2" eb="4">
      <t>ホイク</t>
    </rPh>
    <rPh sb="5" eb="7">
      <t>ヒツヨウ</t>
    </rPh>
    <rPh sb="10" eb="11">
      <t>コ</t>
    </rPh>
    <rPh sb="14" eb="16">
      <t>テイイン</t>
    </rPh>
    <rPh sb="19" eb="20">
      <t>ニン</t>
    </rPh>
    <rPh sb="20" eb="22">
      <t>イカ</t>
    </rPh>
    <rPh sb="23" eb="25">
      <t>バアイ</t>
    </rPh>
    <rPh sb="33" eb="34">
      <t>ニン</t>
    </rPh>
    <rPh sb="34" eb="36">
      <t>イジョウ</t>
    </rPh>
    <rPh sb="37" eb="39">
      <t>バアイ</t>
    </rPh>
    <rPh sb="44" eb="46">
      <t>キニュウ</t>
    </rPh>
    <phoneticPr fontId="1"/>
  </si>
  <si>
    <r>
      <t xml:space="preserve"> [　　]には、各年齢の定員数を記入すること。
</t>
    </r>
    <r>
      <rPr>
        <sz val="10"/>
        <color theme="1"/>
        <rFont val="ＭＳ 明朝"/>
        <family val="1"/>
        <charset val="128"/>
      </rPr>
      <t>（利用定員が定員と異なる場合は、利用定員で算出すること。）</t>
    </r>
    <rPh sb="8" eb="9">
      <t>カク</t>
    </rPh>
    <rPh sb="9" eb="11">
      <t>ネンレイ</t>
    </rPh>
    <rPh sb="12" eb="15">
      <t>テイインスウ</t>
    </rPh>
    <rPh sb="16" eb="18">
      <t>キニュウ</t>
    </rPh>
    <rPh sb="25" eb="27">
      <t>リヨウ</t>
    </rPh>
    <rPh sb="27" eb="29">
      <t>テイイン</t>
    </rPh>
    <rPh sb="30" eb="32">
      <t>テイイン</t>
    </rPh>
    <rPh sb="33" eb="34">
      <t>コト</t>
    </rPh>
    <rPh sb="36" eb="38">
      <t>バアイ</t>
    </rPh>
    <rPh sb="40" eb="42">
      <t>リヨウ</t>
    </rPh>
    <rPh sb="42" eb="44">
      <t>テイイン</t>
    </rPh>
    <rPh sb="45" eb="47">
      <t>サンシュツ</t>
    </rPh>
    <phoneticPr fontId="1"/>
  </si>
  <si>
    <t>（　　　）には、認定上の学級数を記入すること。</t>
    <rPh sb="8" eb="10">
      <t>ニンテイ</t>
    </rPh>
    <rPh sb="10" eb="11">
      <t>ジョウ</t>
    </rPh>
    <rPh sb="12" eb="14">
      <t>ガッキュウ</t>
    </rPh>
    <rPh sb="14" eb="15">
      <t>スウ</t>
    </rPh>
    <rPh sb="16" eb="18">
      <t>キニュウ</t>
    </rPh>
    <phoneticPr fontId="1"/>
  </si>
  <si>
    <t>規則第６条第２項の定める学級担任に係る資格の特例を適用する職員</t>
    <rPh sb="0" eb="2">
      <t>キソク</t>
    </rPh>
    <rPh sb="2" eb="3">
      <t>ダイ</t>
    </rPh>
    <rPh sb="4" eb="5">
      <t>ジョウ</t>
    </rPh>
    <rPh sb="5" eb="6">
      <t>ダイ</t>
    </rPh>
    <rPh sb="7" eb="8">
      <t>コウ</t>
    </rPh>
    <rPh sb="9" eb="10">
      <t>サダ</t>
    </rPh>
    <rPh sb="12" eb="14">
      <t>ガッキュウ</t>
    </rPh>
    <rPh sb="14" eb="16">
      <t>タンニン</t>
    </rPh>
    <rPh sb="17" eb="18">
      <t>カカ</t>
    </rPh>
    <rPh sb="19" eb="21">
      <t>シカク</t>
    </rPh>
    <rPh sb="22" eb="24">
      <t>トクレイ</t>
    </rPh>
    <rPh sb="25" eb="27">
      <t>テキヨウ</t>
    </rPh>
    <rPh sb="29" eb="30">
      <t>ショク</t>
    </rPh>
    <rPh sb="30" eb="31">
      <t>イン</t>
    </rPh>
    <phoneticPr fontId="1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</si>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</sst>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#,##0_ "/>
    <numFmt numFmtId="178" formatCode="#,##0.0_ "/>
    <numFmt numFmtId="179" formatCode="0_ 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HGP創英角ｺﾞｼｯｸUB"/>
      <family val="3"/>
      <charset val="128"/>
    </font>
    <font>
      <sz val="10"/>
      <color rgb="FFFF000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5">
    <xf numFmtId="0" fontId="0" fillId="0" borderId="0" xfId="0">
      <alignment vertical="center"/>
    </xf>
    <xf numFmtId="0" fontId="3" fillId="4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0" fontId="3" fillId="4" borderId="0" xfId="0" applyFont="1" applyFill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4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top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top"/>
    </xf>
    <xf numFmtId="0" fontId="2" fillId="0" borderId="0" xfId="0" applyFo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shrinkToFit="1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/>
    </xf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 shrinkToFit="1"/>
    </xf>
    <xf numFmtId="0" fontId="5" fillId="4" borderId="0" xfId="0" applyFont="1" applyFill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5" fillId="4" borderId="22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0" fontId="3" fillId="4" borderId="1" xfId="0" applyFont="1" applyFill="1" applyBorder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4" borderId="13" xfId="0" applyFont="1" applyFill="1" applyBorder="1" applyAlignment="1" applyProtection="1">
      <alignment vertical="center"/>
    </xf>
    <xf numFmtId="176" fontId="3" fillId="3" borderId="13" xfId="0" applyNumberFormat="1" applyFont="1" applyFill="1" applyBorder="1" applyAlignment="1" applyProtection="1">
      <alignment horizontal="right" vertical="center" shrinkToFit="1"/>
    </xf>
    <xf numFmtId="0" fontId="3" fillId="4" borderId="17" xfId="0" applyFont="1" applyFill="1" applyBorder="1" applyAlignment="1" applyProtection="1">
      <alignment vertical="center"/>
    </xf>
    <xf numFmtId="0" fontId="3" fillId="3" borderId="0" xfId="0" applyFont="1" applyFill="1" applyBorder="1" applyProtection="1">
      <alignment vertical="center"/>
    </xf>
    <xf numFmtId="0" fontId="3" fillId="4" borderId="0" xfId="0" applyFont="1" applyFill="1" applyBorder="1" applyProtection="1">
      <alignment vertical="center"/>
    </xf>
    <xf numFmtId="176" fontId="3" fillId="3" borderId="0" xfId="0" applyNumberFormat="1" applyFont="1" applyFill="1" applyBorder="1" applyAlignment="1" applyProtection="1">
      <alignment horizontal="right" vertical="center" shrinkToFit="1"/>
    </xf>
    <xf numFmtId="0" fontId="3" fillId="4" borderId="18" xfId="0" applyFont="1" applyFill="1" applyBorder="1" applyProtection="1">
      <alignment vertical="center"/>
    </xf>
    <xf numFmtId="176" fontId="3" fillId="3" borderId="6" xfId="0" applyNumberFormat="1" applyFont="1" applyFill="1" applyBorder="1" applyAlignment="1" applyProtection="1">
      <alignment horizontal="right" vertical="center" shrinkToFit="1"/>
    </xf>
    <xf numFmtId="0" fontId="3" fillId="4" borderId="6" xfId="0" applyFont="1" applyFill="1" applyBorder="1" applyAlignment="1" applyProtection="1">
      <alignment vertical="center" wrapText="1"/>
    </xf>
    <xf numFmtId="0" fontId="3" fillId="4" borderId="20" xfId="0" applyFont="1" applyFill="1" applyBorder="1" applyAlignment="1" applyProtection="1">
      <alignment vertical="center" wrapText="1"/>
    </xf>
    <xf numFmtId="0" fontId="3" fillId="4" borderId="21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righ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3" fillId="4" borderId="20" xfId="0" applyFont="1" applyFill="1" applyBorder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top"/>
    </xf>
    <xf numFmtId="0" fontId="3" fillId="0" borderId="4" xfId="0" applyFont="1" applyFill="1" applyBorder="1" applyAlignment="1" applyProtection="1">
      <alignment horizontal="center" vertical="center"/>
    </xf>
    <xf numFmtId="49" fontId="3" fillId="0" borderId="13" xfId="0" applyNumberFormat="1" applyFont="1" applyFill="1" applyBorder="1" applyAlignment="1" applyProtection="1">
      <alignment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right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vertical="top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vertical="top" wrapText="1"/>
    </xf>
    <xf numFmtId="49" fontId="3" fillId="0" borderId="3" xfId="0" applyNumberFormat="1" applyFont="1" applyFill="1" applyBorder="1" applyAlignment="1" applyProtection="1">
      <alignment horizontal="center" vertical="center"/>
    </xf>
    <xf numFmtId="177" fontId="3" fillId="3" borderId="0" xfId="0" applyNumberFormat="1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/>
    </xf>
    <xf numFmtId="177" fontId="3" fillId="0" borderId="0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</xf>
    <xf numFmtId="0" fontId="3" fillId="0" borderId="18" xfId="0" applyFont="1" applyFill="1" applyBorder="1" applyProtection="1">
      <alignment vertical="center"/>
    </xf>
    <xf numFmtId="0" fontId="3" fillId="0" borderId="2" xfId="0" applyFont="1" applyFill="1" applyBorder="1" applyAlignment="1" applyProtection="1">
      <alignment horizontal="right" vertical="center"/>
    </xf>
    <xf numFmtId="178" fontId="3" fillId="3" borderId="5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3" fillId="0" borderId="18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 vertical="center"/>
    </xf>
    <xf numFmtId="0" fontId="7" fillId="0" borderId="6" xfId="0" applyFont="1" applyFill="1" applyBorder="1" applyAlignment="1" applyProtection="1">
      <alignment horizontal="right" vertical="center"/>
    </xf>
    <xf numFmtId="49" fontId="3" fillId="0" borderId="5" xfId="0" applyNumberFormat="1" applyFont="1" applyFill="1" applyBorder="1" applyAlignment="1" applyProtection="1">
      <alignment vertical="center"/>
    </xf>
    <xf numFmtId="49" fontId="3" fillId="0" borderId="6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Protection="1">
      <alignment vertical="center"/>
    </xf>
    <xf numFmtId="0" fontId="12" fillId="0" borderId="0" xfId="0" applyFont="1" applyFill="1" applyBorder="1" applyAlignment="1" applyProtection="1"/>
    <xf numFmtId="0" fontId="12" fillId="5" borderId="22" xfId="0" applyFont="1" applyFill="1" applyBorder="1" applyAlignment="1" applyProtection="1">
      <alignment horizontal="center" vertical="center"/>
    </xf>
    <xf numFmtId="0" fontId="12" fillId="5" borderId="33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 vertical="center" wrapText="1" indent="2"/>
    </xf>
    <xf numFmtId="0" fontId="3" fillId="0" borderId="2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7" fillId="0" borderId="16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right" vertical="center"/>
    </xf>
    <xf numFmtId="49" fontId="3" fillId="0" borderId="4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vertical="center"/>
    </xf>
    <xf numFmtId="49" fontId="3" fillId="4" borderId="4" xfId="0" applyNumberFormat="1" applyFont="1" applyFill="1" applyBorder="1" applyAlignment="1" applyProtection="1">
      <alignment horizontal="right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49" fontId="3" fillId="4" borderId="13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49" fontId="3" fillId="4" borderId="16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3" fillId="4" borderId="14" xfId="0" applyFont="1" applyFill="1" applyBorder="1" applyAlignment="1" applyProtection="1">
      <alignment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Protection="1">
      <alignment vertical="center"/>
    </xf>
    <xf numFmtId="0" fontId="3" fillId="4" borderId="4" xfId="0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vertical="center"/>
    </xf>
    <xf numFmtId="177" fontId="3" fillId="3" borderId="5" xfId="0" applyNumberFormat="1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  <protection locked="0"/>
    </xf>
    <xf numFmtId="0" fontId="17" fillId="0" borderId="0" xfId="0" applyFont="1" applyFill="1" applyProtection="1">
      <alignment vertical="center"/>
      <protection locked="0"/>
    </xf>
    <xf numFmtId="0" fontId="17" fillId="0" borderId="0" xfId="0" applyFont="1" applyFill="1" applyProtection="1">
      <alignment vertical="center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 shrinkToFit="1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22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horizontal="right" vertical="center"/>
    </xf>
    <xf numFmtId="0" fontId="17" fillId="6" borderId="1" xfId="0" applyFont="1" applyFill="1" applyBorder="1" applyAlignment="1" applyProtection="1">
      <alignment horizontal="center" vertical="center"/>
      <protection locked="0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/>
    </xf>
    <xf numFmtId="0" fontId="14" fillId="4" borderId="28" xfId="0" applyFont="1" applyFill="1" applyBorder="1" applyAlignment="1" applyProtection="1">
      <alignment horizontal="center" vertical="center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left" vertical="center" shrinkToFi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16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3" fillId="4" borderId="14" xfId="0" applyFont="1" applyFill="1" applyBorder="1" applyAlignment="1" applyProtection="1">
      <alignment vertical="center"/>
    </xf>
    <xf numFmtId="0" fontId="7" fillId="4" borderId="14" xfId="0" applyFont="1" applyFill="1" applyBorder="1" applyAlignment="1" applyProtection="1">
      <alignment vertical="center"/>
    </xf>
    <xf numFmtId="0" fontId="5" fillId="4" borderId="14" xfId="0" applyFont="1" applyFill="1" applyBorder="1" applyAlignment="1" applyProtection="1">
      <alignment vertical="center"/>
    </xf>
    <xf numFmtId="0" fontId="7" fillId="4" borderId="31" xfId="0" applyFont="1" applyFill="1" applyBorder="1" applyAlignment="1" applyProtection="1">
      <alignment vertical="center" wrapText="1"/>
    </xf>
    <xf numFmtId="0" fontId="7" fillId="4" borderId="3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16" xfId="0" applyFont="1" applyFill="1" applyBorder="1" applyAlignment="1" applyProtection="1">
      <alignment horizontal="center" vertical="center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18" fillId="4" borderId="31" xfId="0" applyFont="1" applyFill="1" applyBorder="1" applyAlignment="1" applyProtection="1">
      <alignment vertical="center" wrapText="1"/>
    </xf>
    <xf numFmtId="0" fontId="18" fillId="4" borderId="32" xfId="0" applyFont="1" applyFill="1" applyBorder="1" applyAlignment="1" applyProtection="1">
      <alignment vertical="center" wrapText="1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4" borderId="14" xfId="0" applyFont="1" applyFill="1" applyBorder="1" applyAlignment="1" applyProtection="1">
      <alignment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 applyProtection="1">
      <alignment horizontal="center" vertical="center"/>
    </xf>
    <xf numFmtId="0" fontId="14" fillId="4" borderId="29" xfId="0" applyFont="1" applyFill="1" applyBorder="1" applyAlignment="1" applyProtection="1">
      <alignment horizontal="center" vertical="center"/>
    </xf>
    <xf numFmtId="0" fontId="14" fillId="4" borderId="30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right" vertical="center"/>
    </xf>
    <xf numFmtId="0" fontId="3" fillId="4" borderId="4" xfId="0" applyFont="1" applyFill="1" applyBorder="1" applyAlignment="1" applyProtection="1">
      <alignment horizontal="right" vertical="center"/>
    </xf>
    <xf numFmtId="0" fontId="3" fillId="4" borderId="13" xfId="0" applyFont="1" applyFill="1" applyBorder="1" applyAlignment="1" applyProtection="1">
      <alignment horizontal="right" vertical="center"/>
    </xf>
    <xf numFmtId="0" fontId="3" fillId="4" borderId="17" xfId="0" applyFont="1" applyFill="1" applyBorder="1" applyAlignment="1" applyProtection="1">
      <alignment horizontal="right" vertical="center"/>
    </xf>
    <xf numFmtId="176" fontId="3" fillId="3" borderId="13" xfId="0" applyNumberFormat="1" applyFont="1" applyFill="1" applyBorder="1" applyAlignment="1" applyProtection="1">
      <alignment horizontal="right" vertical="center" shrinkToFit="1"/>
    </xf>
    <xf numFmtId="176" fontId="3" fillId="3" borderId="0" xfId="0" applyNumberFormat="1" applyFont="1" applyFill="1" applyBorder="1" applyAlignment="1" applyProtection="1">
      <alignment horizontal="right" vertical="center" shrinkToFit="1"/>
    </xf>
    <xf numFmtId="0" fontId="3" fillId="4" borderId="13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/>
    </xf>
    <xf numFmtId="176" fontId="3" fillId="2" borderId="26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18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right" vertical="center" shrinkToFit="1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19" xfId="0" applyFont="1" applyFill="1" applyBorder="1" applyAlignment="1" applyProtection="1">
      <alignment horizontal="right" vertical="center" wrapText="1"/>
    </xf>
    <xf numFmtId="0" fontId="3" fillId="4" borderId="6" xfId="0" applyFont="1" applyFill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horizontal="center" vertical="center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distributed" vertical="center" wrapText="1"/>
    </xf>
    <xf numFmtId="0" fontId="3" fillId="4" borderId="13" xfId="0" applyFont="1" applyFill="1" applyBorder="1" applyAlignment="1" applyProtection="1">
      <alignment horizontal="distributed" vertical="center" wrapText="1"/>
    </xf>
    <xf numFmtId="0" fontId="3" fillId="4" borderId="19" xfId="0" applyFont="1" applyFill="1" applyBorder="1" applyAlignment="1" applyProtection="1">
      <alignment horizontal="distributed" vertical="center" wrapText="1"/>
    </xf>
    <xf numFmtId="0" fontId="3" fillId="4" borderId="6" xfId="0" applyFont="1" applyFill="1" applyBorder="1" applyAlignment="1" applyProtection="1">
      <alignment horizontal="distributed" vertical="center" wrapText="1"/>
    </xf>
    <xf numFmtId="0" fontId="3" fillId="3" borderId="13" xfId="0" applyFont="1" applyFill="1" applyBorder="1" applyAlignment="1" applyProtection="1">
      <alignment horizontal="right" vertical="center"/>
    </xf>
    <xf numFmtId="0" fontId="3" fillId="3" borderId="6" xfId="0" applyFont="1" applyFill="1" applyBorder="1" applyAlignment="1" applyProtection="1">
      <alignment horizontal="right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right" vertical="center"/>
    </xf>
    <xf numFmtId="0" fontId="3" fillId="4" borderId="20" xfId="0" applyFont="1" applyFill="1" applyBorder="1" applyAlignment="1" applyProtection="1">
      <alignment horizontal="right" vertical="center"/>
    </xf>
    <xf numFmtId="0" fontId="3" fillId="4" borderId="14" xfId="0" applyFont="1" applyFill="1" applyBorder="1" applyAlignment="1" applyProtection="1">
      <alignment horizontal="distributed" vertical="center" wrapText="1"/>
    </xf>
    <xf numFmtId="0" fontId="3" fillId="4" borderId="0" xfId="0" applyFont="1" applyFill="1" applyBorder="1" applyAlignment="1" applyProtection="1">
      <alignment horizontal="distributed" vertical="center" wrapText="1"/>
    </xf>
    <xf numFmtId="0" fontId="3" fillId="4" borderId="25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176" fontId="3" fillId="2" borderId="4" xfId="0" applyNumberFormat="1" applyFont="1" applyFill="1" applyBorder="1" applyAlignment="1" applyProtection="1">
      <alignment horizontal="right" vertical="center" shrinkToFit="1"/>
      <protection locked="0"/>
    </xf>
    <xf numFmtId="176" fontId="3" fillId="2" borderId="19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6" borderId="13" xfId="0" applyFont="1" applyFill="1" applyBorder="1" applyAlignment="1" applyProtection="1">
      <alignment horizontal="center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right" vertical="center"/>
    </xf>
    <xf numFmtId="49" fontId="3" fillId="4" borderId="19" xfId="0" applyNumberFormat="1" applyFont="1" applyFill="1" applyBorder="1" applyAlignment="1" applyProtection="1">
      <alignment horizontal="right" vertical="center"/>
    </xf>
    <xf numFmtId="0" fontId="3" fillId="4" borderId="17" xfId="0" applyFont="1" applyFill="1" applyBorder="1" applyAlignment="1" applyProtection="1">
      <alignment horizontal="left" vertical="center"/>
    </xf>
    <xf numFmtId="0" fontId="3" fillId="4" borderId="20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79" fontId="3" fillId="3" borderId="13" xfId="0" applyNumberFormat="1" applyFont="1" applyFill="1" applyBorder="1" applyAlignment="1" applyProtection="1">
      <alignment horizontal="center" vertical="center"/>
    </xf>
    <xf numFmtId="179" fontId="3" fillId="3" borderId="6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49" fontId="3" fillId="4" borderId="4" xfId="0" applyNumberFormat="1" applyFont="1" applyFill="1" applyBorder="1" applyAlignment="1" applyProtection="1">
      <alignment horizontal="center" vertical="center"/>
    </xf>
    <xf numFmtId="49" fontId="3" fillId="4" borderId="1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textRotation="255"/>
    </xf>
    <xf numFmtId="0" fontId="3" fillId="0" borderId="25" xfId="0" applyFont="1" applyFill="1" applyBorder="1" applyAlignment="1" applyProtection="1">
      <alignment horizontal="center" vertical="center" textRotation="255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right" vertical="center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3" fillId="0" borderId="2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distributed" vertical="center" wrapText="1" indent="2"/>
    </xf>
    <xf numFmtId="0" fontId="3" fillId="0" borderId="18" xfId="0" applyFont="1" applyFill="1" applyBorder="1" applyAlignment="1" applyProtection="1">
      <alignment horizontal="distributed" vertical="center" wrapText="1" indent="2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3" fillId="6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left" vertical="center" wrapText="1"/>
    </xf>
    <xf numFmtId="0" fontId="16" fillId="0" borderId="13" xfId="0" applyFont="1" applyFill="1" applyBorder="1" applyAlignment="1" applyProtection="1">
      <alignment horizontal="left" vertical="center" wrapText="1"/>
    </xf>
    <xf numFmtId="0" fontId="16" fillId="0" borderId="17" xfId="0" applyFont="1" applyFill="1" applyBorder="1" applyAlignment="1" applyProtection="1">
      <alignment horizontal="left" vertical="center" wrapText="1"/>
    </xf>
    <xf numFmtId="0" fontId="16" fillId="0" borderId="19" xfId="0" applyFont="1" applyFill="1" applyBorder="1" applyAlignment="1" applyProtection="1">
      <alignment horizontal="left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20" xfId="0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right" vertical="center"/>
    </xf>
    <xf numFmtId="0" fontId="3" fillId="6" borderId="13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 textRotation="255"/>
    </xf>
    <xf numFmtId="0" fontId="2" fillId="0" borderId="1" xfId="0" applyFont="1" applyFill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CC"/>
      <color rgb="FFFFFF99"/>
      <color rgb="FF99FFCC"/>
      <color rgb="FF99FF99"/>
      <color rgb="FFF8F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1190625</xdr:colOff>
      <xdr:row>27</xdr:row>
      <xdr:rowOff>0</xdr:rowOff>
    </xdr:from>
    <xdr:to>
      <xdr:col>2</xdr:col>
      <xdr:colOff>1190625</xdr:colOff>
      <xdr:row>27</xdr:row>
      <xdr:rowOff>0</xdr:rowOff>
    </xdr:to>
    <xdr:sp macro="" textlink="">
      <xdr:nvSpPr>
        <xdr:cNvPr id="3101" name="Line 5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>
          <a:spLocks noChangeShapeType="1"/>
        </xdr:cNvSpPr>
      </xdr:nvSpPr>
      <xdr:spPr bwMode="auto">
        <a:xfrm>
          <a:off x="1571625" y="51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1133475</xdr:colOff>
      <xdr:row>23</xdr:row>
      <xdr:rowOff>0</xdr:rowOff>
    </xdr:from>
    <xdr:to>
      <xdr:col>2</xdr:col>
      <xdr:colOff>1533525</xdr:colOff>
      <xdr:row>23</xdr:row>
      <xdr:rowOff>0</xdr:rowOff>
    </xdr:to>
    <xdr:sp macro="" textlink="">
      <xdr:nvSpPr>
        <xdr:cNvPr id="3078" name="Text Box 6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1514475" y="3790950"/>
          <a:ext cx="400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年齢</a:t>
          </a:r>
        </a:p>
      </xdr:txBody>
    </xdr:sp>
    <xdr:clientData/>
  </xdr:twoCellAnchor>
  <xdr:twoCellAnchor>
    <xdr:from>
      <xdr:col>2</xdr:col>
      <xdr:colOff>784860</xdr:colOff>
      <xdr:row>16</xdr:row>
      <xdr:rowOff>15240</xdr:rowOff>
    </xdr:from>
    <xdr:to>
      <xdr:col>2</xdr:col>
      <xdr:colOff>784860</xdr:colOff>
      <xdr:row>16</xdr:row>
      <xdr:rowOff>205740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1127760" y="400812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sng" strike="noStrike" baseline="0">
              <a:solidFill>
                <a:srgbClr val="FF0000"/>
              </a:solidFill>
              <a:latin typeface="ＭＳ Ｐ明朝"/>
              <a:ea typeface="ＭＳ Ｐ明朝"/>
            </a:rPr>
            <a:t>年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齢</a:t>
          </a:r>
        </a:p>
      </xdr:txBody>
    </xdr:sp>
    <xdr:clientData/>
  </xdr:twoCellAnchor>
  <xdr:twoCellAnchor>
    <xdr:from>
      <xdr:col>2</xdr:col>
      <xdr:colOff>792480</xdr:colOff>
      <xdr:row>19</xdr:row>
      <xdr:rowOff>30480</xdr:rowOff>
    </xdr:from>
    <xdr:to>
      <xdr:col>2</xdr:col>
      <xdr:colOff>792480</xdr:colOff>
      <xdr:row>19</xdr:row>
      <xdr:rowOff>220980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35380" y="504444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sng" strike="noStrike" baseline="0">
              <a:solidFill>
                <a:srgbClr val="FF0000"/>
              </a:solidFill>
              <a:latin typeface="ＭＳ Ｐ明朝"/>
              <a:ea typeface="ＭＳ Ｐ明朝"/>
            </a:rPr>
            <a:t>年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1"/>
  <sheetViews>
    <sheetView showGridLines="0" showZeros="0" tabSelected="1" view="pageBreakPreview" zoomScaleNormal="100" zoomScaleSheetLayoutView="100" workbookViewId="0">
      <selection activeCell="C2" sqref="C2"/>
    </sheetView>
  </sheetViews>
  <sheetFormatPr defaultColWidth="9" defaultRowHeight="13.2" x14ac:dyDescent="0.2"/>
  <cols>
    <col min="1" max="1" width="2.33203125" style="19" customWidth="1"/>
    <col min="2" max="2" width="2.6640625" style="19" customWidth="1"/>
    <col min="3" max="3" width="11.77734375" style="19" customWidth="1"/>
    <col min="4" max="10" width="7.44140625" style="19" customWidth="1"/>
    <col min="11" max="11" width="10" style="19" customWidth="1"/>
    <col min="12" max="12" width="9" style="6"/>
    <col min="13" max="16384" width="9" style="19"/>
  </cols>
  <sheetData>
    <row r="1" spans="1:12" s="5" customFormat="1" ht="18" customHeight="1" x14ac:dyDescent="0.2">
      <c r="A1" s="218" t="s">
        <v>75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2" s="6" customFormat="1" ht="7.5" customHeight="1" x14ac:dyDescent="0.2"/>
    <row r="3" spans="1:12" s="5" customFormat="1" ht="18" customHeight="1" x14ac:dyDescent="0.2">
      <c r="B3" s="5" t="s">
        <v>85</v>
      </c>
      <c r="J3" s="135"/>
      <c r="K3" s="136"/>
    </row>
    <row r="4" spans="1:12" s="6" customFormat="1" ht="7.5" customHeight="1" x14ac:dyDescent="0.2">
      <c r="B4" s="35"/>
    </row>
    <row r="5" spans="1:12" s="7" customFormat="1" ht="18" customHeight="1" thickBot="1" x14ac:dyDescent="0.25">
      <c r="B5" s="36" t="s">
        <v>87</v>
      </c>
      <c r="C5" s="37"/>
      <c r="D5" s="38"/>
      <c r="E5" s="37"/>
      <c r="F5" s="37"/>
      <c r="G5" s="37"/>
      <c r="H5" s="37"/>
      <c r="I5" s="37"/>
      <c r="J5" s="37"/>
      <c r="K5" s="37"/>
      <c r="L5" s="8"/>
    </row>
    <row r="6" spans="1:12" s="9" customFormat="1" ht="33" customHeight="1" x14ac:dyDescent="0.2">
      <c r="B6" s="219"/>
      <c r="C6" s="222" t="s">
        <v>83</v>
      </c>
      <c r="D6" s="223"/>
      <c r="E6" s="39" t="s">
        <v>0</v>
      </c>
      <c r="F6" s="39" t="s">
        <v>1</v>
      </c>
      <c r="G6" s="40" t="s">
        <v>2</v>
      </c>
      <c r="H6" s="39" t="s">
        <v>3</v>
      </c>
      <c r="I6" s="39" t="s">
        <v>4</v>
      </c>
      <c r="J6" s="41" t="s">
        <v>5</v>
      </c>
      <c r="K6" s="42" t="s">
        <v>6</v>
      </c>
      <c r="L6" s="10"/>
    </row>
    <row r="7" spans="1:12" s="2" customFormat="1" ht="29.25" customHeight="1" thickBot="1" x14ac:dyDescent="0.25">
      <c r="A7" s="1"/>
      <c r="B7" s="220"/>
      <c r="C7" s="224" t="s">
        <v>36</v>
      </c>
      <c r="D7" s="225"/>
      <c r="E7" s="43"/>
      <c r="F7" s="43"/>
      <c r="G7" s="44"/>
      <c r="H7" s="43"/>
      <c r="I7" s="43"/>
      <c r="J7" s="44"/>
      <c r="K7" s="45">
        <f>SUM(E7:J7)</f>
        <v>0</v>
      </c>
      <c r="L7" s="10"/>
    </row>
    <row r="8" spans="1:12" s="7" customFormat="1" ht="18.75" customHeight="1" thickBot="1" x14ac:dyDescent="0.25">
      <c r="B8" s="8" t="s">
        <v>7</v>
      </c>
      <c r="C8" s="11"/>
      <c r="E8" s="11"/>
      <c r="F8" s="11"/>
      <c r="G8" s="11"/>
      <c r="H8" s="11"/>
      <c r="I8" s="11"/>
      <c r="J8" s="11"/>
      <c r="K8" s="11"/>
      <c r="L8" s="8"/>
    </row>
    <row r="9" spans="1:12" s="9" customFormat="1" ht="33" customHeight="1" x14ac:dyDescent="0.2">
      <c r="B9" s="221"/>
      <c r="C9" s="222" t="s">
        <v>83</v>
      </c>
      <c r="D9" s="223"/>
      <c r="E9" s="39" t="s">
        <v>0</v>
      </c>
      <c r="F9" s="39" t="s">
        <v>1</v>
      </c>
      <c r="G9" s="40" t="s">
        <v>2</v>
      </c>
      <c r="H9" s="39" t="s">
        <v>3</v>
      </c>
      <c r="I9" s="39" t="s">
        <v>4</v>
      </c>
      <c r="J9" s="41" t="s">
        <v>5</v>
      </c>
      <c r="K9" s="42" t="s">
        <v>6</v>
      </c>
      <c r="L9" s="10"/>
    </row>
    <row r="10" spans="1:12" s="2" customFormat="1" ht="29.25" customHeight="1" thickBot="1" x14ac:dyDescent="0.25">
      <c r="A10" s="1"/>
      <c r="B10" s="221"/>
      <c r="C10" s="226" t="s">
        <v>36</v>
      </c>
      <c r="D10" s="227"/>
      <c r="E10" s="46"/>
      <c r="F10" s="46"/>
      <c r="G10" s="46"/>
      <c r="H10" s="47"/>
      <c r="I10" s="47"/>
      <c r="J10" s="48"/>
      <c r="K10" s="49">
        <f>SUM(E10:J10)</f>
        <v>0</v>
      </c>
      <c r="L10" s="10"/>
    </row>
    <row r="11" spans="1:12" s="2" customFormat="1" ht="24.75" customHeight="1" thickBot="1" x14ac:dyDescent="0.25">
      <c r="A11" s="1"/>
      <c r="B11" s="233" t="s">
        <v>22</v>
      </c>
      <c r="C11" s="234"/>
      <c r="D11" s="235"/>
      <c r="E11" s="50">
        <f t="shared" ref="E11:K11" si="0">E7+E10</f>
        <v>0</v>
      </c>
      <c r="F11" s="51">
        <f t="shared" si="0"/>
        <v>0</v>
      </c>
      <c r="G11" s="51">
        <f t="shared" si="0"/>
        <v>0</v>
      </c>
      <c r="H11" s="51">
        <f t="shared" si="0"/>
        <v>0</v>
      </c>
      <c r="I11" s="51">
        <f t="shared" si="0"/>
        <v>0</v>
      </c>
      <c r="J11" s="52">
        <f t="shared" si="0"/>
        <v>0</v>
      </c>
      <c r="K11" s="53">
        <f t="shared" si="0"/>
        <v>0</v>
      </c>
      <c r="L11" s="10"/>
    </row>
    <row r="12" spans="1:12" s="6" customFormat="1" ht="18" customHeight="1" x14ac:dyDescent="0.2"/>
    <row r="13" spans="1:12" s="5" customFormat="1" ht="18" customHeight="1" x14ac:dyDescent="0.2">
      <c r="B13" s="181" t="s">
        <v>98</v>
      </c>
      <c r="C13" s="182"/>
      <c r="D13" s="182"/>
      <c r="E13" s="182"/>
      <c r="F13" s="182"/>
      <c r="G13" s="182"/>
      <c r="H13" s="182"/>
      <c r="I13" s="182"/>
      <c r="J13" s="183" t="s">
        <v>84</v>
      </c>
      <c r="K13" s="202" t="s">
        <v>123</v>
      </c>
    </row>
    <row r="14" spans="1:12" s="5" customFormat="1" ht="18" customHeight="1" x14ac:dyDescent="0.2">
      <c r="B14" s="181" t="s">
        <v>86</v>
      </c>
      <c r="C14" s="182"/>
      <c r="D14" s="182"/>
      <c r="E14" s="182"/>
      <c r="F14" s="182"/>
      <c r="G14" s="182"/>
      <c r="H14" s="182"/>
      <c r="I14" s="182"/>
      <c r="J14" s="184"/>
      <c r="K14" s="184"/>
    </row>
    <row r="15" spans="1:12" s="6" customFormat="1" ht="7.5" customHeight="1" x14ac:dyDescent="0.2">
      <c r="B15" s="35"/>
    </row>
    <row r="16" spans="1:12" s="7" customFormat="1" ht="18" customHeight="1" thickBot="1" x14ac:dyDescent="0.25">
      <c r="B16" s="36" t="s">
        <v>44</v>
      </c>
      <c r="C16" s="37"/>
      <c r="D16" s="38"/>
      <c r="E16" s="37"/>
      <c r="F16" s="37"/>
      <c r="G16" s="37"/>
      <c r="H16" s="37"/>
      <c r="I16" s="37"/>
      <c r="J16" s="37"/>
      <c r="K16" s="37"/>
      <c r="L16" s="8"/>
    </row>
    <row r="17" spans="1:13" s="9" customFormat="1" ht="33" customHeight="1" x14ac:dyDescent="0.2">
      <c r="B17" s="219"/>
      <c r="C17" s="236" t="s">
        <v>83</v>
      </c>
      <c r="D17" s="237"/>
      <c r="E17" s="185" t="s">
        <v>0</v>
      </c>
      <c r="F17" s="185" t="s">
        <v>1</v>
      </c>
      <c r="G17" s="186" t="s">
        <v>2</v>
      </c>
      <c r="H17" s="185" t="s">
        <v>3</v>
      </c>
      <c r="I17" s="185" t="s">
        <v>4</v>
      </c>
      <c r="J17" s="187" t="s">
        <v>5</v>
      </c>
      <c r="K17" s="188" t="s">
        <v>6</v>
      </c>
      <c r="L17" s="10"/>
    </row>
    <row r="18" spans="1:13" s="2" customFormat="1" ht="29.25" customHeight="1" thickBot="1" x14ac:dyDescent="0.25">
      <c r="A18" s="1"/>
      <c r="B18" s="220"/>
      <c r="C18" s="238" t="s">
        <v>36</v>
      </c>
      <c r="D18" s="239"/>
      <c r="E18" s="189"/>
      <c r="F18" s="189"/>
      <c r="G18" s="190"/>
      <c r="H18" s="189"/>
      <c r="I18" s="189"/>
      <c r="J18" s="190"/>
      <c r="K18" s="191">
        <f>SUM(E18:J18)</f>
        <v>0</v>
      </c>
      <c r="L18" s="10"/>
    </row>
    <row r="19" spans="1:13" s="7" customFormat="1" ht="18.75" customHeight="1" thickBot="1" x14ac:dyDescent="0.25">
      <c r="B19" s="8" t="s">
        <v>7</v>
      </c>
      <c r="C19" s="11"/>
      <c r="E19" s="11"/>
      <c r="F19" s="11"/>
      <c r="G19" s="11"/>
      <c r="H19" s="11"/>
      <c r="I19" s="11"/>
      <c r="J19" s="11"/>
      <c r="K19" s="11"/>
      <c r="L19" s="8"/>
    </row>
    <row r="20" spans="1:13" s="9" customFormat="1" ht="33" customHeight="1" x14ac:dyDescent="0.2">
      <c r="B20" s="240"/>
      <c r="C20" s="236" t="s">
        <v>83</v>
      </c>
      <c r="D20" s="237"/>
      <c r="E20" s="185" t="s">
        <v>0</v>
      </c>
      <c r="F20" s="185" t="s">
        <v>1</v>
      </c>
      <c r="G20" s="186" t="s">
        <v>2</v>
      </c>
      <c r="H20" s="185" t="s">
        <v>3</v>
      </c>
      <c r="I20" s="185" t="s">
        <v>4</v>
      </c>
      <c r="J20" s="187" t="s">
        <v>5</v>
      </c>
      <c r="K20" s="188" t="s">
        <v>6</v>
      </c>
      <c r="L20" s="10"/>
    </row>
    <row r="21" spans="1:13" s="2" customFormat="1" ht="29.25" customHeight="1" thickBot="1" x14ac:dyDescent="0.25">
      <c r="A21" s="1"/>
      <c r="B21" s="240"/>
      <c r="C21" s="241" t="s">
        <v>36</v>
      </c>
      <c r="D21" s="242"/>
      <c r="E21" s="192"/>
      <c r="F21" s="192"/>
      <c r="G21" s="192"/>
      <c r="H21" s="193"/>
      <c r="I21" s="193"/>
      <c r="J21" s="194"/>
      <c r="K21" s="195">
        <f>SUM(E21:J21)</f>
        <v>0</v>
      </c>
      <c r="L21" s="10"/>
    </row>
    <row r="22" spans="1:13" s="2" customFormat="1" ht="24.75" customHeight="1" thickBot="1" x14ac:dyDescent="0.25">
      <c r="A22" s="1"/>
      <c r="B22" s="243" t="s">
        <v>22</v>
      </c>
      <c r="C22" s="244"/>
      <c r="D22" s="245"/>
      <c r="E22" s="196">
        <f t="shared" ref="E22:J22" si="1">E18+E21</f>
        <v>0</v>
      </c>
      <c r="F22" s="197">
        <f t="shared" si="1"/>
        <v>0</v>
      </c>
      <c r="G22" s="197">
        <f t="shared" si="1"/>
        <v>0</v>
      </c>
      <c r="H22" s="197">
        <f t="shared" si="1"/>
        <v>0</v>
      </c>
      <c r="I22" s="197">
        <f t="shared" si="1"/>
        <v>0</v>
      </c>
      <c r="J22" s="198">
        <f t="shared" si="1"/>
        <v>0</v>
      </c>
      <c r="K22" s="199">
        <f>K18+K21</f>
        <v>0</v>
      </c>
      <c r="L22" s="10"/>
    </row>
    <row r="23" spans="1:13" s="6" customFormat="1" ht="18" customHeight="1" x14ac:dyDescent="0.2"/>
    <row r="24" spans="1:13" s="5" customFormat="1" ht="18" customHeight="1" x14ac:dyDescent="0.2">
      <c r="B24" s="5" t="s">
        <v>8</v>
      </c>
    </row>
    <row r="25" spans="1:13" s="6" customFormat="1" ht="7.5" customHeight="1" thickBot="1" x14ac:dyDescent="0.25">
      <c r="B25" s="35"/>
    </row>
    <row r="26" spans="1:13" s="7" customFormat="1" ht="21.75" customHeight="1" x14ac:dyDescent="0.2">
      <c r="B26" s="230"/>
      <c r="C26" s="231"/>
      <c r="D26" s="232"/>
      <c r="E26" s="39" t="s">
        <v>3</v>
      </c>
      <c r="F26" s="39" t="s">
        <v>4</v>
      </c>
      <c r="G26" s="41" t="s">
        <v>5</v>
      </c>
      <c r="H26" s="54" t="s">
        <v>88</v>
      </c>
      <c r="J26" s="228" t="s">
        <v>99</v>
      </c>
      <c r="K26" s="228"/>
    </row>
    <row r="27" spans="1:13" s="12" customFormat="1" ht="25.5" customHeight="1" thickBot="1" x14ac:dyDescent="0.25">
      <c r="A27" s="55"/>
      <c r="B27" s="212" t="s">
        <v>91</v>
      </c>
      <c r="C27" s="213"/>
      <c r="D27" s="214"/>
      <c r="E27" s="56">
        <f>IF($K$13="有",ROUNDUP(H22/35,0),ROUNDUP(H11/35,0))</f>
        <v>0</v>
      </c>
      <c r="F27" s="56">
        <f>IF($K$13="有",ROUNDUP(I22/35,0),ROUNDUP(I11/35,0))</f>
        <v>0</v>
      </c>
      <c r="G27" s="56">
        <f>IF($K$13="有",ROUNDUP(J22/35,0),ROUNDUP(J11/35,0))</f>
        <v>0</v>
      </c>
      <c r="H27" s="45">
        <f>SUM(E27:G27)</f>
        <v>0</v>
      </c>
      <c r="I27" s="7"/>
      <c r="J27" s="229"/>
      <c r="K27" s="229"/>
      <c r="L27" s="7"/>
      <c r="M27" s="7"/>
    </row>
    <row r="28" spans="1:13" s="6" customFormat="1" ht="18" customHeight="1" x14ac:dyDescent="0.2">
      <c r="B28" s="165" t="s">
        <v>115</v>
      </c>
      <c r="C28" s="165"/>
      <c r="D28" s="165"/>
      <c r="E28" s="165"/>
      <c r="F28" s="165"/>
      <c r="G28" s="165"/>
      <c r="H28" s="165"/>
      <c r="I28" s="165"/>
      <c r="J28" s="165"/>
      <c r="K28" s="165"/>
      <c r="L28" s="34"/>
    </row>
    <row r="29" spans="1:13" s="6" customFormat="1" ht="18" customHeight="1" x14ac:dyDescent="0.2">
      <c r="B29" s="165" t="s">
        <v>105</v>
      </c>
      <c r="C29" s="165"/>
      <c r="D29" s="165"/>
      <c r="E29" s="165"/>
      <c r="F29" s="165"/>
      <c r="G29" s="165"/>
      <c r="H29" s="165"/>
      <c r="I29" s="165"/>
      <c r="J29" s="165"/>
      <c r="K29" s="165"/>
      <c r="L29" s="34"/>
    </row>
    <row r="30" spans="1:13" s="13" customFormat="1" ht="18" customHeight="1" x14ac:dyDescent="0.2">
      <c r="A30" s="57"/>
      <c r="B30" s="165" t="s">
        <v>24</v>
      </c>
      <c r="C30" s="157"/>
      <c r="D30" s="34"/>
      <c r="E30" s="34"/>
      <c r="F30" s="34"/>
      <c r="G30" s="34"/>
      <c r="H30" s="34"/>
      <c r="I30" s="34"/>
      <c r="J30" s="34"/>
      <c r="K30" s="34"/>
      <c r="L30" s="34"/>
    </row>
    <row r="31" spans="1:13" s="13" customFormat="1" ht="18" customHeight="1" x14ac:dyDescent="0.2">
      <c r="A31" s="57"/>
      <c r="B31" s="165"/>
      <c r="C31" s="157"/>
      <c r="D31" s="34"/>
      <c r="E31" s="34"/>
      <c r="F31" s="34"/>
      <c r="G31" s="34"/>
      <c r="H31" s="34"/>
      <c r="I31" s="34"/>
      <c r="J31" s="34"/>
      <c r="K31" s="34"/>
      <c r="L31" s="34"/>
    </row>
    <row r="32" spans="1:13" s="14" customFormat="1" ht="18" customHeight="1" x14ac:dyDescent="0.2">
      <c r="B32" s="5" t="s">
        <v>92</v>
      </c>
      <c r="C32" s="5"/>
      <c r="D32" s="5"/>
      <c r="E32" s="18"/>
      <c r="F32" s="18"/>
      <c r="G32" s="18"/>
      <c r="H32" s="18"/>
      <c r="I32" s="18"/>
      <c r="J32" s="18"/>
      <c r="K32" s="18"/>
      <c r="L32" s="18"/>
    </row>
    <row r="33" spans="1:12" s="6" customFormat="1" ht="7.5" customHeight="1" thickBot="1" x14ac:dyDescent="0.25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 s="7" customFormat="1" ht="42.75" customHeight="1" x14ac:dyDescent="0.2">
      <c r="B34" s="212" t="s">
        <v>113</v>
      </c>
      <c r="C34" s="213"/>
      <c r="D34" s="214"/>
      <c r="E34" s="205" t="s">
        <v>114</v>
      </c>
      <c r="F34" s="206"/>
      <c r="G34" s="207"/>
      <c r="H34" s="58" t="s">
        <v>15</v>
      </c>
      <c r="I34" s="55"/>
      <c r="J34" s="212" t="s">
        <v>93</v>
      </c>
      <c r="K34" s="214"/>
      <c r="L34" s="179"/>
    </row>
    <row r="35" spans="1:12" s="7" customFormat="1" ht="35.25" customHeight="1" thickBot="1" x14ac:dyDescent="0.25">
      <c r="B35" s="215"/>
      <c r="C35" s="216"/>
      <c r="D35" s="217"/>
      <c r="E35" s="208">
        <f>J27</f>
        <v>0</v>
      </c>
      <c r="F35" s="209"/>
      <c r="G35" s="210"/>
      <c r="H35" s="150">
        <f>B35+E35</f>
        <v>0</v>
      </c>
      <c r="I35" s="59" t="s">
        <v>43</v>
      </c>
      <c r="J35" s="215"/>
      <c r="K35" s="217"/>
      <c r="L35" s="180"/>
    </row>
    <row r="36" spans="1:12" s="6" customFormat="1" ht="6" customHeight="1" x14ac:dyDescent="0.2">
      <c r="C36" s="16"/>
      <c r="D36" s="16"/>
    </row>
    <row r="37" spans="1:12" s="6" customFormat="1" ht="17.399999999999999" customHeight="1" x14ac:dyDescent="0.2">
      <c r="B37" s="211" t="s">
        <v>116</v>
      </c>
      <c r="C37" s="211"/>
      <c r="D37" s="211"/>
      <c r="E37" s="211"/>
      <c r="F37" s="211"/>
      <c r="G37" s="211"/>
      <c r="H37" s="211"/>
      <c r="I37" s="211"/>
      <c r="J37" s="211"/>
      <c r="K37" s="211"/>
      <c r="L37" s="211"/>
    </row>
    <row r="38" spans="1:12" s="13" customFormat="1" ht="18" customHeight="1" x14ac:dyDescent="0.2">
      <c r="A38" s="57"/>
      <c r="B38" s="165"/>
      <c r="C38" s="157"/>
      <c r="D38" s="34"/>
      <c r="E38" s="34"/>
      <c r="F38" s="34"/>
      <c r="G38" s="34"/>
      <c r="H38" s="34"/>
      <c r="I38" s="34"/>
      <c r="J38" s="34"/>
      <c r="K38" s="34"/>
      <c r="L38" s="34"/>
    </row>
    <row r="39" spans="1:12" s="13" customFormat="1" ht="18" customHeight="1" x14ac:dyDescent="0.2">
      <c r="A39" s="57"/>
      <c r="B39" s="165"/>
      <c r="C39" s="157"/>
      <c r="D39" s="34"/>
      <c r="E39" s="34"/>
      <c r="F39" s="34"/>
      <c r="G39" s="34"/>
      <c r="H39" s="34"/>
      <c r="I39" s="34"/>
      <c r="J39" s="34"/>
      <c r="K39" s="34"/>
      <c r="L39" s="34"/>
    </row>
    <row r="40" spans="1:12" s="13" customFormat="1" ht="18" customHeight="1" x14ac:dyDescent="0.2">
      <c r="A40" s="57"/>
      <c r="B40" s="165"/>
      <c r="C40" s="157"/>
      <c r="D40" s="34"/>
      <c r="E40" s="34"/>
      <c r="F40" s="34"/>
      <c r="G40" s="34"/>
      <c r="H40" s="34"/>
      <c r="I40" s="34"/>
      <c r="J40" s="34"/>
      <c r="K40" s="34"/>
      <c r="L40" s="34"/>
    </row>
    <row r="41" spans="1:12" ht="18" customHeight="1" x14ac:dyDescent="0.2"/>
  </sheetData>
  <mergeCells count="26">
    <mergeCell ref="J26:K26"/>
    <mergeCell ref="J27:K27"/>
    <mergeCell ref="B26:D26"/>
    <mergeCell ref="B27:D27"/>
    <mergeCell ref="B11:D11"/>
    <mergeCell ref="B17:B18"/>
    <mergeCell ref="C17:D17"/>
    <mergeCell ref="C18:D18"/>
    <mergeCell ref="B20:B21"/>
    <mergeCell ref="C20:D20"/>
    <mergeCell ref="C21:D21"/>
    <mergeCell ref="B22:D22"/>
    <mergeCell ref="A1:K1"/>
    <mergeCell ref="B6:B7"/>
    <mergeCell ref="B9:B10"/>
    <mergeCell ref="C6:D6"/>
    <mergeCell ref="C7:D7"/>
    <mergeCell ref="C9:D9"/>
    <mergeCell ref="C10:D10"/>
    <mergeCell ref="E34:G34"/>
    <mergeCell ref="E35:G35"/>
    <mergeCell ref="B37:L37"/>
    <mergeCell ref="B34:D34"/>
    <mergeCell ref="J34:K34"/>
    <mergeCell ref="B35:D35"/>
    <mergeCell ref="J35:K35"/>
  </mergeCells>
  <phoneticPr fontId="1"/>
  <dataValidations count="1">
    <dataValidation type="list" allowBlank="1" showInputMessage="1" showErrorMessage="1" sqref="K13:K14">
      <formula1>"有,無"</formula1>
    </dataValidation>
  </dataValidations>
  <pageMargins left="0.78740157480314965" right="0.78740157480314965" top="0.78740157480314965" bottom="0.78740157480314965" header="0.43307086614173229" footer="0.3937007874015748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showZeros="0" view="pageBreakPreview" zoomScaleNormal="100" zoomScaleSheetLayoutView="100" workbookViewId="0">
      <selection activeCell="F10" sqref="F10:F11"/>
    </sheetView>
  </sheetViews>
  <sheetFormatPr defaultColWidth="9" defaultRowHeight="12" x14ac:dyDescent="0.2"/>
  <cols>
    <col min="1" max="1" width="2.6640625" style="2" customWidth="1"/>
    <col min="2" max="2" width="14.6640625" style="2" customWidth="1"/>
    <col min="3" max="3" width="2.6640625" style="2" customWidth="1"/>
    <col min="4" max="4" width="22.6640625" style="2" customWidth="1"/>
    <col min="5" max="5" width="7.77734375" style="2" customWidth="1"/>
    <col min="6" max="8" width="7.6640625" style="2" customWidth="1"/>
    <col min="9" max="9" width="5.6640625" style="2" customWidth="1"/>
    <col min="10" max="10" width="3.6640625" style="2" customWidth="1"/>
    <col min="11" max="11" width="2.6640625" style="2" customWidth="1"/>
    <col min="12" max="12" width="7.6640625" style="2" customWidth="1"/>
    <col min="13" max="13" width="2.6640625" style="2" customWidth="1"/>
    <col min="14" max="14" width="0.6640625" style="2" customWidth="1"/>
    <col min="15" max="16384" width="9" style="2"/>
  </cols>
  <sheetData>
    <row r="1" spans="1:14" ht="18" customHeight="1" x14ac:dyDescent="0.2">
      <c r="A1" s="272" t="s">
        <v>42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1"/>
    </row>
    <row r="2" spans="1:14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" customHeight="1" x14ac:dyDescent="0.2">
      <c r="A4" s="1"/>
      <c r="B4" s="60" t="s">
        <v>89</v>
      </c>
      <c r="C4" s="60"/>
      <c r="D4" s="60"/>
      <c r="E4" s="60"/>
      <c r="F4" s="60"/>
      <c r="G4" s="60"/>
      <c r="H4" s="60"/>
      <c r="I4" s="60"/>
      <c r="J4" s="61"/>
      <c r="K4" s="61"/>
      <c r="L4" s="61"/>
      <c r="M4" s="61"/>
      <c r="N4" s="1"/>
    </row>
    <row r="5" spans="1:14" ht="7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7.25" customHeight="1" x14ac:dyDescent="0.2">
      <c r="A6" s="1"/>
      <c r="B6" s="62"/>
      <c r="C6" s="247" t="s">
        <v>20</v>
      </c>
      <c r="D6" s="248"/>
      <c r="E6" s="248"/>
      <c r="F6" s="248"/>
      <c r="G6" s="248"/>
      <c r="H6" s="248"/>
      <c r="I6" s="248"/>
      <c r="J6" s="248"/>
      <c r="K6" s="249"/>
      <c r="L6" s="280" t="s">
        <v>10</v>
      </c>
      <c r="M6" s="281"/>
      <c r="N6" s="1"/>
    </row>
    <row r="7" spans="1:14" ht="17.25" customHeight="1" x14ac:dyDescent="0.2">
      <c r="A7" s="1"/>
      <c r="B7" s="262" t="s">
        <v>12</v>
      </c>
      <c r="C7" s="264" t="s">
        <v>38</v>
      </c>
      <c r="D7" s="265"/>
      <c r="E7" s="265"/>
      <c r="F7" s="63">
        <f>第１片!E11</f>
        <v>0</v>
      </c>
      <c r="G7" s="64" t="s">
        <v>18</v>
      </c>
      <c r="H7" s="65">
        <f>F7*3.3</f>
        <v>0</v>
      </c>
      <c r="I7" s="64" t="s">
        <v>23</v>
      </c>
      <c r="J7" s="64"/>
      <c r="K7" s="66"/>
      <c r="L7" s="282"/>
      <c r="M7" s="249" t="s">
        <v>23</v>
      </c>
      <c r="N7" s="1"/>
    </row>
    <row r="8" spans="1:14" ht="17.25" customHeight="1" x14ac:dyDescent="0.2">
      <c r="A8" s="1"/>
      <c r="B8" s="277"/>
      <c r="C8" s="275" t="s">
        <v>39</v>
      </c>
      <c r="D8" s="276"/>
      <c r="E8" s="276"/>
      <c r="F8" s="67">
        <f>第１片!F11</f>
        <v>0</v>
      </c>
      <c r="G8" s="68" t="s">
        <v>18</v>
      </c>
      <c r="H8" s="69">
        <f>F8*3.3</f>
        <v>0</v>
      </c>
      <c r="I8" s="68" t="s">
        <v>23</v>
      </c>
      <c r="J8" s="68"/>
      <c r="K8" s="70"/>
      <c r="L8" s="255"/>
      <c r="M8" s="273"/>
      <c r="N8" s="1"/>
    </row>
    <row r="9" spans="1:14" ht="17.25" customHeight="1" x14ac:dyDescent="0.2">
      <c r="A9" s="1"/>
      <c r="B9" s="263"/>
      <c r="C9" s="260" t="s">
        <v>15</v>
      </c>
      <c r="D9" s="261"/>
      <c r="E9" s="261"/>
      <c r="F9" s="261"/>
      <c r="G9" s="261"/>
      <c r="H9" s="71">
        <f>H7+H8</f>
        <v>0</v>
      </c>
      <c r="I9" s="72" t="s">
        <v>19</v>
      </c>
      <c r="J9" s="72"/>
      <c r="K9" s="73"/>
      <c r="L9" s="283"/>
      <c r="M9" s="274"/>
      <c r="N9" s="1"/>
    </row>
    <row r="10" spans="1:14" ht="17.25" customHeight="1" x14ac:dyDescent="0.2">
      <c r="A10" s="1"/>
      <c r="B10" s="262" t="s">
        <v>13</v>
      </c>
      <c r="C10" s="264" t="s">
        <v>40</v>
      </c>
      <c r="D10" s="265"/>
      <c r="E10" s="265"/>
      <c r="F10" s="268">
        <f>SUM(第１片!G11:J11)</f>
        <v>0</v>
      </c>
      <c r="G10" s="270" t="s">
        <v>18</v>
      </c>
      <c r="H10" s="250">
        <f>F10*1.98</f>
        <v>0</v>
      </c>
      <c r="I10" s="252" t="s">
        <v>23</v>
      </c>
      <c r="J10" s="74"/>
      <c r="K10" s="74"/>
      <c r="L10" s="254"/>
      <c r="M10" s="256" t="s">
        <v>23</v>
      </c>
      <c r="N10" s="1"/>
    </row>
    <row r="11" spans="1:14" ht="17.25" customHeight="1" x14ac:dyDescent="0.2">
      <c r="A11" s="1"/>
      <c r="B11" s="263"/>
      <c r="C11" s="275"/>
      <c r="D11" s="276"/>
      <c r="E11" s="276"/>
      <c r="F11" s="278"/>
      <c r="G11" s="279"/>
      <c r="H11" s="251"/>
      <c r="I11" s="253"/>
      <c r="J11" s="75"/>
      <c r="K11" s="76"/>
      <c r="L11" s="255"/>
      <c r="M11" s="257"/>
      <c r="N11" s="1"/>
    </row>
    <row r="12" spans="1:14" ht="17.25" customHeight="1" x14ac:dyDescent="0.2">
      <c r="A12" s="1"/>
      <c r="B12" s="262" t="s">
        <v>21</v>
      </c>
      <c r="C12" s="264" t="s">
        <v>41</v>
      </c>
      <c r="D12" s="265"/>
      <c r="E12" s="265"/>
      <c r="F12" s="268">
        <f>SUM(第１片!G11:J11)</f>
        <v>0</v>
      </c>
      <c r="G12" s="270" t="s">
        <v>18</v>
      </c>
      <c r="H12" s="250">
        <f>F12*3.3</f>
        <v>0</v>
      </c>
      <c r="I12" s="252" t="s">
        <v>23</v>
      </c>
      <c r="J12" s="77"/>
      <c r="K12" s="78"/>
      <c r="L12" s="282"/>
      <c r="M12" s="246" t="s">
        <v>23</v>
      </c>
      <c r="N12" s="1"/>
    </row>
    <row r="13" spans="1:14" ht="17.25" customHeight="1" x14ac:dyDescent="0.2">
      <c r="A13" s="1"/>
      <c r="B13" s="263"/>
      <c r="C13" s="266"/>
      <c r="D13" s="267"/>
      <c r="E13" s="267"/>
      <c r="F13" s="269"/>
      <c r="G13" s="271"/>
      <c r="H13" s="258"/>
      <c r="I13" s="259"/>
      <c r="J13" s="79"/>
      <c r="K13" s="80"/>
      <c r="L13" s="283"/>
      <c r="M13" s="246"/>
      <c r="N13" s="1"/>
    </row>
    <row r="14" spans="1:14" ht="18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 x14ac:dyDescent="0.2">
      <c r="A15" s="6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1"/>
    </row>
    <row r="16" spans="1:14" s="4" customFormat="1" ht="16.5" customHeight="1" x14ac:dyDescent="0.2">
      <c r="A16" s="3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3"/>
    </row>
    <row r="17" spans="1:14" ht="3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mergeCells count="25">
    <mergeCell ref="B12:B13"/>
    <mergeCell ref="C12:E13"/>
    <mergeCell ref="F12:F13"/>
    <mergeCell ref="G12:G13"/>
    <mergeCell ref="A1:M1"/>
    <mergeCell ref="M7:M9"/>
    <mergeCell ref="C10:E11"/>
    <mergeCell ref="B7:B9"/>
    <mergeCell ref="C7:E7"/>
    <mergeCell ref="C8:E8"/>
    <mergeCell ref="B10:B11"/>
    <mergeCell ref="F10:F11"/>
    <mergeCell ref="G10:G11"/>
    <mergeCell ref="L6:M6"/>
    <mergeCell ref="L7:L9"/>
    <mergeCell ref="L12:L13"/>
    <mergeCell ref="M12:M13"/>
    <mergeCell ref="C6:K6"/>
    <mergeCell ref="H10:H11"/>
    <mergeCell ref="I10:I11"/>
    <mergeCell ref="L10:L11"/>
    <mergeCell ref="M10:M11"/>
    <mergeCell ref="H12:H13"/>
    <mergeCell ref="I12:I13"/>
    <mergeCell ref="C9:G9"/>
  </mergeCells>
  <phoneticPr fontId="1"/>
  <pageMargins left="0.78740157480314965" right="0.78740157480314965" top="0.59055118110236227" bottom="0.39370078740157483" header="0.51181102362204722" footer="0.35433070866141736"/>
  <pageSetup paperSize="9" scale="9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33"/>
  <sheetViews>
    <sheetView showGridLines="0" showZeros="0" view="pageBreakPreview" zoomScaleNormal="90" zoomScaleSheetLayoutView="100" workbookViewId="0">
      <selection activeCell="W18" sqref="W18:W19"/>
    </sheetView>
  </sheetViews>
  <sheetFormatPr defaultColWidth="9" defaultRowHeight="12" x14ac:dyDescent="0.2"/>
  <cols>
    <col min="1" max="1" width="2.6640625" style="9" customWidth="1"/>
    <col min="2" max="2" width="6.21875" style="9" customWidth="1"/>
    <col min="3" max="3" width="6.6640625" style="9" customWidth="1"/>
    <col min="4" max="4" width="7.77734375" style="9" customWidth="1"/>
    <col min="5" max="5" width="2.33203125" style="21" customWidth="1"/>
    <col min="6" max="6" width="5.6640625" style="20" customWidth="1"/>
    <col min="7" max="7" width="2.109375" style="20" customWidth="1"/>
    <col min="8" max="8" width="1.6640625" style="9" customWidth="1"/>
    <col min="9" max="9" width="3.6640625" style="9" customWidth="1"/>
    <col min="10" max="10" width="3.109375" style="9" customWidth="1"/>
    <col min="11" max="11" width="1.6640625" style="9" customWidth="1"/>
    <col min="12" max="12" width="1.88671875" style="20" customWidth="1"/>
    <col min="13" max="13" width="3" style="20" customWidth="1"/>
    <col min="14" max="14" width="6.88671875" style="20" customWidth="1"/>
    <col min="15" max="15" width="2.77734375" style="20" customWidth="1"/>
    <col min="16" max="17" width="1.6640625" style="21" customWidth="1"/>
    <col min="18" max="18" width="2.21875" style="21" customWidth="1"/>
    <col min="19" max="19" width="7.77734375" style="21" customWidth="1"/>
    <col min="20" max="21" width="2.6640625" style="21" customWidth="1"/>
    <col min="22" max="22" width="4.6640625" style="9" customWidth="1"/>
    <col min="23" max="23" width="9.21875" style="9" customWidth="1"/>
    <col min="24" max="25" width="5.6640625" style="9" customWidth="1"/>
    <col min="26" max="26" width="7.6640625" style="20" customWidth="1"/>
    <col min="27" max="27" width="1.6640625" style="9" customWidth="1"/>
    <col min="28" max="28" width="9" style="9"/>
    <col min="29" max="29" width="0.44140625" style="9" customWidth="1"/>
    <col min="30" max="16384" width="9" style="9"/>
  </cols>
  <sheetData>
    <row r="1" spans="1:27" ht="18" customHeight="1" x14ac:dyDescent="0.2">
      <c r="A1" s="22" t="s">
        <v>73</v>
      </c>
      <c r="B1" s="22"/>
      <c r="C1" s="22"/>
      <c r="D1" s="22"/>
      <c r="E1" s="15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7.5" customHeight="1" x14ac:dyDescent="0.2"/>
    <row r="3" spans="1:27" ht="18" customHeight="1" x14ac:dyDescent="0.2">
      <c r="B3" s="22" t="s">
        <v>112</v>
      </c>
      <c r="C3" s="22"/>
      <c r="D3" s="22"/>
      <c r="E3" s="15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95"/>
      <c r="U3" s="295"/>
      <c r="V3" s="295"/>
      <c r="W3" s="295"/>
      <c r="X3" s="295"/>
      <c r="Y3" s="143"/>
      <c r="Z3" s="22"/>
      <c r="AA3" s="22"/>
    </row>
    <row r="4" spans="1:27" ht="28.5" customHeight="1" x14ac:dyDescent="0.2">
      <c r="B4" s="318"/>
      <c r="C4" s="319"/>
      <c r="D4" s="320" t="s">
        <v>9</v>
      </c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21" t="s">
        <v>43</v>
      </c>
      <c r="Q4" s="321"/>
      <c r="R4" s="321"/>
      <c r="S4" s="321"/>
      <c r="T4" s="321"/>
      <c r="U4" s="148"/>
      <c r="V4" s="320" t="s">
        <v>10</v>
      </c>
      <c r="W4" s="315"/>
      <c r="X4" s="317"/>
      <c r="Y4" s="143"/>
    </row>
    <row r="5" spans="1:27" s="10" customFormat="1" ht="18" customHeight="1" thickBot="1" x14ac:dyDescent="0.25">
      <c r="B5" s="298" t="s">
        <v>45</v>
      </c>
      <c r="C5" s="298"/>
      <c r="D5" s="83">
        <v>1</v>
      </c>
      <c r="E5" s="299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84"/>
      <c r="Q5" s="84"/>
      <c r="R5" s="84" t="s">
        <v>46</v>
      </c>
      <c r="S5" s="85" t="s">
        <v>47</v>
      </c>
      <c r="T5" s="161" t="s">
        <v>48</v>
      </c>
      <c r="U5" s="164"/>
      <c r="V5" s="158" t="s">
        <v>46</v>
      </c>
      <c r="W5" s="203"/>
      <c r="X5" s="86" t="s">
        <v>48</v>
      </c>
      <c r="Y5" s="68"/>
      <c r="Z5" s="23"/>
      <c r="AA5" s="23"/>
    </row>
    <row r="6" spans="1:27" s="10" customFormat="1" ht="18" customHeight="1" x14ac:dyDescent="0.2">
      <c r="B6" s="301" t="s">
        <v>11</v>
      </c>
      <c r="C6" s="87" t="s">
        <v>0</v>
      </c>
      <c r="D6" s="88" t="s">
        <v>49</v>
      </c>
      <c r="E6" s="153" t="s">
        <v>50</v>
      </c>
      <c r="F6" s="132">
        <f>IF(第１片!$K$13="有",第１片!E$22,第１片!E$11)</f>
        <v>0</v>
      </c>
      <c r="G6" s="89" t="s">
        <v>51</v>
      </c>
      <c r="H6" s="83" t="s">
        <v>52</v>
      </c>
      <c r="I6" s="90" t="s">
        <v>53</v>
      </c>
      <c r="J6" s="90">
        <v>3</v>
      </c>
      <c r="K6" s="90" t="s">
        <v>54</v>
      </c>
      <c r="L6" s="91"/>
      <c r="M6" s="92" t="s">
        <v>55</v>
      </c>
      <c r="N6" s="93">
        <f>ROUNDDOWN(F6/J6,1)</f>
        <v>0</v>
      </c>
      <c r="O6" s="94" t="s">
        <v>48</v>
      </c>
      <c r="P6" s="95"/>
      <c r="Q6" s="303"/>
      <c r="R6" s="303"/>
      <c r="S6" s="303"/>
      <c r="T6" s="303"/>
      <c r="U6" s="303"/>
      <c r="V6" s="303"/>
      <c r="W6" s="303"/>
      <c r="X6" s="304"/>
      <c r="Y6" s="149"/>
      <c r="Z6" s="24"/>
    </row>
    <row r="7" spans="1:27" s="10" customFormat="1" ht="18" customHeight="1" x14ac:dyDescent="0.15">
      <c r="B7" s="302"/>
      <c r="C7" s="87" t="s">
        <v>1</v>
      </c>
      <c r="D7" s="96" t="s">
        <v>56</v>
      </c>
      <c r="E7" s="153" t="s">
        <v>50</v>
      </c>
      <c r="F7" s="133">
        <f>IF(第１片!$K$13="有",第１片!F$22,第１片!F$11)</f>
        <v>0</v>
      </c>
      <c r="G7" s="89" t="s">
        <v>51</v>
      </c>
      <c r="H7" s="292"/>
      <c r="I7" s="293" t="s">
        <v>53</v>
      </c>
      <c r="J7" s="293">
        <v>6</v>
      </c>
      <c r="K7" s="293" t="s">
        <v>54</v>
      </c>
      <c r="L7" s="305"/>
      <c r="M7" s="307" t="s">
        <v>57</v>
      </c>
      <c r="N7" s="309">
        <f>ROUNDDOWN((F7+F8)/J7,1)</f>
        <v>0</v>
      </c>
      <c r="O7" s="311" t="s">
        <v>48</v>
      </c>
      <c r="P7" s="97"/>
      <c r="Q7" s="313" t="s">
        <v>58</v>
      </c>
      <c r="R7" s="313"/>
      <c r="S7" s="313"/>
      <c r="T7" s="313"/>
      <c r="U7" s="313"/>
      <c r="V7" s="313"/>
      <c r="W7" s="313"/>
      <c r="X7" s="314"/>
      <c r="Y7" s="144"/>
      <c r="Z7" s="25"/>
      <c r="AA7" s="25"/>
    </row>
    <row r="8" spans="1:27" s="10" customFormat="1" ht="18" customHeight="1" thickBot="1" x14ac:dyDescent="0.2">
      <c r="B8" s="302"/>
      <c r="C8" s="91" t="s">
        <v>2</v>
      </c>
      <c r="D8" s="98" t="s">
        <v>56</v>
      </c>
      <c r="E8" s="154" t="s">
        <v>50</v>
      </c>
      <c r="F8" s="134">
        <f>IF(第１片!$K$13="有",第１片!G$22,第１片!G$11)</f>
        <v>0</v>
      </c>
      <c r="G8" s="90" t="s">
        <v>51</v>
      </c>
      <c r="H8" s="294"/>
      <c r="I8" s="295"/>
      <c r="J8" s="295"/>
      <c r="K8" s="295"/>
      <c r="L8" s="306"/>
      <c r="M8" s="308"/>
      <c r="N8" s="310"/>
      <c r="O8" s="312"/>
      <c r="P8" s="97"/>
      <c r="Q8" s="143" t="s">
        <v>59</v>
      </c>
      <c r="R8" s="143" t="s">
        <v>60</v>
      </c>
      <c r="S8" s="99">
        <f>N17</f>
        <v>1</v>
      </c>
      <c r="T8" s="141" t="s">
        <v>48</v>
      </c>
      <c r="U8" s="100"/>
      <c r="V8" s="101" t="s">
        <v>90</v>
      </c>
      <c r="W8" s="204"/>
      <c r="X8" s="70" t="s">
        <v>48</v>
      </c>
      <c r="Y8" s="68"/>
      <c r="Z8" s="25"/>
      <c r="AA8" s="25"/>
    </row>
    <row r="9" spans="1:27" s="10" customFormat="1" ht="18" customHeight="1" thickBot="1" x14ac:dyDescent="0.2">
      <c r="B9" s="302"/>
      <c r="C9" s="102"/>
      <c r="D9" s="315" t="s">
        <v>79</v>
      </c>
      <c r="E9" s="315"/>
      <c r="F9" s="316"/>
      <c r="G9" s="315"/>
      <c r="H9" s="315"/>
      <c r="I9" s="315"/>
      <c r="J9" s="315"/>
      <c r="K9" s="315"/>
      <c r="L9" s="317"/>
      <c r="M9" s="103" t="s">
        <v>61</v>
      </c>
      <c r="N9" s="104">
        <f>ROUND(N6+N7,0)</f>
        <v>0</v>
      </c>
      <c r="O9" s="105" t="s">
        <v>48</v>
      </c>
      <c r="P9" s="97"/>
      <c r="Q9" s="116"/>
      <c r="R9" s="116"/>
      <c r="S9" s="116"/>
      <c r="T9" s="116"/>
      <c r="U9" s="116"/>
      <c r="V9" s="117"/>
      <c r="W9" s="116"/>
      <c r="X9" s="118"/>
      <c r="Y9" s="116"/>
      <c r="Z9" s="25"/>
      <c r="AA9" s="25"/>
    </row>
    <row r="10" spans="1:27" s="10" customFormat="1" ht="18" customHeight="1" x14ac:dyDescent="0.15">
      <c r="B10" s="302"/>
      <c r="C10" s="106" t="s">
        <v>3</v>
      </c>
      <c r="D10" s="98" t="s">
        <v>62</v>
      </c>
      <c r="E10" s="153" t="s">
        <v>50</v>
      </c>
      <c r="F10" s="132">
        <f>IF(第１片!$K$13="有",第１片!H$22,第１片!H$11)</f>
        <v>0</v>
      </c>
      <c r="G10" s="89" t="s">
        <v>51</v>
      </c>
      <c r="H10" s="107"/>
      <c r="I10" s="90" t="s">
        <v>53</v>
      </c>
      <c r="J10" s="90">
        <v>20</v>
      </c>
      <c r="K10" s="90" t="s">
        <v>54</v>
      </c>
      <c r="L10" s="108"/>
      <c r="M10" s="83" t="s">
        <v>63</v>
      </c>
      <c r="N10" s="93">
        <f>ROUNDDOWN(F10/J10,1)</f>
        <v>0</v>
      </c>
      <c r="O10" s="109" t="s">
        <v>48</v>
      </c>
      <c r="P10" s="97"/>
      <c r="Q10" s="284" t="s">
        <v>81</v>
      </c>
      <c r="R10" s="284"/>
      <c r="S10" s="284"/>
      <c r="T10" s="284"/>
      <c r="U10" s="284"/>
      <c r="V10" s="284"/>
      <c r="W10" s="284"/>
      <c r="X10" s="285"/>
      <c r="Y10" s="149"/>
      <c r="Z10" s="25"/>
      <c r="AA10" s="27"/>
    </row>
    <row r="11" spans="1:27" s="10" customFormat="1" ht="18" customHeight="1" x14ac:dyDescent="0.15">
      <c r="B11" s="302"/>
      <c r="C11" s="106" t="s">
        <v>4</v>
      </c>
      <c r="D11" s="98" t="s">
        <v>64</v>
      </c>
      <c r="E11" s="153" t="s">
        <v>50</v>
      </c>
      <c r="F11" s="133">
        <f>IF(第１片!$K$13="有",第１片!I$22,第１片!I$11)</f>
        <v>0</v>
      </c>
      <c r="G11" s="89" t="s">
        <v>51</v>
      </c>
      <c r="H11" s="292"/>
      <c r="I11" s="293" t="s">
        <v>53</v>
      </c>
      <c r="J11" s="293">
        <v>30</v>
      </c>
      <c r="K11" s="293" t="s">
        <v>54</v>
      </c>
      <c r="L11" s="305"/>
      <c r="M11" s="307" t="s">
        <v>65</v>
      </c>
      <c r="N11" s="309">
        <f>ROUNDDOWN((F11+F12)/J11,1)</f>
        <v>0</v>
      </c>
      <c r="O11" s="311" t="s">
        <v>76</v>
      </c>
      <c r="P11" s="151"/>
      <c r="Q11" s="143" t="s">
        <v>59</v>
      </c>
      <c r="R11" s="143" t="s">
        <v>66</v>
      </c>
      <c r="S11" s="99">
        <f>N30</f>
        <v>0</v>
      </c>
      <c r="T11" s="141" t="s">
        <v>48</v>
      </c>
      <c r="U11" s="100"/>
      <c r="V11" s="101" t="s">
        <v>46</v>
      </c>
      <c r="W11" s="204"/>
      <c r="X11" s="70" t="s">
        <v>48</v>
      </c>
      <c r="Y11" s="68"/>
      <c r="Z11" s="29"/>
      <c r="AA11" s="29"/>
    </row>
    <row r="12" spans="1:27" s="10" customFormat="1" ht="18" customHeight="1" thickBot="1" x14ac:dyDescent="0.2">
      <c r="B12" s="302"/>
      <c r="C12" s="106" t="s">
        <v>5</v>
      </c>
      <c r="D12" s="98" t="s">
        <v>64</v>
      </c>
      <c r="E12" s="153" t="s">
        <v>50</v>
      </c>
      <c r="F12" s="134">
        <f>IF(第１片!$K$13="有",第１片!J$22,第１片!J$11)</f>
        <v>0</v>
      </c>
      <c r="G12" s="89" t="s">
        <v>51</v>
      </c>
      <c r="H12" s="294"/>
      <c r="I12" s="295"/>
      <c r="J12" s="295"/>
      <c r="K12" s="295"/>
      <c r="L12" s="306"/>
      <c r="M12" s="308"/>
      <c r="N12" s="310"/>
      <c r="O12" s="312"/>
      <c r="P12" s="151"/>
      <c r="Q12" s="116"/>
      <c r="R12" s="116"/>
      <c r="S12" s="116"/>
      <c r="T12" s="116"/>
      <c r="U12" s="116"/>
      <c r="V12" s="117"/>
      <c r="W12" s="116"/>
      <c r="X12" s="118"/>
      <c r="Y12" s="116"/>
      <c r="Z12" s="29"/>
      <c r="AA12" s="29"/>
    </row>
    <row r="13" spans="1:27" s="10" customFormat="1" ht="24" customHeight="1" x14ac:dyDescent="0.2">
      <c r="B13" s="302"/>
      <c r="C13" s="102"/>
      <c r="D13" s="315" t="s">
        <v>80</v>
      </c>
      <c r="E13" s="315"/>
      <c r="F13" s="295"/>
      <c r="G13" s="315"/>
      <c r="H13" s="315"/>
      <c r="I13" s="315"/>
      <c r="J13" s="315"/>
      <c r="K13" s="315"/>
      <c r="L13" s="317"/>
      <c r="M13" s="113" t="s">
        <v>67</v>
      </c>
      <c r="N13" s="114">
        <f>ROUND(N10+N11,0)</f>
        <v>0</v>
      </c>
      <c r="O13" s="115" t="s">
        <v>48</v>
      </c>
      <c r="P13" s="28"/>
      <c r="Q13" s="143"/>
      <c r="R13" s="143"/>
      <c r="S13" s="110"/>
      <c r="T13" s="162"/>
      <c r="U13" s="111"/>
      <c r="V13" s="28"/>
      <c r="W13" s="24"/>
      <c r="X13" s="112"/>
      <c r="Z13" s="30"/>
      <c r="AA13" s="23"/>
    </row>
    <row r="14" spans="1:27" s="10" customFormat="1" ht="24" customHeight="1" x14ac:dyDescent="0.2">
      <c r="B14" s="302"/>
      <c r="C14" s="102"/>
      <c r="D14" s="315" t="s">
        <v>78</v>
      </c>
      <c r="E14" s="315"/>
      <c r="F14" s="315"/>
      <c r="G14" s="315"/>
      <c r="H14" s="315"/>
      <c r="I14" s="315"/>
      <c r="J14" s="315"/>
      <c r="K14" s="315"/>
      <c r="L14" s="317"/>
      <c r="M14" s="113" t="s">
        <v>77</v>
      </c>
      <c r="N14" s="114">
        <f>ROUND(N6+N7+N10+N11,0)</f>
        <v>0</v>
      </c>
      <c r="O14" s="115" t="s">
        <v>48</v>
      </c>
      <c r="P14" s="28"/>
      <c r="Q14" s="143"/>
      <c r="R14" s="143"/>
      <c r="S14" s="110"/>
      <c r="T14" s="140"/>
      <c r="U14" s="142"/>
      <c r="V14" s="101"/>
      <c r="W14" s="24"/>
      <c r="X14" s="70"/>
      <c r="Y14" s="68"/>
      <c r="Z14" s="30"/>
      <c r="AA14" s="23"/>
    </row>
    <row r="15" spans="1:27" s="10" customFormat="1" ht="24" customHeight="1" x14ac:dyDescent="0.2">
      <c r="B15" s="302"/>
      <c r="C15" s="173" t="s">
        <v>117</v>
      </c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51"/>
      <c r="Q15" s="116"/>
      <c r="R15" s="116"/>
      <c r="S15" s="116"/>
      <c r="T15" s="116"/>
      <c r="U15" s="118"/>
      <c r="V15" s="116"/>
      <c r="W15" s="116"/>
      <c r="X15" s="174"/>
      <c r="Y15" s="23"/>
    </row>
    <row r="16" spans="1:27" s="10" customFormat="1" ht="24" customHeight="1" x14ac:dyDescent="0.2">
      <c r="B16" s="302"/>
      <c r="C16" s="166"/>
      <c r="D16" s="175" t="s">
        <v>109</v>
      </c>
      <c r="E16" s="66"/>
      <c r="F16" s="168">
        <v>1</v>
      </c>
      <c r="G16" s="168"/>
      <c r="H16" s="167"/>
      <c r="I16" s="167"/>
      <c r="J16" s="167"/>
      <c r="K16" s="167"/>
      <c r="L16" s="167"/>
      <c r="M16" s="113" t="s">
        <v>110</v>
      </c>
      <c r="N16" s="176">
        <f>IF(第１片!$K$13="有",IF(第１片!$K$18&lt;91,1,0),IF(第１片!$K$7&lt;91,1,0))</f>
        <v>1</v>
      </c>
      <c r="O16" s="170" t="s">
        <v>48</v>
      </c>
      <c r="P16" s="28"/>
      <c r="Q16" s="171"/>
      <c r="R16" s="171"/>
      <c r="S16" s="110"/>
      <c r="T16" s="171"/>
      <c r="U16" s="177"/>
      <c r="V16" s="24"/>
      <c r="X16" s="178"/>
    </row>
    <row r="17" spans="2:27" s="10" customFormat="1" ht="35.25" customHeight="1" x14ac:dyDescent="0.15">
      <c r="B17" s="302"/>
      <c r="C17" s="106" t="s">
        <v>6</v>
      </c>
      <c r="D17" s="323" t="s">
        <v>111</v>
      </c>
      <c r="E17" s="324"/>
      <c r="F17" s="324"/>
      <c r="G17" s="324"/>
      <c r="H17" s="324"/>
      <c r="I17" s="324"/>
      <c r="J17" s="324"/>
      <c r="K17" s="324"/>
      <c r="L17" s="325"/>
      <c r="M17" s="28" t="s">
        <v>60</v>
      </c>
      <c r="N17" s="99">
        <f>IF(N13&lt;N30,N9+N30+N16,N14+N16)</f>
        <v>1</v>
      </c>
      <c r="O17" s="105" t="s">
        <v>48</v>
      </c>
      <c r="P17" s="119"/>
      <c r="Q17" s="143"/>
      <c r="R17" s="143"/>
      <c r="S17" s="110"/>
      <c r="T17" s="143"/>
      <c r="U17" s="145"/>
      <c r="V17" s="28"/>
      <c r="W17" s="24"/>
      <c r="X17" s="112"/>
      <c r="Z17" s="27"/>
      <c r="AA17" s="27"/>
    </row>
    <row r="18" spans="2:27" s="10" customFormat="1" ht="12.6" customHeight="1" x14ac:dyDescent="0.15">
      <c r="B18" s="292" t="s">
        <v>16</v>
      </c>
      <c r="C18" s="333" t="s">
        <v>118</v>
      </c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5"/>
      <c r="P18" s="292" t="s">
        <v>59</v>
      </c>
      <c r="Q18" s="293"/>
      <c r="R18" s="293" t="s">
        <v>46</v>
      </c>
      <c r="S18" s="296">
        <f>IF(第１片!$K$13="有",IF(第１片!K18&lt;41,1,IF(第１片!K18&lt;151,2,3)),IF(第１片!K7&lt;41,1,IF(第１片!K7&lt;151,2,3)))</f>
        <v>1</v>
      </c>
      <c r="T18" s="270" t="s">
        <v>48</v>
      </c>
      <c r="U18" s="138"/>
      <c r="V18" s="288" t="s">
        <v>46</v>
      </c>
      <c r="W18" s="286"/>
      <c r="X18" s="290" t="s">
        <v>48</v>
      </c>
      <c r="Y18" s="253"/>
      <c r="Z18" s="131"/>
      <c r="AA18" s="25"/>
    </row>
    <row r="19" spans="2:27" s="10" customFormat="1" ht="17.399999999999999" customHeight="1" x14ac:dyDescent="0.15">
      <c r="B19" s="294"/>
      <c r="C19" s="336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8"/>
      <c r="P19" s="294"/>
      <c r="Q19" s="295"/>
      <c r="R19" s="295"/>
      <c r="S19" s="297"/>
      <c r="T19" s="271"/>
      <c r="U19" s="139"/>
      <c r="V19" s="289"/>
      <c r="W19" s="287"/>
      <c r="X19" s="291"/>
      <c r="Y19" s="253"/>
      <c r="Z19" s="131"/>
      <c r="AA19" s="25"/>
    </row>
    <row r="20" spans="2:27" s="10" customFormat="1" ht="28.2" customHeight="1" x14ac:dyDescent="0.15">
      <c r="B20" s="120" t="s">
        <v>68</v>
      </c>
      <c r="C20" s="326" t="s">
        <v>120</v>
      </c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146"/>
      <c r="Z20" s="25"/>
      <c r="AA20" s="25"/>
    </row>
    <row r="21" spans="2:27" s="10" customFormat="1" ht="18" customHeight="1" x14ac:dyDescent="0.2">
      <c r="B21" s="7" t="s">
        <v>69</v>
      </c>
      <c r="C21" s="121" t="s">
        <v>70</v>
      </c>
      <c r="D21" s="121"/>
      <c r="E21" s="155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24"/>
      <c r="AA21" s="23"/>
    </row>
    <row r="22" spans="2:27" s="10" customFormat="1" ht="30.6" customHeight="1" x14ac:dyDescent="0.2">
      <c r="B22" s="7" t="s">
        <v>97</v>
      </c>
      <c r="C22" s="326" t="s">
        <v>119</v>
      </c>
      <c r="D22" s="326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23"/>
    </row>
    <row r="23" spans="2:27" s="10" customFormat="1" ht="18" customHeight="1" x14ac:dyDescent="0.2">
      <c r="B23" s="172" t="s">
        <v>74</v>
      </c>
      <c r="C23" s="121" t="s">
        <v>82</v>
      </c>
      <c r="D23" s="121"/>
      <c r="E23" s="155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24"/>
      <c r="AA23" s="23"/>
    </row>
    <row r="24" spans="2:27" s="10" customFormat="1" ht="18" customHeight="1" x14ac:dyDescent="0.2">
      <c r="B24" s="172" t="s">
        <v>106</v>
      </c>
      <c r="C24" s="121" t="s">
        <v>107</v>
      </c>
      <c r="D24" s="121"/>
      <c r="E24" s="155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24"/>
      <c r="AA24" s="23"/>
    </row>
    <row r="25" spans="2:27" s="10" customFormat="1" ht="23.25" customHeight="1" x14ac:dyDescent="0.15">
      <c r="B25" s="23" t="s">
        <v>71</v>
      </c>
      <c r="C25" s="23"/>
      <c r="D25" s="26"/>
      <c r="E25" s="28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26"/>
      <c r="T25" s="26"/>
      <c r="U25" s="143"/>
      <c r="V25" s="26"/>
      <c r="W25" s="26"/>
      <c r="X25" s="9"/>
      <c r="Z25" s="31"/>
      <c r="AA25" s="31"/>
    </row>
    <row r="26" spans="2:27" s="10" customFormat="1" ht="23.25" customHeight="1" x14ac:dyDescent="0.2">
      <c r="B26" s="330" t="s">
        <v>100</v>
      </c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2"/>
      <c r="U26" s="101"/>
      <c r="V26" s="24"/>
    </row>
    <row r="27" spans="2:27" s="32" customFormat="1" ht="19.5" customHeight="1" x14ac:dyDescent="0.2">
      <c r="B27" s="302" t="s">
        <v>94</v>
      </c>
      <c r="C27" s="328" t="s">
        <v>101</v>
      </c>
      <c r="D27" s="329"/>
      <c r="E27" s="137"/>
      <c r="F27" s="137"/>
      <c r="G27" s="137"/>
      <c r="H27" s="137"/>
      <c r="I27" s="137"/>
      <c r="J27" s="137"/>
      <c r="K27" s="137"/>
      <c r="L27" s="137"/>
      <c r="M27" s="123" t="s">
        <v>46</v>
      </c>
      <c r="N27" s="340"/>
      <c r="O27" s="340"/>
      <c r="P27" s="94" t="s">
        <v>48</v>
      </c>
      <c r="Q27" s="124"/>
      <c r="R27" s="293"/>
      <c r="S27" s="293"/>
      <c r="T27" s="159"/>
      <c r="U27" s="23"/>
      <c r="V27" s="143"/>
      <c r="W27" s="10"/>
      <c r="X27" s="10"/>
      <c r="Y27" s="10"/>
      <c r="Z27" s="10"/>
    </row>
    <row r="28" spans="2:27" s="32" customFormat="1" ht="18" customHeight="1" x14ac:dyDescent="0.2">
      <c r="B28" s="302"/>
      <c r="C28" s="328" t="s">
        <v>102</v>
      </c>
      <c r="D28" s="329"/>
      <c r="E28" s="137"/>
      <c r="F28" s="137"/>
      <c r="G28" s="137"/>
      <c r="H28" s="137"/>
      <c r="I28" s="137"/>
      <c r="J28" s="137"/>
      <c r="K28" s="137"/>
      <c r="L28" s="137"/>
      <c r="M28" s="123" t="s">
        <v>46</v>
      </c>
      <c r="N28" s="327"/>
      <c r="O28" s="327"/>
      <c r="P28" s="94" t="s">
        <v>48</v>
      </c>
      <c r="Q28" s="123"/>
      <c r="R28" s="315"/>
      <c r="S28" s="315"/>
      <c r="T28" s="160"/>
      <c r="U28" s="23"/>
      <c r="V28" s="11"/>
      <c r="W28" s="11"/>
      <c r="Z28" s="10"/>
    </row>
    <row r="29" spans="2:27" s="32" customFormat="1" ht="19.5" customHeight="1" x14ac:dyDescent="0.2">
      <c r="B29" s="302"/>
      <c r="C29" s="328" t="s">
        <v>103</v>
      </c>
      <c r="D29" s="329"/>
      <c r="E29" s="137"/>
      <c r="F29" s="137"/>
      <c r="G29" s="137"/>
      <c r="H29" s="137"/>
      <c r="I29" s="137"/>
      <c r="J29" s="137"/>
      <c r="K29" s="137"/>
      <c r="L29" s="137"/>
      <c r="M29" s="123" t="s">
        <v>46</v>
      </c>
      <c r="N29" s="327"/>
      <c r="O29" s="327"/>
      <c r="P29" s="94" t="s">
        <v>48</v>
      </c>
      <c r="Q29" s="125"/>
      <c r="R29" s="315"/>
      <c r="S29" s="315"/>
      <c r="T29" s="160"/>
      <c r="U29" s="23"/>
      <c r="V29" s="11"/>
      <c r="W29" s="11"/>
      <c r="Z29" s="10"/>
    </row>
    <row r="30" spans="2:27" s="32" customFormat="1" ht="21" customHeight="1" x14ac:dyDescent="0.2">
      <c r="B30" s="341"/>
      <c r="C30" s="126"/>
      <c r="D30" s="126"/>
      <c r="E30" s="126"/>
      <c r="F30" s="126"/>
      <c r="G30" s="126"/>
      <c r="H30" s="126"/>
      <c r="I30" s="339" t="s">
        <v>95</v>
      </c>
      <c r="J30" s="339"/>
      <c r="K30" s="339"/>
      <c r="L30" s="339"/>
      <c r="M30" s="127" t="s">
        <v>46</v>
      </c>
      <c r="N30" s="322">
        <f>SUM(N27:O29)</f>
        <v>0</v>
      </c>
      <c r="O30" s="322"/>
      <c r="P30" s="128" t="s">
        <v>72</v>
      </c>
      <c r="Q30" s="127"/>
      <c r="R30" s="315"/>
      <c r="S30" s="315"/>
      <c r="T30" s="147"/>
      <c r="U30" s="163"/>
      <c r="V30" s="11"/>
      <c r="W30" s="11"/>
      <c r="Z30" s="10"/>
    </row>
    <row r="31" spans="2:27" s="32" customFormat="1" ht="15" customHeight="1" x14ac:dyDescent="0.2">
      <c r="B31" s="172" t="s">
        <v>96</v>
      </c>
      <c r="C31" s="200" t="s">
        <v>121</v>
      </c>
      <c r="D31" s="200"/>
      <c r="E31" s="201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  <c r="R31" s="200"/>
      <c r="S31" s="200"/>
      <c r="T31" s="200"/>
      <c r="U31" s="200"/>
      <c r="V31" s="11"/>
      <c r="W31" s="11"/>
    </row>
    <row r="32" spans="2:27" s="32" customFormat="1" ht="15" customHeight="1" x14ac:dyDescent="0.2">
      <c r="B32" s="172"/>
      <c r="C32" s="200" t="s">
        <v>104</v>
      </c>
      <c r="D32" s="200"/>
      <c r="E32" s="201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11"/>
      <c r="W32" s="11"/>
    </row>
    <row r="33" spans="2:29" s="32" customFormat="1" ht="15" customHeight="1" x14ac:dyDescent="0.2">
      <c r="B33" s="17"/>
      <c r="C33" s="17"/>
      <c r="D33" s="17"/>
      <c r="E33" s="156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1"/>
      <c r="W33" s="11"/>
      <c r="X33" s="11"/>
      <c r="Y33" s="11"/>
      <c r="AB33" s="33"/>
      <c r="AC33" s="33"/>
    </row>
  </sheetData>
  <mergeCells count="57">
    <mergeCell ref="Y18:Y19"/>
    <mergeCell ref="R27:S27"/>
    <mergeCell ref="R28:S28"/>
    <mergeCell ref="R29:S29"/>
    <mergeCell ref="R30:S30"/>
    <mergeCell ref="B26:T26"/>
    <mergeCell ref="B18:B19"/>
    <mergeCell ref="C22:X22"/>
    <mergeCell ref="C18:O19"/>
    <mergeCell ref="I30:L30"/>
    <mergeCell ref="N27:O27"/>
    <mergeCell ref="B27:B30"/>
    <mergeCell ref="O11:O12"/>
    <mergeCell ref="N30:O30"/>
    <mergeCell ref="D13:L13"/>
    <mergeCell ref="D17:L17"/>
    <mergeCell ref="H11:H12"/>
    <mergeCell ref="I11:I12"/>
    <mergeCell ref="J11:J12"/>
    <mergeCell ref="K11:K12"/>
    <mergeCell ref="L11:L12"/>
    <mergeCell ref="D14:L14"/>
    <mergeCell ref="C20:X20"/>
    <mergeCell ref="N28:O28"/>
    <mergeCell ref="N29:O29"/>
    <mergeCell ref="C27:D27"/>
    <mergeCell ref="C28:D28"/>
    <mergeCell ref="C29:D29"/>
    <mergeCell ref="T3:X3"/>
    <mergeCell ref="B4:C4"/>
    <mergeCell ref="D4:O4"/>
    <mergeCell ref="P4:T4"/>
    <mergeCell ref="V4:X4"/>
    <mergeCell ref="B5:C5"/>
    <mergeCell ref="E5:O5"/>
    <mergeCell ref="B6:B17"/>
    <mergeCell ref="Q6:X6"/>
    <mergeCell ref="H7:H8"/>
    <mergeCell ref="I7:I8"/>
    <mergeCell ref="J7:J8"/>
    <mergeCell ref="K7:K8"/>
    <mergeCell ref="L7:L8"/>
    <mergeCell ref="M7:M8"/>
    <mergeCell ref="N7:N8"/>
    <mergeCell ref="O7:O8"/>
    <mergeCell ref="Q7:X7"/>
    <mergeCell ref="D9:L9"/>
    <mergeCell ref="M11:M12"/>
    <mergeCell ref="N11:N12"/>
    <mergeCell ref="Q10:X10"/>
    <mergeCell ref="W18:W19"/>
    <mergeCell ref="V18:V19"/>
    <mergeCell ref="X18:X19"/>
    <mergeCell ref="T18:T19"/>
    <mergeCell ref="P18:Q19"/>
    <mergeCell ref="R18:R19"/>
    <mergeCell ref="S18:S19"/>
  </mergeCells>
  <phoneticPr fontId="1"/>
  <pageMargins left="0.21" right="0.59055118110236227" top="0.59055118110236227" bottom="0.39370078740157483" header="0.39370078740157483" footer="0.31496062992125984"/>
  <pageSetup paperSize="9" scale="93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"/>
  <sheetViews>
    <sheetView showGridLines="0" view="pageBreakPreview" zoomScaleNormal="100" zoomScaleSheetLayoutView="100" workbookViewId="0">
      <selection activeCell="C8" sqref="C8"/>
    </sheetView>
  </sheetViews>
  <sheetFormatPr defaultColWidth="9" defaultRowHeight="13.2" x14ac:dyDescent="0.2"/>
  <cols>
    <col min="1" max="1" width="3.88671875" style="6" customWidth="1"/>
    <col min="2" max="2" width="6.6640625" style="6" customWidth="1"/>
    <col min="3" max="3" width="13.77734375" style="6" customWidth="1"/>
    <col min="4" max="4" width="6.77734375" style="16" customWidth="1"/>
    <col min="5" max="5" width="16" style="16" customWidth="1"/>
    <col min="6" max="6" width="10.44140625" style="6" customWidth="1"/>
    <col min="7" max="7" width="7" style="6" customWidth="1"/>
    <col min="8" max="8" width="9.33203125" style="16" customWidth="1"/>
    <col min="9" max="9" width="7.33203125" style="16" customWidth="1"/>
    <col min="10" max="10" width="3.88671875" style="16" customWidth="1"/>
    <col min="11" max="11" width="3.88671875" style="6" customWidth="1"/>
    <col min="12" max="16384" width="9" style="6"/>
  </cols>
  <sheetData>
    <row r="1" spans="1:10" ht="18" customHeight="1" x14ac:dyDescent="0.2">
      <c r="A1" s="218" t="s">
        <v>37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0.5" customHeight="1" x14ac:dyDescent="0.2"/>
    <row r="3" spans="1:10" ht="17.25" customHeight="1" x14ac:dyDescent="0.2">
      <c r="B3" s="218" t="s">
        <v>108</v>
      </c>
      <c r="C3" s="218"/>
      <c r="D3" s="218"/>
      <c r="E3" s="218"/>
      <c r="F3" s="218"/>
      <c r="G3" s="218"/>
      <c r="H3" s="218"/>
      <c r="I3" s="218"/>
      <c r="J3" s="218"/>
    </row>
    <row r="4" spans="1:10" ht="18" customHeight="1" x14ac:dyDescent="0.2">
      <c r="C4" s="343" t="s">
        <v>122</v>
      </c>
      <c r="D4" s="343"/>
      <c r="E4" s="343"/>
      <c r="F4" s="343"/>
      <c r="G4" s="343"/>
      <c r="H4" s="343"/>
      <c r="I4" s="343"/>
      <c r="J4" s="343"/>
    </row>
    <row r="6" spans="1:10" ht="21.75" customHeight="1" x14ac:dyDescent="0.2">
      <c r="B6" s="342" t="s">
        <v>14</v>
      </c>
      <c r="C6" s="342" t="s">
        <v>25</v>
      </c>
      <c r="D6" s="342" t="s">
        <v>26</v>
      </c>
      <c r="E6" s="342" t="s">
        <v>27</v>
      </c>
      <c r="F6" s="342" t="s">
        <v>28</v>
      </c>
      <c r="G6" s="342"/>
      <c r="H6" s="344" t="s">
        <v>31</v>
      </c>
      <c r="I6" s="342" t="s">
        <v>32</v>
      </c>
    </row>
    <row r="7" spans="1:10" ht="21.75" customHeight="1" x14ac:dyDescent="0.2">
      <c r="B7" s="342"/>
      <c r="C7" s="342"/>
      <c r="D7" s="342"/>
      <c r="E7" s="342"/>
      <c r="F7" s="129" t="s">
        <v>29</v>
      </c>
      <c r="G7" s="129" t="s">
        <v>30</v>
      </c>
      <c r="H7" s="344"/>
      <c r="I7" s="342"/>
    </row>
    <row r="8" spans="1:10" ht="27" customHeight="1" x14ac:dyDescent="0.2">
      <c r="B8" s="130"/>
      <c r="C8" s="130"/>
      <c r="D8" s="129"/>
      <c r="E8" s="129" t="s">
        <v>33</v>
      </c>
      <c r="F8" s="129" t="s">
        <v>35</v>
      </c>
      <c r="G8" s="130"/>
      <c r="H8" s="129"/>
      <c r="I8" s="129" t="s">
        <v>17</v>
      </c>
    </row>
    <row r="9" spans="1:10" ht="27" customHeight="1" x14ac:dyDescent="0.2">
      <c r="B9" s="130"/>
      <c r="C9" s="130"/>
      <c r="D9" s="129"/>
      <c r="E9" s="129" t="s">
        <v>33</v>
      </c>
      <c r="F9" s="129" t="s">
        <v>35</v>
      </c>
      <c r="G9" s="130"/>
      <c r="H9" s="129"/>
      <c r="I9" s="129" t="s">
        <v>17</v>
      </c>
    </row>
    <row r="10" spans="1:10" ht="27" customHeight="1" x14ac:dyDescent="0.2">
      <c r="B10" s="130"/>
      <c r="C10" s="130"/>
      <c r="D10" s="129"/>
      <c r="E10" s="129" t="s">
        <v>33</v>
      </c>
      <c r="F10" s="129" t="s">
        <v>35</v>
      </c>
      <c r="G10" s="130"/>
      <c r="H10" s="129"/>
      <c r="I10" s="129" t="s">
        <v>17</v>
      </c>
    </row>
    <row r="11" spans="1:10" ht="27" customHeight="1" x14ac:dyDescent="0.2">
      <c r="B11" s="130"/>
      <c r="C11" s="130"/>
      <c r="D11" s="129"/>
      <c r="E11" s="129" t="s">
        <v>33</v>
      </c>
      <c r="F11" s="129" t="s">
        <v>35</v>
      </c>
      <c r="G11" s="130"/>
      <c r="H11" s="129"/>
      <c r="I11" s="129" t="s">
        <v>17</v>
      </c>
    </row>
    <row r="12" spans="1:10" ht="27" customHeight="1" x14ac:dyDescent="0.2">
      <c r="B12" s="130"/>
      <c r="C12" s="130"/>
      <c r="D12" s="129"/>
      <c r="E12" s="129" t="s">
        <v>34</v>
      </c>
      <c r="F12" s="129" t="s">
        <v>35</v>
      </c>
      <c r="G12" s="130"/>
      <c r="H12" s="129"/>
      <c r="I12" s="129" t="s">
        <v>17</v>
      </c>
    </row>
  </sheetData>
  <mergeCells count="10">
    <mergeCell ref="A1:J1"/>
    <mergeCell ref="B3:J3"/>
    <mergeCell ref="B6:B7"/>
    <mergeCell ref="C4:J4"/>
    <mergeCell ref="F6:G6"/>
    <mergeCell ref="H6:H7"/>
    <mergeCell ref="I6:I7"/>
    <mergeCell ref="E6:E7"/>
    <mergeCell ref="D6:D7"/>
    <mergeCell ref="C6:C7"/>
  </mergeCells>
  <phoneticPr fontId="1"/>
  <pageMargins left="0.78740157480314965" right="0.78740157480314965" top="0.78740157480314965" bottom="0.59055118110236227" header="0.51181102362204722" footer="0.3937007874015748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第１片</vt:lpstr>
      <vt:lpstr>第２片</vt:lpstr>
      <vt:lpstr>第３片</vt:lpstr>
      <vt:lpstr>第４片</vt:lpstr>
      <vt:lpstr>第１片!Print_Area</vt:lpstr>
      <vt:lpstr>第２片!Print_Area</vt:lpstr>
      <vt:lpstr>第３片!Print_Area</vt:lpstr>
      <vt:lpstr>第４片!Print_Area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2022-10-25T00:20:06Z</cp:lastPrinted>
  <dcterms:created xsi:type="dcterms:W3CDTF">2006-11-22T04:04:41Z</dcterms:created>
  <dcterms:modified xsi:type="dcterms:W3CDTF">2022-10-27T07:34:45Z</dcterms:modified>
</cp:coreProperties>
</file>