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498620\Desktop\応募申込書類（一括）\"/>
    </mc:Choice>
  </mc:AlternateContent>
  <bookViews>
    <workbookView xWindow="0" yWindow="60" windowWidth="19392" windowHeight="7596" activeTab="1"/>
  </bookViews>
  <sheets>
    <sheet name="※シートの使い方" sheetId="8" r:id="rId1"/>
    <sheet name="☆比較シート（簡易版）☆" sheetId="7" r:id="rId2"/>
    <sheet name="比較シート（担当者用）" sheetId="4" r:id="rId3"/>
    <sheet name="R2決算" sheetId="2" r:id="rId4"/>
    <sheet name="R3決算" sheetId="3" r:id="rId5"/>
    <sheet name="R4決算" sheetId="5" r:id="rId6"/>
  </sheets>
  <definedNames>
    <definedName name="_xlnm.Print_Area" localSheetId="1">'☆比較シート（簡易版）☆'!$A$1:$BK$52</definedName>
    <definedName name="_xlnm.Print_Area" localSheetId="0">※シートの使い方!$A$1:$H$52</definedName>
    <definedName name="_xlnm.Print_Area" localSheetId="2">'比較シート（担当者用）'!$A$1:$P$35</definedName>
  </definedNames>
  <calcPr calcId="162913" concurrentManualCount="2"/>
</workbook>
</file>

<file path=xl/calcChain.xml><?xml version="1.0" encoding="utf-8"?>
<calcChain xmlns="http://schemas.openxmlformats.org/spreadsheetml/2006/main">
  <c r="M7" i="4" l="1"/>
  <c r="C26" i="8" l="1"/>
  <c r="C26" i="5" l="1"/>
  <c r="C26" i="3"/>
  <c r="C26" i="2"/>
  <c r="C24" i="8" l="1"/>
  <c r="C23" i="8"/>
  <c r="C22" i="8"/>
  <c r="C16" i="8"/>
  <c r="C25" i="8" s="1"/>
  <c r="C11" i="8"/>
  <c r="C19" i="8" l="1"/>
  <c r="K31" i="4"/>
  <c r="F31" i="4"/>
  <c r="K21" i="4"/>
  <c r="K35" i="4" s="1"/>
  <c r="P35" i="4" s="1"/>
  <c r="K20" i="4"/>
  <c r="K34" i="4" s="1"/>
  <c r="F21" i="4"/>
  <c r="F35" i="4" s="1"/>
  <c r="F20" i="4"/>
  <c r="F34" i="4" s="1"/>
  <c r="D21" i="4"/>
  <c r="D35" i="4" s="1"/>
  <c r="D20" i="4"/>
  <c r="D34" i="4" s="1"/>
  <c r="K16" i="4"/>
  <c r="K14" i="4"/>
  <c r="K13" i="4"/>
  <c r="K12" i="4"/>
  <c r="F16" i="4"/>
  <c r="F14" i="4"/>
  <c r="F13" i="4"/>
  <c r="F12" i="4"/>
  <c r="D12" i="4"/>
  <c r="C24" i="5"/>
  <c r="C23" i="5"/>
  <c r="C22" i="5"/>
  <c r="C16" i="5"/>
  <c r="C25" i="5" s="1"/>
  <c r="K29" i="4" s="1"/>
  <c r="C11" i="5"/>
  <c r="C24" i="3"/>
  <c r="C23" i="3"/>
  <c r="C22" i="3"/>
  <c r="C16" i="3"/>
  <c r="C25" i="3" s="1"/>
  <c r="F29" i="4" s="1"/>
  <c r="C11" i="3"/>
  <c r="C16" i="2"/>
  <c r="C25" i="2" s="1"/>
  <c r="C24" i="2"/>
  <c r="C19" i="3" l="1"/>
  <c r="F19" i="4" s="1"/>
  <c r="D18" i="4"/>
  <c r="D33" i="4" s="1"/>
  <c r="P30" i="7" s="1"/>
  <c r="F18" i="4"/>
  <c r="F33" i="4" s="1"/>
  <c r="H34" i="4"/>
  <c r="K18" i="4"/>
  <c r="K33" i="4" s="1"/>
  <c r="AB30" i="7" s="1"/>
  <c r="P34" i="4"/>
  <c r="M33" i="4"/>
  <c r="V30" i="7"/>
  <c r="J33" i="4"/>
  <c r="P33" i="4"/>
  <c r="O33" i="4"/>
  <c r="H33" i="4"/>
  <c r="C19" i="5"/>
  <c r="K19" i="4" s="1"/>
  <c r="C19" i="2"/>
  <c r="D19" i="4" s="1"/>
  <c r="C23" i="2"/>
  <c r="C22" i="2"/>
  <c r="AH30" i="7" l="1"/>
  <c r="P31" i="4"/>
  <c r="K11" i="4"/>
  <c r="K9" i="4"/>
  <c r="K8" i="4"/>
  <c r="K27" i="4" s="1"/>
  <c r="K7" i="4"/>
  <c r="K6" i="4"/>
  <c r="K24" i="4" s="1"/>
  <c r="F11" i="4"/>
  <c r="F9" i="4"/>
  <c r="F8" i="4"/>
  <c r="F7" i="4"/>
  <c r="F6" i="4"/>
  <c r="F24" i="4" s="1"/>
  <c r="D16" i="4"/>
  <c r="D14" i="4"/>
  <c r="D13" i="4"/>
  <c r="D11" i="4"/>
  <c r="D9" i="4"/>
  <c r="D8" i="4"/>
  <c r="D7" i="4"/>
  <c r="D6" i="4"/>
  <c r="D24" i="4" s="1"/>
  <c r="D27" i="4" l="1"/>
  <c r="D10" i="4"/>
  <c r="F27" i="4"/>
  <c r="K26" i="4"/>
  <c r="P26" i="4" s="1"/>
  <c r="K10" i="4"/>
  <c r="P24" i="4"/>
  <c r="P27" i="4"/>
  <c r="K15" i="4"/>
  <c r="D15" i="4"/>
  <c r="F26" i="4"/>
  <c r="F15" i="4"/>
  <c r="F10" i="4"/>
  <c r="D26" i="4"/>
  <c r="P29" i="4"/>
  <c r="D31" i="4" l="1"/>
  <c r="AB22" i="7" l="1"/>
  <c r="AB26" i="7"/>
  <c r="AH26" i="7" s="1"/>
  <c r="V26" i="7"/>
  <c r="C11" i="2"/>
  <c r="V22" i="7" l="1"/>
  <c r="D29" i="4"/>
  <c r="AH22" i="7"/>
  <c r="P26" i="7"/>
  <c r="M31" i="4" l="1"/>
  <c r="P22" i="7"/>
  <c r="J31" i="4" l="1"/>
  <c r="H31" i="4"/>
  <c r="O31" i="4"/>
  <c r="V34" i="7" l="1"/>
  <c r="P34" i="7"/>
  <c r="V18" i="7"/>
  <c r="AB34" i="7" l="1"/>
  <c r="AH34" i="7" s="1"/>
  <c r="O10" i="4"/>
  <c r="H10" i="4"/>
  <c r="M11" i="4"/>
  <c r="O9" i="4"/>
  <c r="AB18" i="7"/>
  <c r="O13" i="4"/>
  <c r="J18" i="4"/>
  <c r="P16" i="7"/>
  <c r="V16" i="7"/>
  <c r="H35" i="4"/>
  <c r="V12" i="7"/>
  <c r="J6" i="4"/>
  <c r="P12" i="7"/>
  <c r="O7" i="4"/>
  <c r="J21" i="4"/>
  <c r="M8" i="4"/>
  <c r="V32" i="7"/>
  <c r="H9" i="4"/>
  <c r="J13" i="4"/>
  <c r="J9" i="4"/>
  <c r="J35" i="4"/>
  <c r="O35" i="4"/>
  <c r="M20" i="4"/>
  <c r="O19" i="4"/>
  <c r="O21" i="4"/>
  <c r="O20" i="4"/>
  <c r="M18" i="4"/>
  <c r="J20" i="4"/>
  <c r="H21" i="4"/>
  <c r="H20" i="4"/>
  <c r="J16" i="4"/>
  <c r="O8" i="4"/>
  <c r="M12" i="4"/>
  <c r="M16" i="4"/>
  <c r="M14" i="4"/>
  <c r="O12" i="4"/>
  <c r="J8" i="4"/>
  <c r="J12" i="4"/>
  <c r="O6" i="4"/>
  <c r="J14" i="4"/>
  <c r="H13" i="4"/>
  <c r="H12" i="4"/>
  <c r="H8" i="4"/>
  <c r="H29" i="4"/>
  <c r="P32" i="7"/>
  <c r="M29" i="4"/>
  <c r="M6" i="4"/>
  <c r="H11" i="4"/>
  <c r="O11" i="4"/>
  <c r="O29" i="4"/>
  <c r="H6" i="4"/>
  <c r="J7" i="4"/>
  <c r="M9" i="4"/>
  <c r="J11" i="4"/>
  <c r="M13" i="4"/>
  <c r="H14" i="4"/>
  <c r="O14" i="4"/>
  <c r="H16" i="4"/>
  <c r="O16" i="4"/>
  <c r="O18" i="4"/>
  <c r="J19" i="4"/>
  <c r="M21" i="4"/>
  <c r="M35" i="4"/>
  <c r="M19" i="4"/>
  <c r="H7" i="4"/>
  <c r="H19" i="4"/>
  <c r="AB32" i="7" l="1"/>
  <c r="AH32" i="7" s="1"/>
  <c r="AH18" i="7"/>
  <c r="AB12" i="7"/>
  <c r="AB16" i="7"/>
  <c r="J27" i="4"/>
  <c r="P18" i="7"/>
  <c r="O27" i="4"/>
  <c r="H27" i="4"/>
  <c r="J15" i="4"/>
  <c r="M15" i="4"/>
  <c r="M10" i="4"/>
  <c r="H18" i="4"/>
  <c r="J10" i="4"/>
  <c r="M27" i="4"/>
  <c r="O15" i="4"/>
  <c r="M26" i="4"/>
  <c r="H15" i="4"/>
  <c r="M34" i="4"/>
  <c r="H26" i="4"/>
  <c r="J29" i="4"/>
  <c r="J26" i="4"/>
  <c r="O26" i="4"/>
  <c r="H24" i="4"/>
  <c r="J24" i="4"/>
  <c r="M24" i="4"/>
  <c r="O24" i="4"/>
  <c r="J34" i="4"/>
  <c r="O34" i="4"/>
  <c r="AH12" i="7" l="1"/>
  <c r="AH16" i="7"/>
</calcChain>
</file>

<file path=xl/comments1.xml><?xml version="1.0" encoding="utf-8"?>
<comments xmlns="http://schemas.openxmlformats.org/spreadsheetml/2006/main">
  <authors>
    <author>東京都</author>
  </authors>
  <commentList>
    <comment ref="C2" authorId="0" shapeId="0">
      <text>
        <r>
          <rPr>
            <b/>
            <sz val="12"/>
            <color indexed="81"/>
            <rFont val="ＭＳ Ｐゴシック"/>
            <family val="3"/>
            <charset val="128"/>
          </rPr>
          <t>法人の決算書から数値を入力して下さい。</t>
        </r>
      </text>
    </comment>
  </commentList>
</comments>
</file>

<file path=xl/comments2.xml><?xml version="1.0" encoding="utf-8"?>
<comments xmlns="http://schemas.openxmlformats.org/spreadsheetml/2006/main">
  <authors>
    <author>東京都</author>
  </authors>
  <commentList>
    <comment ref="P22" authorId="0" shapeId="0">
      <text>
        <r>
          <rPr>
            <b/>
            <sz val="11"/>
            <color indexed="81"/>
            <rFont val="ＭＳ Ｐゴシック"/>
            <family val="3"/>
            <charset val="128"/>
          </rPr>
          <t>(ﾟдﾟﾉ)ﾉ　→　要注意（財務状況が健全でない）
＼(^o^)／　→　審査要領上、原則採択不可</t>
        </r>
      </text>
    </comment>
  </commentList>
</comments>
</file>

<file path=xl/sharedStrings.xml><?xml version="1.0" encoding="utf-8"?>
<sst xmlns="http://schemas.openxmlformats.org/spreadsheetml/2006/main" count="254" uniqueCount="115">
  <si>
    <t>法人名</t>
    <rPh sb="0" eb="2">
      <t>ホウジン</t>
    </rPh>
    <rPh sb="2" eb="3">
      <t>メイ</t>
    </rPh>
    <phoneticPr fontId="8"/>
  </si>
  <si>
    <t>傾向</t>
  </si>
  <si>
    <t>貸借対照表</t>
    <rPh sb="0" eb="2">
      <t>タイシャク</t>
    </rPh>
    <rPh sb="2" eb="5">
      <t>タイショウヒョウ</t>
    </rPh>
    <phoneticPr fontId="6"/>
  </si>
  <si>
    <t>流動資産（合計）</t>
  </si>
  <si>
    <t>現金預金</t>
  </si>
  <si>
    <t>固定資産（合計）</t>
  </si>
  <si>
    <t>積立資産（合計）</t>
    <rPh sb="0" eb="2">
      <t>ツミタテ</t>
    </rPh>
    <rPh sb="2" eb="3">
      <t>シ</t>
    </rPh>
    <rPh sb="3" eb="4">
      <t>サン</t>
    </rPh>
    <rPh sb="5" eb="7">
      <t>ゴウケイ</t>
    </rPh>
    <phoneticPr fontId="6"/>
  </si>
  <si>
    <t>資産の部合計　総資産額</t>
  </si>
  <si>
    <t>流動負債（合計）</t>
  </si>
  <si>
    <t>固定負債（合計）</t>
  </si>
  <si>
    <t>決算書の判断基準（指標）</t>
    <rPh sb="0" eb="3">
      <t>ケッサンショ</t>
    </rPh>
    <phoneticPr fontId="6"/>
  </si>
  <si>
    <t>短期安定性</t>
  </si>
  <si>
    <t>流動比率</t>
  </si>
  <si>
    <t>長期安定性</t>
  </si>
  <si>
    <t>純資産比率</t>
  </si>
  <si>
    <t>固定長期適合率</t>
  </si>
  <si>
    <t>収益性指標</t>
  </si>
  <si>
    <t>経常増減差額率</t>
    <rPh sb="0" eb="2">
      <t>ケイジョウ</t>
    </rPh>
    <rPh sb="2" eb="4">
      <t>ゾウゲン</t>
    </rPh>
    <rPh sb="4" eb="6">
      <t>サガク</t>
    </rPh>
    <rPh sb="6" eb="7">
      <t>リツ</t>
    </rPh>
    <phoneticPr fontId="6"/>
  </si>
  <si>
    <t>借入の割合指標</t>
  </si>
  <si>
    <t>《財務指標の計算方法》</t>
    <rPh sb="6" eb="8">
      <t>ケイサン</t>
    </rPh>
    <rPh sb="8" eb="10">
      <t>ホウホウ</t>
    </rPh>
    <phoneticPr fontId="6"/>
  </si>
  <si>
    <t>《財務指標の判断目安》</t>
    <rPh sb="6" eb="8">
      <t>ハンダン</t>
    </rPh>
    <rPh sb="8" eb="10">
      <t>メヤス</t>
    </rPh>
    <phoneticPr fontId="6"/>
  </si>
  <si>
    <t>決算数値・財務指標</t>
    <rPh sb="0" eb="2">
      <t>ケッサン</t>
    </rPh>
    <rPh sb="2" eb="4">
      <t>スウチ</t>
    </rPh>
    <rPh sb="5" eb="7">
      <t>ザイム</t>
    </rPh>
    <rPh sb="7" eb="9">
      <t>シヒョウ</t>
    </rPh>
    <phoneticPr fontId="6"/>
  </si>
  <si>
    <t>決算数値入力</t>
    <rPh sb="0" eb="2">
      <t>ケッサン</t>
    </rPh>
    <rPh sb="2" eb="4">
      <t>スウチ</t>
    </rPh>
    <rPh sb="4" eb="6">
      <t>ニュウリョク</t>
    </rPh>
    <phoneticPr fontId="6"/>
  </si>
  <si>
    <t>検算＜自動計算＞</t>
    <rPh sb="0" eb="2">
      <t>ケンザン</t>
    </rPh>
    <rPh sb="3" eb="5">
      <t>ジドウ</t>
    </rPh>
    <rPh sb="5" eb="7">
      <t>ケイサン</t>
    </rPh>
    <phoneticPr fontId="6"/>
  </si>
  <si>
    <t>＜短期安定性＞流動比率</t>
    <rPh sb="1" eb="3">
      <t>タンキ</t>
    </rPh>
    <rPh sb="3" eb="6">
      <t>アンテイセイ</t>
    </rPh>
    <rPh sb="7" eb="9">
      <t>リュウドウ</t>
    </rPh>
    <rPh sb="9" eb="11">
      <t>ヒリツ</t>
    </rPh>
    <phoneticPr fontId="6"/>
  </si>
  <si>
    <t>＜長期安定性＞純資産比率</t>
    <rPh sb="1" eb="3">
      <t>チョウキ</t>
    </rPh>
    <rPh sb="3" eb="6">
      <t>アンテイセイ</t>
    </rPh>
    <rPh sb="7" eb="8">
      <t>ジュン</t>
    </rPh>
    <rPh sb="8" eb="10">
      <t>シサン</t>
    </rPh>
    <rPh sb="10" eb="12">
      <t>ヒリツ</t>
    </rPh>
    <phoneticPr fontId="6"/>
  </si>
  <si>
    <t>＜長期安定性＞固定長期適合率</t>
    <rPh sb="1" eb="3">
      <t>チョウキ</t>
    </rPh>
    <rPh sb="3" eb="6">
      <t>アンテイセイ</t>
    </rPh>
    <rPh sb="7" eb="9">
      <t>コテイ</t>
    </rPh>
    <rPh sb="9" eb="11">
      <t>チョウキ</t>
    </rPh>
    <rPh sb="11" eb="13">
      <t>テキゴウ</t>
    </rPh>
    <rPh sb="13" eb="14">
      <t>リツ</t>
    </rPh>
    <phoneticPr fontId="6"/>
  </si>
  <si>
    <t>＜収益性＞経常増減差額率</t>
    <rPh sb="1" eb="4">
      <t>シュウエキセイ</t>
    </rPh>
    <rPh sb="5" eb="7">
      <t>ケイジョウ</t>
    </rPh>
    <rPh sb="7" eb="9">
      <t>ゾウゲン</t>
    </rPh>
    <rPh sb="9" eb="11">
      <t>サガク</t>
    </rPh>
    <rPh sb="11" eb="12">
      <t>リツ</t>
    </rPh>
    <phoneticPr fontId="6"/>
  </si>
  <si>
    <t>短期安全性指標及び収支状況</t>
    <rPh sb="7" eb="8">
      <t>オヨ</t>
    </rPh>
    <phoneticPr fontId="2"/>
  </si>
  <si>
    <t>　現金預金</t>
    <rPh sb="1" eb="3">
      <t>ゲンキン</t>
    </rPh>
    <rPh sb="3" eb="5">
      <t>ヨキン</t>
    </rPh>
    <phoneticPr fontId="6"/>
  </si>
  <si>
    <t>【流動資産】</t>
    <rPh sb="1" eb="3">
      <t>リュウドウ</t>
    </rPh>
    <rPh sb="3" eb="5">
      <t>シサン</t>
    </rPh>
    <phoneticPr fontId="6"/>
  </si>
  <si>
    <t>【固定資産】</t>
    <rPh sb="1" eb="3">
      <t>コテイ</t>
    </rPh>
    <rPh sb="3" eb="5">
      <t>シサン</t>
    </rPh>
    <phoneticPr fontId="6"/>
  </si>
  <si>
    <t>【流動負債】</t>
    <rPh sb="1" eb="3">
      <t>リュウドウ</t>
    </rPh>
    <rPh sb="3" eb="5">
      <t>フサイ</t>
    </rPh>
    <phoneticPr fontId="6"/>
  </si>
  <si>
    <t>【固定負債】</t>
    <rPh sb="1" eb="3">
      <t>コテイ</t>
    </rPh>
    <rPh sb="3" eb="5">
      <t>フサイ</t>
    </rPh>
    <phoneticPr fontId="6"/>
  </si>
  <si>
    <t>資産の部　「現金預金」</t>
  </si>
  <si>
    <t>資産の部　「固定資産」</t>
  </si>
  <si>
    <t>負債の部　「流動負債」</t>
  </si>
  <si>
    <t>負債の部　「固定負債」の金額</t>
  </si>
  <si>
    <t>法人経営状況について</t>
    <rPh sb="0" eb="2">
      <t>ホウジン</t>
    </rPh>
    <rPh sb="2" eb="4">
      <t>ケイエイ</t>
    </rPh>
    <rPh sb="4" eb="6">
      <t>ジョウキョウ</t>
    </rPh>
    <phoneticPr fontId="6"/>
  </si>
  <si>
    <t xml:space="preserve">○流動比率　（【流動資産÷流動負債】 × 100 ）
　経営の短期安定性を見る。流動負債に対して、流動資産がどの程度あるかを示す指標。比率が高いほど安定している。
</t>
    <rPh sb="1" eb="3">
      <t>リュウドウ</t>
    </rPh>
    <rPh sb="3" eb="5">
      <t>ヒリツ</t>
    </rPh>
    <rPh sb="28" eb="30">
      <t>ケイエイ</t>
    </rPh>
    <rPh sb="31" eb="33">
      <t>タンキ</t>
    </rPh>
    <rPh sb="33" eb="36">
      <t>アンテイセイ</t>
    </rPh>
    <rPh sb="37" eb="38">
      <t>ミ</t>
    </rPh>
    <rPh sb="51" eb="53">
      <t>シサン</t>
    </rPh>
    <rPh sb="67" eb="69">
      <t>ヒリツ</t>
    </rPh>
    <rPh sb="70" eb="71">
      <t>タカ</t>
    </rPh>
    <rPh sb="74" eb="76">
      <t>アンテイ</t>
    </rPh>
    <phoneticPr fontId="6"/>
  </si>
  <si>
    <t>入力金額の説明　</t>
    <rPh sb="0" eb="2">
      <t>ニュウリョク</t>
    </rPh>
    <rPh sb="2" eb="4">
      <t>キンガク</t>
    </rPh>
    <rPh sb="5" eb="7">
      <t>セツメイ</t>
    </rPh>
    <phoneticPr fontId="6"/>
  </si>
  <si>
    <t>法人経営状況について（担当者用）</t>
    <rPh sb="0" eb="2">
      <t>ホウジン</t>
    </rPh>
    <rPh sb="2" eb="4">
      <t>ケイエイ</t>
    </rPh>
    <rPh sb="4" eb="6">
      <t>ジョウキョウ</t>
    </rPh>
    <rPh sb="11" eb="14">
      <t>タントウシャ</t>
    </rPh>
    <rPh sb="14" eb="15">
      <t>ヨウ</t>
    </rPh>
    <rPh sb="15" eb="16">
      <t>シャヨウ</t>
    </rPh>
    <phoneticPr fontId="6"/>
  </si>
  <si>
    <t>○固定長期適合率　（ 固定資産÷【純資産＋固定負債】 × 100 ）
　長期安定性を見る。固定資産がどれだけ長期資産（純資産＋固定負債）によって賄われているかを表す。流動比率が高いと固定長期適合率は低くなる。
　固定資産は、純資産や固定負債で調達し、100％未満であることが理想。</t>
    <rPh sb="1" eb="3">
      <t>コテイ</t>
    </rPh>
    <rPh sb="3" eb="5">
      <t>チョウキ</t>
    </rPh>
    <rPh sb="5" eb="7">
      <t>テキゴウ</t>
    </rPh>
    <rPh sb="7" eb="8">
      <t>リツ</t>
    </rPh>
    <rPh sb="36" eb="38">
      <t>チョウキ</t>
    </rPh>
    <rPh sb="38" eb="41">
      <t>アンテイセイ</t>
    </rPh>
    <rPh sb="42" eb="43">
      <t>ミ</t>
    </rPh>
    <rPh sb="47" eb="49">
      <t>シサン</t>
    </rPh>
    <rPh sb="56" eb="58">
      <t>シサン</t>
    </rPh>
    <rPh sb="60" eb="62">
      <t>シサン</t>
    </rPh>
    <rPh sb="88" eb="89">
      <t>タカ</t>
    </rPh>
    <rPh sb="95" eb="97">
      <t>テキゴウ</t>
    </rPh>
    <rPh sb="99" eb="100">
      <t>ヒク</t>
    </rPh>
    <phoneticPr fontId="6"/>
  </si>
  <si>
    <t>　○○特定資産</t>
    <rPh sb="3" eb="5">
      <t>トクテイ</t>
    </rPh>
    <rPh sb="5" eb="6">
      <t>シ</t>
    </rPh>
    <rPh sb="6" eb="7">
      <t>サン</t>
    </rPh>
    <phoneticPr fontId="6"/>
  </si>
  <si>
    <t>資産の部　「○○特定資産」　
※積立金があれば計上</t>
    <rPh sb="8" eb="10">
      <t>トクテイ</t>
    </rPh>
    <rPh sb="16" eb="18">
      <t>ツミタテ</t>
    </rPh>
    <rPh sb="18" eb="19">
      <t>キン</t>
    </rPh>
    <rPh sb="23" eb="25">
      <t>ケイジョウ</t>
    </rPh>
    <phoneticPr fontId="2"/>
  </si>
  <si>
    <t>　借入金</t>
    <rPh sb="1" eb="3">
      <t>カリイレ</t>
    </rPh>
    <rPh sb="3" eb="4">
      <t>キン</t>
    </rPh>
    <phoneticPr fontId="2"/>
  </si>
  <si>
    <t>負債の部　「流動負債」の「借入金」</t>
    <phoneticPr fontId="2"/>
  </si>
  <si>
    <t>　長期借入金</t>
    <rPh sb="1" eb="3">
      <t>チョウキ</t>
    </rPh>
    <rPh sb="3" eb="5">
      <t>カリイレ</t>
    </rPh>
    <rPh sb="5" eb="6">
      <t>キン</t>
    </rPh>
    <phoneticPr fontId="6"/>
  </si>
  <si>
    <t>負債の部　「固定負債」の「長期借入金」</t>
    <rPh sb="13" eb="15">
      <t>チョウキ</t>
    </rPh>
    <phoneticPr fontId="2"/>
  </si>
  <si>
    <t>【正味財産】</t>
    <rPh sb="1" eb="3">
      <t>ショウミ</t>
    </rPh>
    <rPh sb="3" eb="5">
      <t>ザイサン</t>
    </rPh>
    <phoneticPr fontId="6"/>
  </si>
  <si>
    <t>「正味財産合計」</t>
    <rPh sb="1" eb="3">
      <t>ショウミ</t>
    </rPh>
    <rPh sb="3" eb="5">
      <t>ザイサン</t>
    </rPh>
    <rPh sb="5" eb="7">
      <t>ゴウケイ</t>
    </rPh>
    <phoneticPr fontId="2"/>
  </si>
  <si>
    <t>経常収益の部　４「事業収益」</t>
    <rPh sb="0" eb="2">
      <t>ケイジョウ</t>
    </rPh>
    <rPh sb="2" eb="4">
      <t>シュウエキ</t>
    </rPh>
    <rPh sb="5" eb="6">
      <t>ブ</t>
    </rPh>
    <rPh sb="9" eb="11">
      <t>ジギョウ</t>
    </rPh>
    <rPh sb="11" eb="13">
      <t>シュウエキ</t>
    </rPh>
    <phoneticPr fontId="2"/>
  </si>
  <si>
    <t>【次期繰越正味財産額】</t>
    <rPh sb="1" eb="3">
      <t>ジキ</t>
    </rPh>
    <rPh sb="3" eb="5">
      <t>クリコシ</t>
    </rPh>
    <rPh sb="5" eb="7">
      <t>ショウミ</t>
    </rPh>
    <rPh sb="7" eb="9">
      <t>ザイサン</t>
    </rPh>
    <rPh sb="9" eb="10">
      <t>ガク</t>
    </rPh>
    <rPh sb="10" eb="11">
      <t>ゾウガク</t>
    </rPh>
    <phoneticPr fontId="6"/>
  </si>
  <si>
    <t>【当期正味財産増減額】</t>
    <rPh sb="1" eb="3">
      <t>トウキ</t>
    </rPh>
    <rPh sb="3" eb="5">
      <t>ショウミ</t>
    </rPh>
    <rPh sb="5" eb="7">
      <t>ザイサン</t>
    </rPh>
    <rPh sb="7" eb="9">
      <t>ゾウゲン</t>
    </rPh>
    <rPh sb="9" eb="10">
      <t>ガク</t>
    </rPh>
    <rPh sb="10" eb="11">
      <t>ゾウガク</t>
    </rPh>
    <phoneticPr fontId="6"/>
  </si>
  <si>
    <t>【税引前当期正味財産増減額】＜自動計算＞</t>
    <rPh sb="1" eb="3">
      <t>ゼイビ</t>
    </rPh>
    <rPh sb="3" eb="4">
      <t>マエ</t>
    </rPh>
    <rPh sb="4" eb="6">
      <t>トウキ</t>
    </rPh>
    <rPh sb="6" eb="8">
      <t>ショウミ</t>
    </rPh>
    <rPh sb="8" eb="10">
      <t>ザイサン</t>
    </rPh>
    <rPh sb="10" eb="13">
      <t>ゾウゲンガク</t>
    </rPh>
    <phoneticPr fontId="6"/>
  </si>
  <si>
    <t>【当期経常増減額】＜自動計算＞</t>
    <rPh sb="1" eb="3">
      <t>トウキ</t>
    </rPh>
    <rPh sb="3" eb="5">
      <t>ケイジョウ</t>
    </rPh>
    <rPh sb="5" eb="8">
      <t>ゾウゲンガク</t>
    </rPh>
    <rPh sb="10" eb="12">
      <t>ジドウ</t>
    </rPh>
    <rPh sb="12" eb="14">
      <t>ケイサン</t>
    </rPh>
    <phoneticPr fontId="6"/>
  </si>
  <si>
    <t>活動計算書（損益計算書）</t>
    <rPh sb="0" eb="2">
      <t>カツドウ</t>
    </rPh>
    <rPh sb="2" eb="5">
      <t>ケイサンショ</t>
    </rPh>
    <rPh sb="6" eb="8">
      <t>ソンエキ</t>
    </rPh>
    <rPh sb="8" eb="11">
      <t>ケイサンショ</t>
    </rPh>
    <phoneticPr fontId="2"/>
  </si>
  <si>
    <t>　【経常収益計】</t>
    <rPh sb="2" eb="4">
      <t>ケイジョウ</t>
    </rPh>
    <rPh sb="4" eb="6">
      <t>シュウエキ</t>
    </rPh>
    <rPh sb="6" eb="7">
      <t>ケイ</t>
    </rPh>
    <phoneticPr fontId="6"/>
  </si>
  <si>
    <t>　【経常費用計】</t>
    <rPh sb="2" eb="4">
      <t>ケイジョウ</t>
    </rPh>
    <rPh sb="4" eb="6">
      <t>ヒヨウ</t>
    </rPh>
    <rPh sb="6" eb="7">
      <t>ケイ</t>
    </rPh>
    <phoneticPr fontId="2"/>
  </si>
  <si>
    <t>　　障害福祉サービス事業収益</t>
    <rPh sb="2" eb="4">
      <t>ショウガイ</t>
    </rPh>
    <rPh sb="4" eb="6">
      <t>フクシ</t>
    </rPh>
    <rPh sb="10" eb="12">
      <t>ジギョウ</t>
    </rPh>
    <rPh sb="12" eb="14">
      <t>シュウエキ</t>
    </rPh>
    <phoneticPr fontId="6"/>
  </si>
  <si>
    <t>　　受取助成金等</t>
    <rPh sb="2" eb="4">
      <t>ウケトリ</t>
    </rPh>
    <rPh sb="4" eb="7">
      <t>ジョセイキン</t>
    </rPh>
    <rPh sb="7" eb="8">
      <t>トウ</t>
    </rPh>
    <phoneticPr fontId="2"/>
  </si>
  <si>
    <t>　【経常外収益計】</t>
    <rPh sb="2" eb="4">
      <t>ケイジョウ</t>
    </rPh>
    <rPh sb="4" eb="5">
      <t>ガイ</t>
    </rPh>
    <rPh sb="5" eb="7">
      <t>シュウエキ</t>
    </rPh>
    <rPh sb="7" eb="8">
      <t>ケイ</t>
    </rPh>
    <phoneticPr fontId="6"/>
  </si>
  <si>
    <t>　【経常外費用計】</t>
    <rPh sb="2" eb="4">
      <t>ケイジョウ</t>
    </rPh>
    <rPh sb="4" eb="5">
      <t>ガイ</t>
    </rPh>
    <rPh sb="5" eb="7">
      <t>ヒヨウ</t>
    </rPh>
    <rPh sb="7" eb="8">
      <t>ケイ</t>
    </rPh>
    <phoneticPr fontId="6"/>
  </si>
  <si>
    <t>経常収益の部　３「受取助成金等」</t>
    <rPh sb="0" eb="2">
      <t>ケイジョウ</t>
    </rPh>
    <rPh sb="2" eb="4">
      <t>シュウエキ</t>
    </rPh>
    <rPh sb="5" eb="6">
      <t>ブ</t>
    </rPh>
    <rPh sb="9" eb="11">
      <t>ウケトリ</t>
    </rPh>
    <rPh sb="11" eb="14">
      <t>ジョセイキン</t>
    </rPh>
    <rPh sb="14" eb="15">
      <t>トウ</t>
    </rPh>
    <phoneticPr fontId="2"/>
  </si>
  <si>
    <t>財務指標</t>
    <rPh sb="0" eb="2">
      <t>ザイム</t>
    </rPh>
    <rPh sb="2" eb="4">
      <t>シヒョウ</t>
    </rPh>
    <phoneticPr fontId="6"/>
  </si>
  <si>
    <t>借入金</t>
    <rPh sb="0" eb="2">
      <t>カリイレ</t>
    </rPh>
    <rPh sb="2" eb="3">
      <t>キン</t>
    </rPh>
    <phoneticPr fontId="6"/>
  </si>
  <si>
    <t>長期借入金</t>
    <rPh sb="0" eb="2">
      <t>チョウキ</t>
    </rPh>
    <phoneticPr fontId="2"/>
  </si>
  <si>
    <t>負債の部（合計）</t>
    <phoneticPr fontId="2"/>
  </si>
  <si>
    <t>活動計算書（損益計算書）</t>
    <rPh sb="0" eb="2">
      <t>カツドウ</t>
    </rPh>
    <rPh sb="2" eb="4">
      <t>ケイサン</t>
    </rPh>
    <rPh sb="4" eb="5">
      <t>ショ</t>
    </rPh>
    <rPh sb="6" eb="8">
      <t>ソンエキ</t>
    </rPh>
    <rPh sb="8" eb="11">
      <t>ケイサンショ</t>
    </rPh>
    <phoneticPr fontId="6"/>
  </si>
  <si>
    <t>正味財産の部（合計）</t>
    <rPh sb="0" eb="2">
      <t>ショウミ</t>
    </rPh>
    <rPh sb="2" eb="4">
      <t>ザイサン</t>
    </rPh>
    <phoneticPr fontId="2"/>
  </si>
  <si>
    <t>当期経常増減額</t>
    <rPh sb="0" eb="2">
      <t>トウキ</t>
    </rPh>
    <rPh sb="2" eb="4">
      <t>ケイジョウ</t>
    </rPh>
    <rPh sb="4" eb="7">
      <t>ゾウゲンガク</t>
    </rPh>
    <phoneticPr fontId="6"/>
  </si>
  <si>
    <t>税引前当期正味財産増減額</t>
    <rPh sb="0" eb="2">
      <t>ゼイビキ</t>
    </rPh>
    <rPh sb="2" eb="3">
      <t>マエ</t>
    </rPh>
    <rPh sb="3" eb="5">
      <t>トウキ</t>
    </rPh>
    <rPh sb="5" eb="7">
      <t>ショウミ</t>
    </rPh>
    <rPh sb="7" eb="9">
      <t>ザイサン</t>
    </rPh>
    <rPh sb="9" eb="12">
      <t>ゾウゲンガク</t>
    </rPh>
    <phoneticPr fontId="6"/>
  </si>
  <si>
    <t>当期正味財産増減額</t>
    <rPh sb="0" eb="2">
      <t>トウキ</t>
    </rPh>
    <rPh sb="2" eb="4">
      <t>ショウミ</t>
    </rPh>
    <rPh sb="4" eb="6">
      <t>ザイサン</t>
    </rPh>
    <rPh sb="6" eb="9">
      <t>ゾウゲンガク</t>
    </rPh>
    <phoneticPr fontId="6"/>
  </si>
  <si>
    <t>次期繰越正味財産額</t>
    <rPh sb="0" eb="2">
      <t>ジキ</t>
    </rPh>
    <rPh sb="2" eb="4">
      <t>クリコシ</t>
    </rPh>
    <rPh sb="4" eb="6">
      <t>ショウミ</t>
    </rPh>
    <rPh sb="6" eb="8">
      <t>ザイサン</t>
    </rPh>
    <rPh sb="8" eb="9">
      <t>ガク</t>
    </rPh>
    <phoneticPr fontId="6"/>
  </si>
  <si>
    <t>指標</t>
    <rPh sb="0" eb="2">
      <t>シヒョウ</t>
    </rPh>
    <phoneticPr fontId="2"/>
  </si>
  <si>
    <t>次期繰越正味財産額</t>
    <rPh sb="4" eb="6">
      <t>ショウミ</t>
    </rPh>
    <rPh sb="6" eb="8">
      <t>ザイサン</t>
    </rPh>
    <rPh sb="8" eb="9">
      <t>ガク</t>
    </rPh>
    <phoneticPr fontId="6"/>
  </si>
  <si>
    <t>当期正味財産増減額</t>
    <rPh sb="2" eb="4">
      <t>ショウミ</t>
    </rPh>
    <rPh sb="4" eb="6">
      <t>ザイサン</t>
    </rPh>
    <rPh sb="6" eb="8">
      <t>ゾウゲン</t>
    </rPh>
    <rPh sb="8" eb="9">
      <t>ガク</t>
    </rPh>
    <phoneticPr fontId="6"/>
  </si>
  <si>
    <t>当期正味財産増減額</t>
    <rPh sb="2" eb="4">
      <t>ショウミ</t>
    </rPh>
    <rPh sb="4" eb="6">
      <t>ザイサン</t>
    </rPh>
    <rPh sb="6" eb="8">
      <t>ゾウゲン</t>
    </rPh>
    <phoneticPr fontId="6"/>
  </si>
  <si>
    <t>＜借入の割合＞経常収益対借入金比率</t>
    <rPh sb="7" eb="9">
      <t>ケイジョウ</t>
    </rPh>
    <rPh sb="9" eb="11">
      <t>シュウエキ</t>
    </rPh>
    <phoneticPr fontId="2"/>
  </si>
  <si>
    <t>＜借入の割合＞経常収益対借入金比率</t>
    <rPh sb="7" eb="9">
      <t>ケイジョウ</t>
    </rPh>
    <phoneticPr fontId="2"/>
  </si>
  <si>
    <t>○経常増減差額率【収益性】
　経常収益計に対する経常増減差額の占める割合。
　この指標についてマイナスの状態が複数年度に渡る場合は、既存事業の継続性が危ぶまれる可能性がある。マイナスの原因は人件費が過大、利用者が集まっていないといったことが考えられる。</t>
    <rPh sb="1" eb="3">
      <t>ケイジョウ</t>
    </rPh>
    <rPh sb="3" eb="5">
      <t>ゾウゲン</t>
    </rPh>
    <rPh sb="5" eb="7">
      <t>サガク</t>
    </rPh>
    <rPh sb="7" eb="8">
      <t>リツ</t>
    </rPh>
    <rPh sb="9" eb="12">
      <t>シュウエキセイ</t>
    </rPh>
    <rPh sb="17" eb="19">
      <t>シュウエキ</t>
    </rPh>
    <rPh sb="19" eb="20">
      <t>ケイ</t>
    </rPh>
    <rPh sb="26" eb="28">
      <t>ゾウゲン</t>
    </rPh>
    <rPh sb="66" eb="68">
      <t>キゾン</t>
    </rPh>
    <rPh sb="92" eb="94">
      <t>ゲンイン</t>
    </rPh>
    <rPh sb="95" eb="98">
      <t>ジンケンヒ</t>
    </rPh>
    <rPh sb="99" eb="101">
      <t>カダイ</t>
    </rPh>
    <rPh sb="102" eb="105">
      <t>リヨウシャ</t>
    </rPh>
    <rPh sb="106" eb="107">
      <t>アツ</t>
    </rPh>
    <rPh sb="120" eb="121">
      <t>カンガ</t>
    </rPh>
    <phoneticPr fontId="6"/>
  </si>
  <si>
    <t>○固定長期適合率【長期安定性】
　固定資産が長期資産（正味財産＋固定負債）によってどれだけ賄われているかを表す。流動比率と表裏一体の関係にある指標。流動比率が上がれば固定長期適合率は下がり、流動比率が下がれば固定長期適合率は上がります。固定資産は、正味財産や固定負債で調達し、100％未満であることが理想。
　100%以上になると固定資産への過大な投資の可能性がある。</t>
    <rPh sb="1" eb="3">
      <t>コテイ</t>
    </rPh>
    <rPh sb="3" eb="5">
      <t>チョウキ</t>
    </rPh>
    <rPh sb="5" eb="7">
      <t>テキゴウ</t>
    </rPh>
    <rPh sb="7" eb="8">
      <t>リツ</t>
    </rPh>
    <rPh sb="9" eb="11">
      <t>チョウキ</t>
    </rPh>
    <rPh sb="11" eb="14">
      <t>アンテイセイ</t>
    </rPh>
    <rPh sb="19" eb="21">
      <t>シサン</t>
    </rPh>
    <rPh sb="24" eb="26">
      <t>シサン</t>
    </rPh>
    <rPh sb="27" eb="29">
      <t>ショウミ</t>
    </rPh>
    <rPh sb="29" eb="31">
      <t>ザイサン</t>
    </rPh>
    <rPh sb="63" eb="65">
      <t>イッタイ</t>
    </rPh>
    <rPh sb="66" eb="68">
      <t>カンケイ</t>
    </rPh>
    <rPh sb="71" eb="73">
      <t>シヒョウ</t>
    </rPh>
    <rPh sb="87" eb="89">
      <t>テキゴウ</t>
    </rPh>
    <rPh sb="120" eb="122">
      <t>シサン</t>
    </rPh>
    <rPh sb="124" eb="126">
      <t>ショウミ</t>
    </rPh>
    <rPh sb="126" eb="128">
      <t>ザイサン</t>
    </rPh>
    <rPh sb="150" eb="152">
      <t>リソウ</t>
    </rPh>
    <rPh sb="167" eb="169">
      <t>シサン</t>
    </rPh>
    <rPh sb="174" eb="176">
      <t>トウシ</t>
    </rPh>
    <phoneticPr fontId="6"/>
  </si>
  <si>
    <t>○純資産比率【長期安定性】
　資産総額に占める「正味財産（自己資本）」の割合であり、長期安定性を見る。
　この比率は高いほど経営が安定する傾向が見られ、この比率が50%を下回ると、自己資本よりも負債が上回っている状態であり、将来的に資金繰りが悪化する可能性がある。</t>
    <rPh sb="1" eb="4">
      <t>ジュンシサン</t>
    </rPh>
    <rPh sb="4" eb="6">
      <t>ヒリツ</t>
    </rPh>
    <rPh sb="7" eb="9">
      <t>チョウキ</t>
    </rPh>
    <rPh sb="9" eb="12">
      <t>アンテイセイ</t>
    </rPh>
    <rPh sb="15" eb="17">
      <t>シサン</t>
    </rPh>
    <rPh sb="24" eb="26">
      <t>ショウミ</t>
    </rPh>
    <rPh sb="26" eb="28">
      <t>ザイサン</t>
    </rPh>
    <rPh sb="31" eb="33">
      <t>シホン</t>
    </rPh>
    <rPh sb="92" eb="94">
      <t>シホン</t>
    </rPh>
    <rPh sb="112" eb="115">
      <t>ショウライテキ</t>
    </rPh>
    <rPh sb="116" eb="118">
      <t>シキン</t>
    </rPh>
    <rPh sb="118" eb="119">
      <t>グ</t>
    </rPh>
    <rPh sb="121" eb="123">
      <t>アッカ</t>
    </rPh>
    <rPh sb="125" eb="128">
      <t>カノウセイジリツシエンキュウフヒニュウキンシサンシキンシンキジギョウショカイセツアッカオソ</t>
    </rPh>
    <phoneticPr fontId="6"/>
  </si>
  <si>
    <t>○流動比率【短期安定性】
　短期返済が必要な流動負債に対して、流動資産がどの程度あるかを示す指標（流動負債返済能力）。現金預金、未収金、前払金等の「流動資産」と、短期運営資金借入金、未払金、預り金等の「流動負債」との比率。
　「現金預金」を、「その他の資産」の施設整備等積立資産等の「積立資産」にすると、流動比率は低くなり、固定負債である長期借入金がある場合、流動比率は高くなる。
　一般的には通常150%程度以上あれば優良と言われている。自立支援給付費が２か月後に入金されるため、未収金が高くなることが多く、流動比率が高い傾向にある。
　100%を下回るような場合は流動負債が流動資産を上回っていることになり、資金繰りが悪化している状態が想定され、新規に事業所を開設するとさらに悪化する恐れがある。</t>
    <rPh sb="1" eb="3">
      <t>リュウドウ</t>
    </rPh>
    <rPh sb="3" eb="5">
      <t>ヒリツ</t>
    </rPh>
    <rPh sb="6" eb="8">
      <t>タンキ</t>
    </rPh>
    <rPh sb="8" eb="11">
      <t>アンテイセイ</t>
    </rPh>
    <rPh sb="33" eb="35">
      <t>シサン</t>
    </rPh>
    <rPh sb="49" eb="51">
      <t>リュウドウ</t>
    </rPh>
    <rPh sb="51" eb="53">
      <t>フサイ</t>
    </rPh>
    <rPh sb="53" eb="55">
      <t>ヘンサイ</t>
    </rPh>
    <rPh sb="55" eb="57">
      <t>ノウリョク</t>
    </rPh>
    <rPh sb="76" eb="78">
      <t>シサン</t>
    </rPh>
    <rPh sb="85" eb="87">
      <t>シキン</t>
    </rPh>
    <rPh sb="126" eb="128">
      <t>シサン</t>
    </rPh>
    <rPh sb="137" eb="139">
      <t>シサン</t>
    </rPh>
    <rPh sb="144" eb="146">
      <t>シサン</t>
    </rPh>
    <rPh sb="169" eb="171">
      <t>チョウキ</t>
    </rPh>
    <rPh sb="220" eb="222">
      <t>ジリツ</t>
    </rPh>
    <rPh sb="222" eb="224">
      <t>シエン</t>
    </rPh>
    <rPh sb="224" eb="226">
      <t>キュウフ</t>
    </rPh>
    <rPh sb="226" eb="227">
      <t>ヒ</t>
    </rPh>
    <rPh sb="233" eb="235">
      <t>ニュウキン</t>
    </rPh>
    <rPh sb="245" eb="246">
      <t>タカ</t>
    </rPh>
    <rPh sb="252" eb="253">
      <t>オオ</t>
    </rPh>
    <rPh sb="255" eb="257">
      <t>リュウドウ</t>
    </rPh>
    <rPh sb="257" eb="259">
      <t>ヒリツ</t>
    </rPh>
    <rPh sb="260" eb="261">
      <t>タカ</t>
    </rPh>
    <rPh sb="262" eb="264">
      <t>ケイコウ</t>
    </rPh>
    <rPh sb="291" eb="293">
      <t>シサン</t>
    </rPh>
    <rPh sb="306" eb="308">
      <t>シキン</t>
    </rPh>
    <rPh sb="325" eb="327">
      <t>シンキ</t>
    </rPh>
    <rPh sb="328" eb="331">
      <t>ジギョウショ</t>
    </rPh>
    <rPh sb="332" eb="334">
      <t>カイセツ</t>
    </rPh>
    <rPh sb="340" eb="342">
      <t>アッカ</t>
    </rPh>
    <rPh sb="344" eb="345">
      <t>オソ</t>
    </rPh>
    <phoneticPr fontId="6"/>
  </si>
  <si>
    <t>流動比率 … 流動資産 ÷ 流動負債
純資産比率 … 純資産 ÷ 資産総額
固定長期適合率 … 固定資産 ÷ （正味財産＋固定負債）
経常増減差額率 … 経常増減差額 ÷ 経常収益計
経常収益対借入金比率 … 経常収益計 ÷ 長期借入金</t>
    <rPh sb="0" eb="2">
      <t>リュウドウ</t>
    </rPh>
    <rPh sb="2" eb="4">
      <t>ヒリツ</t>
    </rPh>
    <rPh sb="9" eb="11">
      <t>シサン</t>
    </rPh>
    <rPh sb="16" eb="18">
      <t>フサイ</t>
    </rPh>
    <rPh sb="19" eb="22">
      <t>ジュンシサン</t>
    </rPh>
    <rPh sb="22" eb="24">
      <t>ヒリツ</t>
    </rPh>
    <rPh sb="28" eb="30">
      <t>シサン</t>
    </rPh>
    <rPh sb="33" eb="35">
      <t>シサン</t>
    </rPh>
    <rPh sb="38" eb="40">
      <t>コテイ</t>
    </rPh>
    <rPh sb="40" eb="42">
      <t>チョウキ</t>
    </rPh>
    <rPh sb="42" eb="44">
      <t>テキゴウ</t>
    </rPh>
    <rPh sb="44" eb="45">
      <t>リツ</t>
    </rPh>
    <rPh sb="50" eb="52">
      <t>シサン</t>
    </rPh>
    <rPh sb="56" eb="58">
      <t>ショウミ</t>
    </rPh>
    <rPh sb="58" eb="60">
      <t>ザイサン</t>
    </rPh>
    <rPh sb="69" eb="71">
      <t>ゾウゲン</t>
    </rPh>
    <rPh sb="79" eb="81">
      <t>ゾウゲン</t>
    </rPh>
    <rPh sb="86" eb="88">
      <t>ケイジョウ</t>
    </rPh>
    <rPh sb="88" eb="90">
      <t>シュウエキ</t>
    </rPh>
    <rPh sb="90" eb="91">
      <t>ケイ</t>
    </rPh>
    <rPh sb="92" eb="94">
      <t>ケイジョウ</t>
    </rPh>
    <rPh sb="105" eb="107">
      <t>ケイジョウ</t>
    </rPh>
    <rPh sb="109" eb="110">
      <t>ケイ</t>
    </rPh>
    <phoneticPr fontId="6"/>
  </si>
  <si>
    <t>経常収益対借入金比率</t>
    <rPh sb="0" eb="2">
      <t>ケイジョウ</t>
    </rPh>
    <phoneticPr fontId="2"/>
  </si>
  <si>
    <t>経常収益対借入金比率</t>
    <rPh sb="0" eb="2">
      <t>ケイジョウ</t>
    </rPh>
    <rPh sb="2" eb="4">
      <t>シュウエキ</t>
    </rPh>
    <rPh sb="4" eb="5">
      <t>タイ</t>
    </rPh>
    <rPh sb="5" eb="7">
      <t>カリイレ</t>
    </rPh>
    <rPh sb="7" eb="8">
      <t>キン</t>
    </rPh>
    <rPh sb="8" eb="10">
      <t>ヒリツ</t>
    </rPh>
    <phoneticPr fontId="2"/>
  </si>
  <si>
    <t xml:space="preserve">○純資産比率　（【純資産÷資産総額】 × 100 ）
　経営の長期安定性を見る。資産総額に占める「正味財産（自己資本）」の割合。比率が高いほど安定している。
</t>
    <rPh sb="1" eb="4">
      <t>ジュンシサン</t>
    </rPh>
    <rPh sb="4" eb="6">
      <t>ヒリツ</t>
    </rPh>
    <rPh sb="28" eb="30">
      <t>ケイエイ</t>
    </rPh>
    <rPh sb="31" eb="33">
      <t>チョウキ</t>
    </rPh>
    <rPh sb="33" eb="36">
      <t>アンテイセイ</t>
    </rPh>
    <rPh sb="37" eb="38">
      <t>ミ</t>
    </rPh>
    <rPh sb="40" eb="42">
      <t>シサン</t>
    </rPh>
    <rPh sb="49" eb="51">
      <t>ショウミ</t>
    </rPh>
    <rPh sb="51" eb="53">
      <t>ザイサン</t>
    </rPh>
    <rPh sb="56" eb="58">
      <t>シホン</t>
    </rPh>
    <phoneticPr fontId="6"/>
  </si>
  <si>
    <t>当期経常増減額</t>
    <rPh sb="0" eb="2">
      <t>トウキ</t>
    </rPh>
    <rPh sb="2" eb="4">
      <t>ケイジョウ</t>
    </rPh>
    <rPh sb="4" eb="7">
      <t>ゾウゲンガク</t>
    </rPh>
    <phoneticPr fontId="2"/>
  </si>
  <si>
    <t>○流動比率
　100%を下回ると「✓」が入る。流動負債が流動資産を上回っていることになり、資金繰りが悪化している状態が想定される。</t>
    <rPh sb="1" eb="3">
      <t>リュウドウ</t>
    </rPh>
    <rPh sb="3" eb="5">
      <t>ヒリツ</t>
    </rPh>
    <rPh sb="12" eb="14">
      <t>シタマワ</t>
    </rPh>
    <rPh sb="20" eb="21">
      <t>ハイ</t>
    </rPh>
    <phoneticPr fontId="2"/>
  </si>
  <si>
    <t>○純資産比率
　50%を下回ると「✓」が入る。自己資本よりも負債が上回っている状態であり、将来的に資金繰りが悪化する可能性がある。</t>
    <rPh sb="1" eb="4">
      <t>ジュンシサン</t>
    </rPh>
    <rPh sb="4" eb="6">
      <t>ヒリツ</t>
    </rPh>
    <rPh sb="20" eb="21">
      <t>ハイ</t>
    </rPh>
    <phoneticPr fontId="2"/>
  </si>
  <si>
    <t>○固定長期適合率
　100%以上になると「✓」が入る。固定資産への過大な投資の可能性がある。</t>
    <rPh sb="1" eb="3">
      <t>コテイ</t>
    </rPh>
    <rPh sb="3" eb="5">
      <t>チョウキ</t>
    </rPh>
    <rPh sb="5" eb="7">
      <t>テキゴウ</t>
    </rPh>
    <rPh sb="7" eb="8">
      <t>リツ</t>
    </rPh>
    <rPh sb="24" eb="25">
      <t>ハイ</t>
    </rPh>
    <phoneticPr fontId="2"/>
  </si>
  <si>
    <t>○経常増減差額率
　マイナスが３年続くと「✓」が入る。既存事業の継続性が危ぶまれる可能性がある。</t>
    <rPh sb="1" eb="3">
      <t>ケイジョウ</t>
    </rPh>
    <rPh sb="3" eb="5">
      <t>ゾウゲン</t>
    </rPh>
    <rPh sb="5" eb="7">
      <t>サガク</t>
    </rPh>
    <rPh sb="7" eb="8">
      <t>リツ</t>
    </rPh>
    <rPh sb="16" eb="17">
      <t>ネン</t>
    </rPh>
    <rPh sb="17" eb="18">
      <t>ツヅ</t>
    </rPh>
    <rPh sb="24" eb="25">
      <t>ハイ</t>
    </rPh>
    <phoneticPr fontId="2"/>
  </si>
  <si>
    <t>○当期正味財産増減額
　マイナスが３年続くと「✓」が入る。既存事業の継続性が危ぶまれる可能性がある。</t>
    <rPh sb="1" eb="3">
      <t>トウキ</t>
    </rPh>
    <rPh sb="3" eb="5">
      <t>ショウミ</t>
    </rPh>
    <rPh sb="5" eb="7">
      <t>ザイサン</t>
    </rPh>
    <rPh sb="7" eb="10">
      <t>ゾウゲンガク</t>
    </rPh>
    <rPh sb="18" eb="19">
      <t>ネン</t>
    </rPh>
    <rPh sb="19" eb="20">
      <t>ツヅ</t>
    </rPh>
    <rPh sb="26" eb="27">
      <t>ハイ</t>
    </rPh>
    <rPh sb="29" eb="31">
      <t>キゾン</t>
    </rPh>
    <rPh sb="31" eb="33">
      <t>ジギョウ</t>
    </rPh>
    <rPh sb="34" eb="37">
      <t>ケイゾクセイ</t>
    </rPh>
    <rPh sb="38" eb="39">
      <t>アヤ</t>
    </rPh>
    <rPh sb="43" eb="46">
      <t>カノウセイ</t>
    </rPh>
    <phoneticPr fontId="2"/>
  </si>
  <si>
    <t>収支状況及び財務状況</t>
    <rPh sb="4" eb="5">
      <t>オヨ</t>
    </rPh>
    <rPh sb="6" eb="8">
      <t>ザイム</t>
    </rPh>
    <rPh sb="8" eb="10">
      <t>ジョウキョウ</t>
    </rPh>
    <phoneticPr fontId="2"/>
  </si>
  <si>
    <t>≪財務指標の判定基準≫✓は要注意、×は原則採択不可</t>
    <rPh sb="1" eb="3">
      <t>ザイム</t>
    </rPh>
    <rPh sb="3" eb="5">
      <t>シヒョウ</t>
    </rPh>
    <rPh sb="6" eb="8">
      <t>ハンテイ</t>
    </rPh>
    <rPh sb="8" eb="10">
      <t>キジュン</t>
    </rPh>
    <rPh sb="13" eb="14">
      <t>ヨウ</t>
    </rPh>
    <rPh sb="14" eb="16">
      <t>チュウイ</t>
    </rPh>
    <rPh sb="19" eb="21">
      <t>ゲンソク</t>
    </rPh>
    <rPh sb="21" eb="23">
      <t>サイタク</t>
    </rPh>
    <rPh sb="23" eb="25">
      <t>フカ</t>
    </rPh>
    <phoneticPr fontId="2"/>
  </si>
  <si>
    <t>○当期経常増減額
　通常の事業運営（障害福祉サービス事業）に関する収支状況。</t>
    <rPh sb="1" eb="3">
      <t>トウキ</t>
    </rPh>
    <rPh sb="3" eb="5">
      <t>ケイジョウ</t>
    </rPh>
    <rPh sb="5" eb="8">
      <t>ゾウゲンガク</t>
    </rPh>
    <rPh sb="10" eb="12">
      <t>ツウジョウ</t>
    </rPh>
    <rPh sb="13" eb="15">
      <t>ジギョウ</t>
    </rPh>
    <rPh sb="15" eb="17">
      <t>ウンエイ</t>
    </rPh>
    <rPh sb="18" eb="20">
      <t>ショウガイ</t>
    </rPh>
    <rPh sb="20" eb="22">
      <t>フクシ</t>
    </rPh>
    <rPh sb="26" eb="28">
      <t>ジギョウ</t>
    </rPh>
    <rPh sb="30" eb="31">
      <t>カン</t>
    </rPh>
    <rPh sb="33" eb="35">
      <t>シュウシ</t>
    </rPh>
    <rPh sb="35" eb="37">
      <t>ジョウキョウ</t>
    </rPh>
    <phoneticPr fontId="2"/>
  </si>
  <si>
    <t>○当期正味財産増減額
　通常の事業運営以外の活動も含めた収支状況。</t>
    <rPh sb="1" eb="3">
      <t>トウキ</t>
    </rPh>
    <rPh sb="3" eb="5">
      <t>ショウミ</t>
    </rPh>
    <rPh sb="5" eb="7">
      <t>ザイサン</t>
    </rPh>
    <rPh sb="7" eb="10">
      <t>ゾウゲンガク</t>
    </rPh>
    <rPh sb="12" eb="14">
      <t>ツウジョウ</t>
    </rPh>
    <rPh sb="15" eb="17">
      <t>ジギョウ</t>
    </rPh>
    <rPh sb="17" eb="19">
      <t>ウンエイ</t>
    </rPh>
    <rPh sb="19" eb="21">
      <t>イガイ</t>
    </rPh>
    <rPh sb="22" eb="24">
      <t>カツドウ</t>
    </rPh>
    <rPh sb="25" eb="26">
      <t>フク</t>
    </rPh>
    <rPh sb="28" eb="30">
      <t>シュウシ</t>
    </rPh>
    <rPh sb="30" eb="32">
      <t>ジョウキョウ</t>
    </rPh>
    <phoneticPr fontId="2"/>
  </si>
  <si>
    <t>《主な財務指標の説明》</t>
    <rPh sb="1" eb="2">
      <t>オモ</t>
    </rPh>
    <rPh sb="8" eb="10">
      <t>セツメイ</t>
    </rPh>
    <phoneticPr fontId="6"/>
  </si>
  <si>
    <t>○経常収益対借入金比率
　100％以上になると「✓」が入る。事業規模を超える借入金を行っている可能性がある。</t>
    <rPh sb="1" eb="3">
      <t>ケイジョウ</t>
    </rPh>
    <rPh sb="17" eb="19">
      <t>イジョウ</t>
    </rPh>
    <rPh sb="27" eb="28">
      <t>ハイ</t>
    </rPh>
    <rPh sb="30" eb="32">
      <t>ジギョウ</t>
    </rPh>
    <rPh sb="32" eb="34">
      <t>キボ</t>
    </rPh>
    <rPh sb="35" eb="36">
      <t>コ</t>
    </rPh>
    <rPh sb="38" eb="40">
      <t>カリイレ</t>
    </rPh>
    <rPh sb="40" eb="41">
      <t>キン</t>
    </rPh>
    <rPh sb="42" eb="43">
      <t>オコナ</t>
    </rPh>
    <rPh sb="47" eb="50">
      <t>カノウセイ</t>
    </rPh>
    <phoneticPr fontId="2"/>
  </si>
  <si>
    <t>○経常増減差額率　（【経常増減差額】 ÷【経常収益計】×100 ）
　収益性を見る。経常収益に対する経常増減差額の占める割合。比率が低いほど収益性が高いことを示している。</t>
    <rPh sb="1" eb="3">
      <t>ケイジョウ</t>
    </rPh>
    <rPh sb="3" eb="5">
      <t>ゾウゲン</t>
    </rPh>
    <rPh sb="5" eb="7">
      <t>サガク</t>
    </rPh>
    <rPh sb="7" eb="8">
      <t>リツ</t>
    </rPh>
    <rPh sb="11" eb="13">
      <t>ケイジョウ</t>
    </rPh>
    <rPh sb="13" eb="15">
      <t>ゾウゲン</t>
    </rPh>
    <rPh sb="15" eb="17">
      <t>サガク</t>
    </rPh>
    <rPh sb="21" eb="23">
      <t>ケイジョウ</t>
    </rPh>
    <rPh sb="23" eb="25">
      <t>シュウエキ</t>
    </rPh>
    <rPh sb="25" eb="26">
      <t>ケイ</t>
    </rPh>
    <rPh sb="35" eb="38">
      <t>シュウエキセイ</t>
    </rPh>
    <rPh sb="39" eb="40">
      <t>ミ</t>
    </rPh>
    <rPh sb="42" eb="44">
      <t>ケイジョウ</t>
    </rPh>
    <rPh sb="44" eb="46">
      <t>シュウエキ</t>
    </rPh>
    <rPh sb="50" eb="52">
      <t>ケイジョウ</t>
    </rPh>
    <rPh sb="52" eb="54">
      <t>ゾウゲン</t>
    </rPh>
    <rPh sb="54" eb="56">
      <t>サガク</t>
    </rPh>
    <rPh sb="63" eb="65">
      <t>ヒリツ</t>
    </rPh>
    <rPh sb="66" eb="67">
      <t>ヒク</t>
    </rPh>
    <rPh sb="70" eb="73">
      <t>シュウエキセイ</t>
    </rPh>
    <rPh sb="74" eb="75">
      <t>タカ</t>
    </rPh>
    <rPh sb="79" eb="80">
      <t>シメ</t>
    </rPh>
    <phoneticPr fontId="6"/>
  </si>
  <si>
    <t>○経常収益対借入金比率　（【長期借入金】÷【経常収益計】×100）
　長期の返済資力を見る。借入金残高に対して経常収益計がどの程度あるかを示す指標。比率が低いほど返済資力が高い。</t>
    <rPh sb="1" eb="3">
      <t>ケイジョウ</t>
    </rPh>
    <rPh sb="3" eb="5">
      <t>シュウエキ</t>
    </rPh>
    <rPh sb="5" eb="6">
      <t>タイ</t>
    </rPh>
    <rPh sb="6" eb="8">
      <t>カリイレ</t>
    </rPh>
    <rPh sb="8" eb="9">
      <t>キン</t>
    </rPh>
    <rPh sb="9" eb="11">
      <t>ヒリツ</t>
    </rPh>
    <rPh sb="14" eb="16">
      <t>チョウキ</t>
    </rPh>
    <rPh sb="16" eb="18">
      <t>カリイレ</t>
    </rPh>
    <rPh sb="18" eb="19">
      <t>キン</t>
    </rPh>
    <rPh sb="22" eb="24">
      <t>ケイジョウ</t>
    </rPh>
    <rPh sb="24" eb="26">
      <t>シュウエキ</t>
    </rPh>
    <rPh sb="26" eb="27">
      <t>ケイ</t>
    </rPh>
    <rPh sb="35" eb="37">
      <t>チョウキ</t>
    </rPh>
    <rPh sb="38" eb="40">
      <t>ヘンサイ</t>
    </rPh>
    <rPh sb="40" eb="42">
      <t>シリョク</t>
    </rPh>
    <rPh sb="43" eb="44">
      <t>ミ</t>
    </rPh>
    <rPh sb="46" eb="48">
      <t>カリイレ</t>
    </rPh>
    <rPh sb="48" eb="49">
      <t>キン</t>
    </rPh>
    <rPh sb="49" eb="51">
      <t>ザンダカ</t>
    </rPh>
    <rPh sb="52" eb="53">
      <t>タイ</t>
    </rPh>
    <rPh sb="55" eb="57">
      <t>ケイジョウ</t>
    </rPh>
    <rPh sb="57" eb="59">
      <t>シュウエキ</t>
    </rPh>
    <rPh sb="59" eb="60">
      <t>ケイ</t>
    </rPh>
    <rPh sb="63" eb="65">
      <t>テイド</t>
    </rPh>
    <rPh sb="69" eb="70">
      <t>シメ</t>
    </rPh>
    <rPh sb="71" eb="73">
      <t>シヒョウ</t>
    </rPh>
    <rPh sb="74" eb="76">
      <t>ヒリツ</t>
    </rPh>
    <rPh sb="77" eb="78">
      <t>ヒク</t>
    </rPh>
    <rPh sb="81" eb="83">
      <t>ヘンサイ</t>
    </rPh>
    <rPh sb="83" eb="85">
      <t>シリョク</t>
    </rPh>
    <rPh sb="86" eb="87">
      <t>タカ</t>
    </rPh>
    <phoneticPr fontId="2"/>
  </si>
  <si>
    <t>○サービス事業収益対借入金比率
　長期の返済資力を見る。借入金残高に対して経常収益計がどの程度あるかを示す指標。比率が低いほど返済資力が高い。</t>
    <rPh sb="17" eb="19">
      <t>チョウキ</t>
    </rPh>
    <rPh sb="20" eb="22">
      <t>ヘンサイ</t>
    </rPh>
    <rPh sb="22" eb="24">
      <t>シリョク</t>
    </rPh>
    <rPh sb="25" eb="26">
      <t>ミ</t>
    </rPh>
    <rPh sb="28" eb="30">
      <t>カリイレ</t>
    </rPh>
    <rPh sb="30" eb="31">
      <t>キン</t>
    </rPh>
    <rPh sb="31" eb="33">
      <t>ザンダカ</t>
    </rPh>
    <rPh sb="34" eb="35">
      <t>タイ</t>
    </rPh>
    <rPh sb="37" eb="39">
      <t>ケイジョウ</t>
    </rPh>
    <rPh sb="39" eb="41">
      <t>シュウエキ</t>
    </rPh>
    <rPh sb="41" eb="42">
      <t>ケイ</t>
    </rPh>
    <rPh sb="45" eb="47">
      <t>テイド</t>
    </rPh>
    <rPh sb="51" eb="52">
      <t>シメ</t>
    </rPh>
    <rPh sb="53" eb="55">
      <t>シヒョウ</t>
    </rPh>
    <rPh sb="56" eb="58">
      <t>ヒリツ</t>
    </rPh>
    <rPh sb="59" eb="60">
      <t>ヒク</t>
    </rPh>
    <rPh sb="63" eb="65">
      <t>ヘンサイ</t>
    </rPh>
    <rPh sb="65" eb="67">
      <t>シリョク</t>
    </rPh>
    <rPh sb="68" eb="69">
      <t>タカ</t>
    </rPh>
    <phoneticPr fontId="2"/>
  </si>
  <si>
    <t>資産の部　「流動資産」</t>
    <rPh sb="0" eb="2">
      <t>シサン</t>
    </rPh>
    <rPh sb="3" eb="4">
      <t>ブ</t>
    </rPh>
    <rPh sb="6" eb="8">
      <t>リュウドウ</t>
    </rPh>
    <rPh sb="8" eb="10">
      <t>シサン</t>
    </rPh>
    <phoneticPr fontId="2"/>
  </si>
  <si>
    <r>
      <t>○当期経常増減額
　マイナスが３年続くと「×」が入る。</t>
    </r>
    <r>
      <rPr>
        <u/>
        <sz val="9"/>
        <rFont val="HG丸ｺﾞｼｯｸM-PRO"/>
        <family val="3"/>
        <charset val="128"/>
      </rPr>
      <t>過去３か年の決算状況が営業活動（通常の事業運営）に基づく赤字である場合は、原則認められない。</t>
    </r>
    <rPh sb="1" eb="3">
      <t>トウキ</t>
    </rPh>
    <rPh sb="3" eb="5">
      <t>ケイジョウ</t>
    </rPh>
    <rPh sb="5" eb="8">
      <t>ゾウゲンガク</t>
    </rPh>
    <rPh sb="16" eb="17">
      <t>ネン</t>
    </rPh>
    <rPh sb="17" eb="18">
      <t>ツヅ</t>
    </rPh>
    <rPh sb="24" eb="25">
      <t>ハイ</t>
    </rPh>
    <rPh sb="27" eb="29">
      <t>カコ</t>
    </rPh>
    <rPh sb="31" eb="32">
      <t>ネン</t>
    </rPh>
    <rPh sb="33" eb="35">
      <t>ケッサン</t>
    </rPh>
    <rPh sb="35" eb="37">
      <t>ジョウキョウ</t>
    </rPh>
    <rPh sb="38" eb="40">
      <t>エイギョウ</t>
    </rPh>
    <rPh sb="40" eb="42">
      <t>カツドウ</t>
    </rPh>
    <rPh sb="43" eb="45">
      <t>ツウジョウ</t>
    </rPh>
    <rPh sb="46" eb="48">
      <t>ジギョウ</t>
    </rPh>
    <rPh sb="48" eb="50">
      <t>ウンエイ</t>
    </rPh>
    <rPh sb="52" eb="53">
      <t>モト</t>
    </rPh>
    <rPh sb="55" eb="57">
      <t>アカジ</t>
    </rPh>
    <rPh sb="60" eb="62">
      <t>バアイ</t>
    </rPh>
    <rPh sb="64" eb="66">
      <t>ゲンソク</t>
    </rPh>
    <rPh sb="66" eb="67">
      <t>ミト</t>
    </rPh>
    <phoneticPr fontId="2"/>
  </si>
  <si>
    <r>
      <t>○次期繰越正味財産額
　マイナス（債務超過）になると「×」が入る。</t>
    </r>
    <r>
      <rPr>
        <u/>
        <sz val="9"/>
        <color theme="1"/>
        <rFont val="HG丸ｺﾞｼｯｸM-PRO"/>
        <family val="3"/>
        <charset val="128"/>
      </rPr>
      <t>債務超過の場合は採択されない。</t>
    </r>
    <rPh sb="1" eb="3">
      <t>ジキ</t>
    </rPh>
    <rPh sb="3" eb="5">
      <t>クリコシ</t>
    </rPh>
    <rPh sb="5" eb="7">
      <t>ショウミ</t>
    </rPh>
    <rPh sb="7" eb="9">
      <t>ザイサン</t>
    </rPh>
    <rPh sb="9" eb="10">
      <t>ガク</t>
    </rPh>
    <rPh sb="17" eb="19">
      <t>サイム</t>
    </rPh>
    <rPh sb="19" eb="21">
      <t>チョウカ</t>
    </rPh>
    <rPh sb="30" eb="31">
      <t>ハイ</t>
    </rPh>
    <rPh sb="33" eb="35">
      <t>サイム</t>
    </rPh>
    <rPh sb="35" eb="37">
      <t>チョウカ</t>
    </rPh>
    <rPh sb="38" eb="40">
      <t>バアイ</t>
    </rPh>
    <rPh sb="41" eb="43">
      <t>サイタク</t>
    </rPh>
    <phoneticPr fontId="2"/>
  </si>
  <si>
    <t>財務指標
（令和２年度）</t>
    <rPh sb="0" eb="2">
      <t>ザイム</t>
    </rPh>
    <rPh sb="2" eb="4">
      <t>シヒョウ</t>
    </rPh>
    <rPh sb="6" eb="8">
      <t>レイワ</t>
    </rPh>
    <rPh sb="9" eb="10">
      <t>ネン</t>
    </rPh>
    <rPh sb="10" eb="11">
      <t>ド</t>
    </rPh>
    <phoneticPr fontId="2"/>
  </si>
  <si>
    <t>様式７</t>
    <rPh sb="0" eb="2">
      <t>ヨウシキ</t>
    </rPh>
    <phoneticPr fontId="2"/>
  </si>
  <si>
    <t>令和2年度</t>
    <rPh sb="0" eb="2">
      <t>レイワ</t>
    </rPh>
    <rPh sb="3" eb="5">
      <t>ネンド</t>
    </rPh>
    <rPh sb="4" eb="5">
      <t>ド</t>
    </rPh>
    <phoneticPr fontId="6"/>
  </si>
  <si>
    <t>令和3年度</t>
    <rPh sb="0" eb="2">
      <t>レイワ</t>
    </rPh>
    <rPh sb="3" eb="4">
      <t>ネン</t>
    </rPh>
    <rPh sb="4" eb="5">
      <t>ド</t>
    </rPh>
    <phoneticPr fontId="6"/>
  </si>
  <si>
    <t>令和4年度</t>
    <rPh sb="0" eb="2">
      <t>レイワ</t>
    </rPh>
    <rPh sb="3" eb="4">
      <t>ネン</t>
    </rPh>
    <rPh sb="4" eb="5">
      <t>ド</t>
    </rPh>
    <phoneticPr fontId="6"/>
  </si>
  <si>
    <t>令和2年度</t>
    <rPh sb="0" eb="2">
      <t>レイワ</t>
    </rPh>
    <rPh sb="3" eb="5">
      <t>ネンド</t>
    </rPh>
    <phoneticPr fontId="6"/>
  </si>
  <si>
    <t>差異(Ｒ3-Ｒ2)</t>
    <phoneticPr fontId="6"/>
  </si>
  <si>
    <t>令和4年度</t>
    <rPh sb="0" eb="2">
      <t>レイワ</t>
    </rPh>
    <rPh sb="3" eb="5">
      <t>ネンド</t>
    </rPh>
    <phoneticPr fontId="6"/>
  </si>
  <si>
    <t>差異(Ｒ4-Ｒ3)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</si>
</sst>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
    <numFmt numFmtId="178" formatCode="#,##0_);[Red]\(#,##0\)"/>
    <numFmt numFmtId="179" formatCode="0_ ;[Red]\-0\ "/>
    <numFmt numFmtId="180" formatCode="0_);[Red]\(0\)"/>
  </numFmts>
  <fonts count="2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HG丸ｺﾞｼｯｸM-PRO"/>
      <family val="3"/>
      <charset val="128"/>
    </font>
    <font>
      <sz val="12"/>
      <name val="HG丸ｺﾞｼｯｸM-PRO"/>
      <family val="3"/>
      <charset val="128"/>
    </font>
    <font>
      <sz val="6"/>
      <name val="ＭＳ Ｐゴシック"/>
      <family val="3"/>
      <charset val="128"/>
    </font>
    <font>
      <sz val="14"/>
      <name val="HG丸ｺﾞｼｯｸM-PRO"/>
      <family val="3"/>
      <charset val="128"/>
    </font>
    <font>
      <sz val="6.9"/>
      <name val="ＭＳ Ｐゴシック"/>
      <family val="3"/>
      <charset val="128"/>
    </font>
    <font>
      <b/>
      <sz val="9"/>
      <name val="HG丸ｺﾞｼｯｸM-PRO"/>
      <family val="3"/>
      <charset val="128"/>
    </font>
    <font>
      <sz val="8"/>
      <name val="HG丸ｺﾞｼｯｸM-PRO"/>
      <family val="3"/>
      <charset val="128"/>
    </font>
    <font>
      <sz val="9"/>
      <color indexed="10"/>
      <name val="HG丸ｺﾞｼｯｸM-PRO"/>
      <family val="3"/>
      <charset val="128"/>
    </font>
    <font>
      <b/>
      <sz val="11"/>
      <name val="ＭＳ Ｐゴシック"/>
      <family val="3"/>
      <charset val="128"/>
    </font>
    <font>
      <sz val="9"/>
      <name val="HGS創英角ｺﾞｼｯｸUB"/>
      <family val="3"/>
      <charset val="128"/>
    </font>
    <font>
      <sz val="9"/>
      <name val="ＭＳ Ｐゴシック"/>
      <family val="3"/>
      <charset val="128"/>
    </font>
    <font>
      <b/>
      <sz val="10"/>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b/>
      <sz val="12"/>
      <color indexed="81"/>
      <name val="ＭＳ Ｐゴシック"/>
      <family val="3"/>
      <charset val="128"/>
    </font>
    <font>
      <b/>
      <sz val="11"/>
      <color indexed="81"/>
      <name val="ＭＳ Ｐゴシック"/>
      <family val="3"/>
      <charset val="128"/>
    </font>
    <font>
      <sz val="8"/>
      <color theme="1"/>
      <name val="ＭＳ Ｐゴシック"/>
      <family val="2"/>
      <charset val="128"/>
      <scheme val="minor"/>
    </font>
    <font>
      <sz val="9"/>
      <color theme="1"/>
      <name val="HG丸ｺﾞｼｯｸM-PRO"/>
      <family val="3"/>
      <charset val="128"/>
    </font>
    <font>
      <sz val="12"/>
      <color theme="1"/>
      <name val="ＭＳ Ｐゴシック"/>
      <family val="2"/>
      <charset val="128"/>
      <scheme val="minor"/>
    </font>
    <font>
      <sz val="12"/>
      <color theme="1"/>
      <name val="HG丸ｺﾞｼｯｸM-PRO"/>
      <family val="3"/>
      <charset val="128"/>
    </font>
    <font>
      <u/>
      <sz val="9"/>
      <name val="HG丸ｺﾞｼｯｸM-PRO"/>
      <family val="3"/>
      <charset val="128"/>
    </font>
    <font>
      <u/>
      <sz val="9"/>
      <color theme="1"/>
      <name val="HG丸ｺﾞｼｯｸM-PRO"/>
      <family val="3"/>
      <charset val="128"/>
    </font>
    <font>
      <sz val="14"/>
      <color theme="1"/>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355">
    <xf numFmtId="0" fontId="0" fillId="0" borderId="0" xfId="0">
      <alignment vertical="center"/>
    </xf>
    <xf numFmtId="0" fontId="4" fillId="0" borderId="0" xfId="3" applyFont="1">
      <alignment vertical="center"/>
    </xf>
    <xf numFmtId="0" fontId="5" fillId="0" borderId="0" xfId="3" applyFont="1">
      <alignment vertical="center"/>
    </xf>
    <xf numFmtId="0" fontId="4" fillId="0" borderId="0" xfId="3" applyFont="1" applyAlignment="1">
      <alignment horizontal="center" vertical="center"/>
    </xf>
    <xf numFmtId="0" fontId="7" fillId="0" borderId="0" xfId="3" applyFont="1" applyBorder="1">
      <alignment vertical="center"/>
    </xf>
    <xf numFmtId="0" fontId="4" fillId="0" borderId="0" xfId="3" applyFont="1" applyFill="1">
      <alignment vertical="center"/>
    </xf>
    <xf numFmtId="0" fontId="4" fillId="0" borderId="0" xfId="3" applyFont="1" applyFill="1" applyBorder="1" applyAlignment="1">
      <alignment horizontal="center" vertical="center" wrapText="1"/>
    </xf>
    <xf numFmtId="0" fontId="4" fillId="0" borderId="0" xfId="3" applyFont="1" applyFill="1" applyBorder="1" applyAlignment="1">
      <alignment horizontal="center" vertical="center"/>
    </xf>
    <xf numFmtId="0" fontId="4" fillId="0" borderId="0" xfId="3" applyFont="1" applyFill="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176" fontId="9" fillId="0" borderId="16" xfId="3" applyNumberFormat="1" applyFont="1" applyBorder="1" applyAlignment="1">
      <alignment horizontal="center" vertical="center" shrinkToFit="1"/>
    </xf>
    <xf numFmtId="0" fontId="4" fillId="0" borderId="12" xfId="3" applyFont="1" applyFill="1" applyBorder="1" applyAlignment="1">
      <alignment horizontal="center" vertical="center" shrinkToFit="1"/>
    </xf>
    <xf numFmtId="176" fontId="4" fillId="0" borderId="0" xfId="3" applyNumberFormat="1" applyFont="1" applyFill="1">
      <alignment vertical="center"/>
    </xf>
    <xf numFmtId="0" fontId="4" fillId="0" borderId="16" xfId="3" applyFont="1" applyFill="1" applyBorder="1" applyAlignment="1">
      <alignment vertical="center" shrinkToFit="1"/>
    </xf>
    <xf numFmtId="0" fontId="11" fillId="0" borderId="0" xfId="3" applyFont="1" applyFill="1">
      <alignment vertical="center"/>
    </xf>
    <xf numFmtId="177" fontId="4" fillId="2" borderId="15" xfId="3" applyNumberFormat="1" applyFont="1" applyFill="1" applyBorder="1" applyAlignment="1">
      <alignment horizontal="center" vertical="center"/>
    </xf>
    <xf numFmtId="0" fontId="9" fillId="2" borderId="25" xfId="3" applyFont="1" applyFill="1" applyBorder="1" applyAlignment="1">
      <alignment horizontal="center" vertical="center"/>
    </xf>
    <xf numFmtId="177" fontId="4" fillId="2" borderId="14" xfId="2" applyNumberFormat="1" applyFont="1" applyFill="1" applyBorder="1" applyAlignment="1">
      <alignment horizontal="center" vertical="center" shrinkToFit="1"/>
    </xf>
    <xf numFmtId="177" fontId="4" fillId="2" borderId="15" xfId="2" applyNumberFormat="1" applyFont="1" applyFill="1" applyBorder="1" applyAlignment="1">
      <alignment horizontal="center" vertical="center" shrinkToFit="1"/>
    </xf>
    <xf numFmtId="0" fontId="9" fillId="2" borderId="25" xfId="3" applyFont="1" applyFill="1" applyBorder="1" applyAlignment="1">
      <alignment horizontal="center" vertical="center" shrinkToFit="1"/>
    </xf>
    <xf numFmtId="0" fontId="4" fillId="0" borderId="16" xfId="3" applyFont="1" applyFill="1" applyBorder="1">
      <alignment vertical="center"/>
    </xf>
    <xf numFmtId="176" fontId="9" fillId="0" borderId="29" xfId="3" applyNumberFormat="1" applyFont="1" applyBorder="1" applyAlignment="1">
      <alignment horizontal="center" vertical="center" shrinkToFit="1"/>
    </xf>
    <xf numFmtId="0" fontId="4" fillId="0" borderId="0" xfId="3" applyFont="1" applyBorder="1" applyAlignment="1">
      <alignment horizontal="left" vertical="center" wrapText="1"/>
    </xf>
    <xf numFmtId="0" fontId="12" fillId="3" borderId="31" xfId="0" applyFont="1" applyFill="1" applyBorder="1">
      <alignment vertical="center"/>
    </xf>
    <xf numFmtId="0" fontId="13" fillId="3" borderId="2" xfId="4" applyFont="1" applyFill="1" applyBorder="1" applyAlignment="1">
      <alignment horizontal="center" vertical="center" wrapText="1"/>
    </xf>
    <xf numFmtId="38" fontId="13" fillId="3" borderId="31" xfId="1" applyFont="1" applyFill="1" applyBorder="1" applyAlignment="1">
      <alignment horizontal="center" vertical="center"/>
    </xf>
    <xf numFmtId="0" fontId="14" fillId="0" borderId="33" xfId="4" applyFont="1" applyFill="1" applyBorder="1" applyAlignment="1">
      <alignment horizontal="left" vertical="center"/>
    </xf>
    <xf numFmtId="3" fontId="14" fillId="0" borderId="34" xfId="1" applyNumberFormat="1" applyFont="1" applyFill="1" applyBorder="1" applyAlignment="1">
      <alignment vertical="center"/>
    </xf>
    <xf numFmtId="0" fontId="14" fillId="0" borderId="36" xfId="4" applyFont="1" applyFill="1" applyBorder="1" applyAlignment="1">
      <alignment horizontal="left" vertical="center"/>
    </xf>
    <xf numFmtId="3" fontId="14" fillId="0" borderId="37" xfId="1" applyNumberFormat="1" applyFont="1" applyFill="1" applyBorder="1" applyAlignment="1">
      <alignment vertical="center"/>
    </xf>
    <xf numFmtId="0" fontId="14" fillId="0" borderId="39" xfId="4" applyFont="1" applyFill="1" applyBorder="1" applyAlignment="1">
      <alignment horizontal="left" vertical="center"/>
    </xf>
    <xf numFmtId="3" fontId="14" fillId="0" borderId="38" xfId="1" applyNumberFormat="1" applyFont="1" applyFill="1" applyBorder="1" applyAlignment="1">
      <alignment vertical="center"/>
    </xf>
    <xf numFmtId="0" fontId="14" fillId="0" borderId="38" xfId="3" applyFont="1" applyFill="1" applyBorder="1" applyAlignment="1">
      <alignment vertical="center" shrinkToFit="1"/>
    </xf>
    <xf numFmtId="0" fontId="14" fillId="0" borderId="39" xfId="4" applyFont="1" applyFill="1" applyBorder="1" applyAlignment="1">
      <alignment horizontal="left" vertical="center" wrapText="1"/>
    </xf>
    <xf numFmtId="0" fontId="14" fillId="5" borderId="2" xfId="4" applyFont="1" applyFill="1" applyBorder="1" applyAlignment="1">
      <alignment horizontal="left" vertical="center"/>
    </xf>
    <xf numFmtId="3" fontId="14" fillId="5" borderId="31" xfId="1" applyNumberFormat="1" applyFont="1" applyFill="1" applyBorder="1" applyAlignment="1">
      <alignment vertical="center"/>
    </xf>
    <xf numFmtId="0" fontId="14" fillId="6" borderId="39" xfId="4" applyFont="1" applyFill="1" applyBorder="1" applyAlignment="1">
      <alignment horizontal="left" vertical="center" wrapText="1"/>
    </xf>
    <xf numFmtId="3" fontId="14" fillId="6" borderId="38" xfId="1" applyNumberFormat="1" applyFont="1" applyFill="1" applyBorder="1" applyAlignment="1">
      <alignment vertical="center"/>
    </xf>
    <xf numFmtId="0" fontId="14" fillId="0" borderId="42" xfId="4" applyFont="1" applyFill="1" applyBorder="1" applyAlignment="1">
      <alignment horizontal="left" vertical="center" wrapText="1"/>
    </xf>
    <xf numFmtId="3" fontId="14" fillId="0" borderId="43" xfId="1" applyNumberFormat="1" applyFont="1" applyFill="1" applyBorder="1" applyAlignment="1">
      <alignment vertical="center"/>
    </xf>
    <xf numFmtId="0" fontId="4" fillId="0" borderId="25" xfId="3" applyFont="1" applyBorder="1" applyAlignment="1">
      <alignment horizontal="center" vertical="center"/>
    </xf>
    <xf numFmtId="0" fontId="4" fillId="0" borderId="30" xfId="3" applyFont="1" applyBorder="1" applyAlignment="1">
      <alignment horizontal="center" vertical="center"/>
    </xf>
    <xf numFmtId="0" fontId="4" fillId="7" borderId="6" xfId="3" applyFont="1" applyFill="1" applyBorder="1" applyAlignment="1">
      <alignment horizontal="center" vertical="center"/>
    </xf>
    <xf numFmtId="0" fontId="4" fillId="7" borderId="7" xfId="3" applyFont="1" applyFill="1" applyBorder="1" applyAlignment="1">
      <alignment horizontal="center" vertical="center" shrinkToFit="1"/>
    </xf>
    <xf numFmtId="0" fontId="4" fillId="7" borderId="23" xfId="3" applyFont="1" applyFill="1" applyBorder="1">
      <alignment vertical="center"/>
    </xf>
    <xf numFmtId="0" fontId="4" fillId="7" borderId="22" xfId="3" applyFont="1" applyFill="1" applyBorder="1">
      <alignment vertical="center"/>
    </xf>
    <xf numFmtId="177" fontId="4" fillId="7" borderId="14" xfId="2" applyNumberFormat="1" applyFont="1" applyFill="1" applyBorder="1" applyAlignment="1">
      <alignment horizontal="center" vertical="center" shrinkToFit="1"/>
    </xf>
    <xf numFmtId="177" fontId="4" fillId="7" borderId="15" xfId="2" applyNumberFormat="1" applyFont="1" applyFill="1" applyBorder="1" applyAlignment="1">
      <alignment horizontal="center" vertical="center" shrinkToFit="1"/>
    </xf>
    <xf numFmtId="0" fontId="4" fillId="7" borderId="15" xfId="3" applyFont="1" applyFill="1" applyBorder="1" applyAlignment="1">
      <alignment horizontal="right" vertical="center" shrinkToFit="1"/>
    </xf>
    <xf numFmtId="0" fontId="9" fillId="7" borderId="25" xfId="3" applyFont="1" applyFill="1" applyBorder="1" applyAlignment="1">
      <alignment horizontal="center" vertical="center" shrinkToFit="1"/>
    </xf>
    <xf numFmtId="177" fontId="4" fillId="7" borderId="15" xfId="3" applyNumberFormat="1" applyFont="1" applyFill="1" applyBorder="1" applyAlignment="1">
      <alignment horizontal="center" vertical="center" shrinkToFit="1"/>
    </xf>
    <xf numFmtId="0" fontId="4" fillId="7" borderId="25" xfId="3" applyFont="1" applyFill="1" applyBorder="1" applyAlignment="1">
      <alignment horizontal="center" vertical="center"/>
    </xf>
    <xf numFmtId="0" fontId="4" fillId="6" borderId="8" xfId="3" applyFont="1" applyFill="1" applyBorder="1" applyAlignment="1">
      <alignment vertical="center"/>
    </xf>
    <xf numFmtId="0" fontId="4" fillId="6" borderId="9" xfId="3" applyFont="1" applyFill="1" applyBorder="1" applyAlignment="1">
      <alignment vertical="center"/>
    </xf>
    <xf numFmtId="38" fontId="4" fillId="6" borderId="10" xfId="1" applyFont="1" applyFill="1" applyBorder="1" applyAlignment="1">
      <alignment vertical="center"/>
    </xf>
    <xf numFmtId="38" fontId="4" fillId="6" borderId="9" xfId="1" applyFont="1" applyFill="1" applyBorder="1" applyAlignment="1">
      <alignment vertical="center"/>
    </xf>
    <xf numFmtId="38" fontId="4" fillId="6" borderId="9" xfId="1" applyFont="1" applyFill="1" applyBorder="1" applyAlignment="1">
      <alignment horizontal="right" vertical="center"/>
    </xf>
    <xf numFmtId="0" fontId="9" fillId="6" borderId="11" xfId="3" applyFont="1" applyFill="1" applyBorder="1" applyAlignment="1">
      <alignment horizontal="center" vertical="center"/>
    </xf>
    <xf numFmtId="0" fontId="4" fillId="6" borderId="12" xfId="3" applyFont="1" applyFill="1" applyBorder="1" applyAlignment="1">
      <alignment horizontal="center" vertical="center" shrinkToFit="1"/>
    </xf>
    <xf numFmtId="0" fontId="4" fillId="6" borderId="15" xfId="3" applyFont="1" applyFill="1" applyBorder="1" applyAlignment="1">
      <alignment vertical="center"/>
    </xf>
    <xf numFmtId="0" fontId="4" fillId="7" borderId="45" xfId="3" applyFont="1" applyFill="1" applyBorder="1" applyAlignment="1">
      <alignment vertical="center"/>
    </xf>
    <xf numFmtId="38" fontId="13" fillId="3" borderId="7" xfId="1" applyFont="1" applyFill="1" applyBorder="1" applyAlignment="1">
      <alignment horizontal="center" vertical="center" wrapText="1"/>
    </xf>
    <xf numFmtId="0" fontId="14" fillId="6" borderId="49" xfId="4" applyFont="1" applyFill="1" applyBorder="1" applyAlignment="1">
      <alignment horizontal="left" vertical="center" wrapText="1"/>
    </xf>
    <xf numFmtId="0" fontId="14" fillId="6" borderId="44" xfId="4" applyFont="1" applyFill="1" applyBorder="1" applyAlignment="1">
      <alignment horizontal="left" vertical="center" wrapText="1"/>
    </xf>
    <xf numFmtId="0" fontId="16" fillId="6" borderId="48" xfId="0" applyFont="1" applyFill="1" applyBorder="1" applyAlignment="1">
      <alignment vertical="center" wrapText="1"/>
    </xf>
    <xf numFmtId="177" fontId="0" fillId="6" borderId="35" xfId="0" applyNumberFormat="1" applyFill="1" applyBorder="1">
      <alignment vertical="center"/>
    </xf>
    <xf numFmtId="177" fontId="0" fillId="6" borderId="38" xfId="0" applyNumberFormat="1" applyFill="1" applyBorder="1">
      <alignment vertical="center"/>
    </xf>
    <xf numFmtId="0" fontId="4" fillId="0" borderId="0" xfId="3" applyFont="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4" fillId="0" borderId="0" xfId="3" applyFont="1" applyBorder="1" applyAlignment="1">
      <alignment vertical="center"/>
    </xf>
    <xf numFmtId="0" fontId="4" fillId="0" borderId="0" xfId="3" applyFont="1" applyAlignment="1">
      <alignment vertical="center"/>
    </xf>
    <xf numFmtId="0" fontId="0" fillId="0" borderId="0" xfId="0" applyBorder="1" applyAlignment="1">
      <alignment vertical="top"/>
    </xf>
    <xf numFmtId="0" fontId="0" fillId="0" borderId="0" xfId="0" applyBorder="1" applyAlignment="1">
      <alignment vertical="center"/>
    </xf>
    <xf numFmtId="0" fontId="0" fillId="0" borderId="0" xfId="0" applyAlignment="1">
      <alignment vertical="center"/>
    </xf>
    <xf numFmtId="177" fontId="4" fillId="0" borderId="0" xfId="3" applyNumberFormat="1" applyFont="1" applyBorder="1" applyAlignment="1">
      <alignment horizontal="center" vertical="center" shrinkToFit="1"/>
    </xf>
    <xf numFmtId="0" fontId="4" fillId="0" borderId="0" xfId="3" applyFont="1" applyBorder="1" applyAlignment="1">
      <alignment vertical="top"/>
    </xf>
    <xf numFmtId="0" fontId="0" fillId="0" borderId="0" xfId="0" applyBorder="1" applyAlignment="1">
      <alignment vertical="center"/>
    </xf>
    <xf numFmtId="0" fontId="0" fillId="0" borderId="0" xfId="0" applyBorder="1" applyAlignment="1">
      <alignment horizontal="center" vertical="center" shrinkToFit="1"/>
    </xf>
    <xf numFmtId="0" fontId="0" fillId="0" borderId="0" xfId="0" applyAlignment="1">
      <alignment vertical="center"/>
    </xf>
    <xf numFmtId="3" fontId="14" fillId="0" borderId="41" xfId="1" applyNumberFormat="1" applyFont="1" applyFill="1" applyBorder="1" applyAlignment="1">
      <alignment vertical="center" wrapText="1"/>
    </xf>
    <xf numFmtId="3" fontId="14" fillId="0" borderId="41" xfId="1" applyNumberFormat="1" applyFont="1" applyFill="1" applyBorder="1" applyAlignment="1">
      <alignment vertical="center" wrapText="1"/>
    </xf>
    <xf numFmtId="0" fontId="4" fillId="0" borderId="14" xfId="3" applyFont="1" applyBorder="1" applyAlignment="1">
      <alignment vertical="center"/>
    </xf>
    <xf numFmtId="0" fontId="0" fillId="0" borderId="0" xfId="0" applyBorder="1" applyAlignment="1">
      <alignment vertical="center"/>
    </xf>
    <xf numFmtId="0" fontId="4" fillId="7" borderId="23" xfId="3" applyFont="1" applyFill="1" applyBorder="1" applyAlignment="1">
      <alignment vertical="center"/>
    </xf>
    <xf numFmtId="38" fontId="4" fillId="6" borderId="10" xfId="1" applyFont="1" applyFill="1" applyBorder="1" applyAlignment="1">
      <alignment horizontal="right" vertical="center"/>
    </xf>
    <xf numFmtId="0" fontId="4" fillId="6" borderId="20" xfId="3" applyFont="1" applyFill="1" applyBorder="1" applyAlignment="1">
      <alignment vertical="center"/>
    </xf>
    <xf numFmtId="38" fontId="4" fillId="6" borderId="14" xfId="1" applyFont="1" applyFill="1" applyBorder="1" applyAlignment="1">
      <alignment horizontal="right" vertical="center" shrinkToFit="1"/>
    </xf>
    <xf numFmtId="0" fontId="4" fillId="7" borderId="14" xfId="3" applyFont="1" applyFill="1" applyBorder="1" applyAlignment="1">
      <alignment horizontal="right" vertical="center" shrinkToFit="1"/>
    </xf>
    <xf numFmtId="177" fontId="4" fillId="7" borderId="14" xfId="3" applyNumberFormat="1" applyFont="1" applyFill="1" applyBorder="1" applyAlignment="1">
      <alignment horizontal="center" vertical="center" shrinkToFit="1"/>
    </xf>
    <xf numFmtId="177" fontId="4" fillId="2" borderId="14" xfId="3" applyNumberFormat="1" applyFont="1" applyFill="1" applyBorder="1" applyAlignment="1">
      <alignment horizontal="center" vertical="center"/>
    </xf>
    <xf numFmtId="3" fontId="14" fillId="0" borderId="51" xfId="1" applyNumberFormat="1" applyFont="1" applyFill="1" applyBorder="1" applyAlignment="1">
      <alignment vertical="center" wrapText="1"/>
    </xf>
    <xf numFmtId="3" fontId="14" fillId="5" borderId="3" xfId="1" applyNumberFormat="1" applyFont="1" applyFill="1" applyBorder="1" applyAlignment="1">
      <alignment vertical="center" wrapText="1"/>
    </xf>
    <xf numFmtId="3" fontId="14" fillId="0" borderId="50" xfId="1" applyNumberFormat="1" applyFont="1" applyFill="1" applyBorder="1" applyAlignment="1">
      <alignment vertical="center" wrapText="1"/>
    </xf>
    <xf numFmtId="3" fontId="14" fillId="0" borderId="41" xfId="1" applyNumberFormat="1" applyFont="1" applyFill="1" applyBorder="1" applyAlignment="1">
      <alignment vertical="center"/>
    </xf>
    <xf numFmtId="3" fontId="14" fillId="6" borderId="41" xfId="1" applyNumberFormat="1" applyFont="1" applyFill="1" applyBorder="1" applyAlignment="1">
      <alignment vertical="center" wrapText="1"/>
    </xf>
    <xf numFmtId="0" fontId="14" fillId="6" borderId="39" xfId="4" applyFont="1" applyFill="1" applyBorder="1" applyAlignment="1">
      <alignment horizontal="left" vertical="center"/>
    </xf>
    <xf numFmtId="9" fontId="14" fillId="0" borderId="50" xfId="4" applyNumberFormat="1" applyFont="1" applyFill="1" applyBorder="1" applyAlignment="1">
      <alignment vertical="center"/>
    </xf>
    <xf numFmtId="9" fontId="14" fillId="0" borderId="41" xfId="4" applyNumberFormat="1" applyFont="1" applyFill="1" applyBorder="1" applyAlignment="1">
      <alignment vertical="center"/>
    </xf>
    <xf numFmtId="177" fontId="17" fillId="0" borderId="51" xfId="0" applyNumberFormat="1" applyFont="1" applyFill="1" applyBorder="1" applyAlignment="1">
      <alignment horizontal="center" vertical="center"/>
    </xf>
    <xf numFmtId="177" fontId="0" fillId="6" borderId="43" xfId="0" applyNumberFormat="1" applyFill="1" applyBorder="1">
      <alignment vertical="center"/>
    </xf>
    <xf numFmtId="0" fontId="0" fillId="0" borderId="71" xfId="0" applyBorder="1" applyAlignment="1">
      <alignment vertical="center"/>
    </xf>
    <xf numFmtId="0" fontId="4" fillId="0" borderId="71" xfId="3" applyFont="1" applyFill="1" applyBorder="1" applyAlignment="1">
      <alignment horizontal="center" vertical="center"/>
    </xf>
    <xf numFmtId="0" fontId="0" fillId="0" borderId="20" xfId="0" applyBorder="1" applyAlignment="1">
      <alignment vertical="center"/>
    </xf>
    <xf numFmtId="0" fontId="4" fillId="0" borderId="71" xfId="3" applyFont="1" applyFill="1" applyBorder="1">
      <alignment vertical="center"/>
    </xf>
    <xf numFmtId="0" fontId="4" fillId="0" borderId="73" xfId="3" applyFont="1" applyBorder="1" applyAlignment="1">
      <alignment horizontal="center" vertical="center"/>
    </xf>
    <xf numFmtId="0" fontId="4" fillId="0" borderId="25" xfId="3" applyFont="1" applyFill="1" applyBorder="1" applyAlignment="1">
      <alignment horizontal="center" vertical="center" shrinkToFit="1"/>
    </xf>
    <xf numFmtId="0" fontId="27" fillId="0" borderId="0" xfId="0" applyFont="1">
      <alignment vertical="center"/>
    </xf>
    <xf numFmtId="0" fontId="12" fillId="0" borderId="32" xfId="0" applyFont="1" applyBorder="1" applyAlignment="1">
      <alignment vertical="center" textRotation="255"/>
    </xf>
    <xf numFmtId="0" fontId="0" fillId="0" borderId="35" xfId="0" applyBorder="1" applyAlignment="1">
      <alignment vertical="center" textRotation="255"/>
    </xf>
    <xf numFmtId="0" fontId="0" fillId="0" borderId="40" xfId="0" applyBorder="1" applyAlignment="1">
      <alignment vertical="center" textRotation="255"/>
    </xf>
    <xf numFmtId="0" fontId="12" fillId="0" borderId="35" xfId="0" applyFont="1" applyBorder="1" applyAlignment="1">
      <alignment vertical="center" textRotation="255"/>
    </xf>
    <xf numFmtId="0" fontId="12" fillId="0" borderId="40" xfId="0" applyFont="1" applyBorder="1" applyAlignment="1">
      <alignment vertical="center" textRotation="255"/>
    </xf>
    <xf numFmtId="0" fontId="15" fillId="0" borderId="32" xfId="0" applyFont="1" applyBorder="1" applyAlignment="1">
      <alignment vertical="center" textRotation="255"/>
    </xf>
    <xf numFmtId="0" fontId="15" fillId="0" borderId="35" xfId="0" applyFont="1" applyBorder="1" applyAlignment="1">
      <alignment vertical="center" textRotation="255"/>
    </xf>
    <xf numFmtId="0" fontId="15" fillId="0" borderId="40" xfId="0" applyFont="1" applyBorder="1" applyAlignment="1">
      <alignment vertical="center" textRotation="255"/>
    </xf>
    <xf numFmtId="0" fontId="7" fillId="0" borderId="68" xfId="3" applyFont="1" applyBorder="1" applyAlignment="1">
      <alignment vertical="center"/>
    </xf>
    <xf numFmtId="0" fontId="18" fillId="0" borderId="68" xfId="0" applyFont="1" applyBorder="1" applyAlignment="1">
      <alignment vertical="center"/>
    </xf>
    <xf numFmtId="0" fontId="4" fillId="0" borderId="14" xfId="3" applyFont="1" applyBorder="1" applyAlignment="1">
      <alignment vertical="center"/>
    </xf>
    <xf numFmtId="0" fontId="0" fillId="0" borderId="18" xfId="0" applyBorder="1" applyAlignment="1">
      <alignment vertical="center"/>
    </xf>
    <xf numFmtId="0" fontId="0" fillId="0" borderId="14" xfId="0" applyBorder="1" applyAlignment="1">
      <alignment vertical="center"/>
    </xf>
    <xf numFmtId="0" fontId="4" fillId="7" borderId="17" xfId="3" applyFont="1" applyFill="1" applyBorder="1" applyAlignment="1">
      <alignment vertical="center"/>
    </xf>
    <xf numFmtId="0" fontId="0" fillId="0" borderId="17" xfId="0" applyBorder="1" applyAlignment="1">
      <alignment vertical="center"/>
    </xf>
    <xf numFmtId="0" fontId="0" fillId="0" borderId="19" xfId="0" applyBorder="1" applyAlignment="1">
      <alignment vertical="center"/>
    </xf>
    <xf numFmtId="10" fontId="10" fillId="0" borderId="23" xfId="3" applyNumberFormat="1" applyFont="1" applyFill="1" applyBorder="1" applyAlignment="1">
      <alignment horizontal="right" vertical="center" shrinkToFit="1"/>
    </xf>
    <xf numFmtId="10" fontId="10" fillId="0" borderId="24" xfId="3" applyNumberFormat="1" applyFont="1" applyFill="1" applyBorder="1" applyAlignment="1">
      <alignment horizontal="right" vertical="center" shrinkToFit="1"/>
    </xf>
    <xf numFmtId="10" fontId="10" fillId="0" borderId="22" xfId="3" applyNumberFormat="1" applyFont="1" applyFill="1" applyBorder="1" applyAlignment="1">
      <alignment horizontal="right" vertical="center" shrinkToFit="1"/>
    </xf>
    <xf numFmtId="10" fontId="0" fillId="0" borderId="70" xfId="0" applyNumberFormat="1" applyBorder="1" applyAlignment="1">
      <alignment horizontal="right" vertical="center" shrinkToFit="1"/>
    </xf>
    <xf numFmtId="10" fontId="0" fillId="0" borderId="60" xfId="0" applyNumberFormat="1" applyBorder="1" applyAlignment="1">
      <alignment horizontal="right" vertical="center" shrinkToFit="1"/>
    </xf>
    <xf numFmtId="10" fontId="0" fillId="0" borderId="59" xfId="0" applyNumberFormat="1" applyBorder="1" applyAlignment="1">
      <alignment horizontal="right" vertical="center" shrinkToFit="1"/>
    </xf>
    <xf numFmtId="0" fontId="4" fillId="2" borderId="14" xfId="3" applyFont="1" applyFill="1" applyBorder="1" applyAlignment="1">
      <alignment vertical="center"/>
    </xf>
    <xf numFmtId="0" fontId="4" fillId="2" borderId="18" xfId="3" applyFont="1" applyFill="1" applyBorder="1" applyAlignment="1">
      <alignment vertical="center"/>
    </xf>
    <xf numFmtId="0" fontId="5" fillId="0" borderId="52" xfId="3" applyFont="1" applyBorder="1" applyAlignment="1">
      <alignment horizontal="center" vertical="center" shrinkToFit="1"/>
    </xf>
    <xf numFmtId="0" fontId="23" fillId="0" borderId="62" xfId="0" applyFont="1" applyBorder="1" applyAlignment="1">
      <alignment horizontal="center" vertical="center" shrinkToFit="1"/>
    </xf>
    <xf numFmtId="0" fontId="23" fillId="0" borderId="62" xfId="0" applyFont="1" applyBorder="1" applyAlignment="1">
      <alignment vertical="center"/>
    </xf>
    <xf numFmtId="0" fontId="23" fillId="0" borderId="53" xfId="0" applyFont="1" applyBorder="1" applyAlignment="1">
      <alignment vertical="center"/>
    </xf>
    <xf numFmtId="0" fontId="23" fillId="0" borderId="54" xfId="0" applyFont="1" applyBorder="1" applyAlignment="1">
      <alignment horizontal="center" vertical="center" shrinkToFit="1"/>
    </xf>
    <xf numFmtId="0" fontId="23" fillId="0" borderId="68" xfId="0" applyFont="1" applyBorder="1" applyAlignment="1">
      <alignment horizontal="center" vertical="center" shrinkToFit="1"/>
    </xf>
    <xf numFmtId="0" fontId="23" fillId="0" borderId="68" xfId="0" applyFont="1" applyBorder="1" applyAlignment="1">
      <alignment vertical="center"/>
    </xf>
    <xf numFmtId="0" fontId="23" fillId="0" borderId="55" xfId="0" applyFont="1" applyBorder="1" applyAlignment="1">
      <alignment vertical="center"/>
    </xf>
    <xf numFmtId="0" fontId="24" fillId="0" borderId="52" xfId="0" applyFont="1" applyBorder="1" applyAlignment="1">
      <alignment horizontal="center" vertical="center"/>
    </xf>
    <xf numFmtId="0" fontId="24" fillId="0" borderId="6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68" xfId="0" applyFont="1" applyBorder="1" applyAlignment="1">
      <alignment horizontal="center" vertical="center"/>
    </xf>
    <xf numFmtId="0" fontId="24" fillId="0" borderId="55" xfId="0" applyFont="1" applyBorder="1" applyAlignment="1">
      <alignment horizontal="center" vertical="center"/>
    </xf>
    <xf numFmtId="0" fontId="4" fillId="7" borderId="64" xfId="3" applyFont="1" applyFill="1" applyBorder="1" applyAlignment="1">
      <alignment horizontal="center" vertical="center" shrinkToFit="1"/>
    </xf>
    <xf numFmtId="0" fontId="4" fillId="7" borderId="62" xfId="3" applyFont="1" applyFill="1" applyBorder="1" applyAlignment="1">
      <alignment horizontal="center" vertical="center" shrinkToFit="1"/>
    </xf>
    <xf numFmtId="0" fontId="0" fillId="7" borderId="63" xfId="0" applyFill="1" applyBorder="1" applyAlignment="1">
      <alignment horizontal="center" vertical="center" shrinkToFit="1"/>
    </xf>
    <xf numFmtId="0" fontId="0" fillId="0" borderId="58" xfId="0" applyBorder="1" applyAlignment="1">
      <alignment horizontal="center" vertical="center" shrinkToFit="1"/>
    </xf>
    <xf numFmtId="0" fontId="0" fillId="0" borderId="60" xfId="0" applyBorder="1" applyAlignment="1">
      <alignment horizontal="center" vertical="center" shrinkToFit="1"/>
    </xf>
    <xf numFmtId="0" fontId="0" fillId="0" borderId="59" xfId="0" applyBorder="1" applyAlignment="1">
      <alignment horizontal="center" vertical="center" shrinkToFit="1"/>
    </xf>
    <xf numFmtId="0" fontId="0" fillId="7" borderId="53" xfId="0" applyFill="1" applyBorder="1" applyAlignment="1">
      <alignment horizontal="center" vertical="center" shrinkToFit="1"/>
    </xf>
    <xf numFmtId="0" fontId="0" fillId="0" borderId="61" xfId="0" applyBorder="1" applyAlignment="1">
      <alignment horizontal="center" vertical="center" shrinkToFit="1"/>
    </xf>
    <xf numFmtId="0" fontId="4" fillId="2" borderId="23" xfId="3" applyFont="1" applyFill="1" applyBorder="1" applyAlignment="1">
      <alignment horizontal="right" vertical="center"/>
    </xf>
    <xf numFmtId="0" fontId="4" fillId="2" borderId="24" xfId="3" applyFont="1" applyFill="1" applyBorder="1" applyAlignment="1">
      <alignment horizontal="right" vertical="center"/>
    </xf>
    <xf numFmtId="0" fontId="0" fillId="0" borderId="24" xfId="0" applyBorder="1" applyAlignment="1">
      <alignment horizontal="right" vertical="center"/>
    </xf>
    <xf numFmtId="0" fontId="0" fillId="0" borderId="65" xfId="0" applyBorder="1" applyAlignment="1">
      <alignment horizontal="right" vertical="center"/>
    </xf>
    <xf numFmtId="0" fontId="0" fillId="0" borderId="70" xfId="0" applyBorder="1" applyAlignment="1">
      <alignment horizontal="right" vertical="center"/>
    </xf>
    <xf numFmtId="0" fontId="0" fillId="0" borderId="60" xfId="0" applyBorder="1" applyAlignment="1">
      <alignment horizontal="right" vertical="center"/>
    </xf>
    <xf numFmtId="0" fontId="0" fillId="0" borderId="61" xfId="0" applyBorder="1" applyAlignment="1">
      <alignment horizontal="right" vertical="center"/>
    </xf>
    <xf numFmtId="0" fontId="4" fillId="7" borderId="52" xfId="3" applyFont="1" applyFill="1" applyBorder="1" applyAlignment="1">
      <alignment vertical="center"/>
    </xf>
    <xf numFmtId="0" fontId="0" fillId="0" borderId="62" xfId="0" applyBorder="1" applyAlignment="1">
      <alignment vertical="center"/>
    </xf>
    <xf numFmtId="0" fontId="0" fillId="0" borderId="45" xfId="0" applyBorder="1" applyAlignment="1">
      <alignment vertical="center"/>
    </xf>
    <xf numFmtId="0" fontId="0" fillId="0" borderId="0" xfId="0" applyAlignment="1">
      <alignment vertical="center"/>
    </xf>
    <xf numFmtId="0" fontId="0" fillId="0" borderId="0" xfId="0" applyBorder="1" applyAlignment="1">
      <alignment vertical="center"/>
    </xf>
    <xf numFmtId="0" fontId="4" fillId="7" borderId="52" xfId="3" applyFont="1" applyFill="1" applyBorder="1" applyAlignment="1">
      <alignment horizontal="center" vertical="center" shrinkToFit="1"/>
    </xf>
    <xf numFmtId="0" fontId="4" fillId="7" borderId="63" xfId="3" applyFont="1" applyFill="1" applyBorder="1" applyAlignment="1">
      <alignment horizontal="center" vertical="center" shrinkToFit="1"/>
    </xf>
    <xf numFmtId="0" fontId="0" fillId="0" borderId="70" xfId="0" applyBorder="1" applyAlignment="1">
      <alignment horizontal="center" vertical="center" shrinkToFit="1"/>
    </xf>
    <xf numFmtId="0" fontId="4" fillId="2" borderId="23" xfId="3" applyFont="1" applyFill="1" applyBorder="1" applyAlignment="1">
      <alignment vertical="center"/>
    </xf>
    <xf numFmtId="0" fontId="4" fillId="2" borderId="24" xfId="3" applyFont="1" applyFill="1" applyBorder="1" applyAlignment="1">
      <alignment vertical="center"/>
    </xf>
    <xf numFmtId="0" fontId="0" fillId="0" borderId="24" xfId="0" applyBorder="1" applyAlignment="1">
      <alignment vertical="center"/>
    </xf>
    <xf numFmtId="0" fontId="0" fillId="0" borderId="65" xfId="0" applyBorder="1" applyAlignment="1">
      <alignment vertical="center"/>
    </xf>
    <xf numFmtId="0" fontId="0" fillId="0" borderId="70"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9" fillId="2" borderId="23"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0" fillId="0" borderId="65" xfId="0" applyBorder="1" applyAlignment="1">
      <alignment horizontal="center" vertical="center" shrinkToFit="1"/>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0" fillId="0" borderId="65" xfId="0" applyBorder="1" applyAlignment="1">
      <alignment horizontal="center" vertical="center"/>
    </xf>
    <xf numFmtId="0" fontId="0" fillId="0" borderId="7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9" fillId="7" borderId="23" xfId="3" applyFont="1" applyFill="1" applyBorder="1" applyAlignment="1">
      <alignment horizontal="center" vertical="center" shrinkToFit="1"/>
    </xf>
    <xf numFmtId="0" fontId="9" fillId="7" borderId="24" xfId="3" applyFont="1" applyFill="1" applyBorder="1" applyAlignment="1">
      <alignment horizontal="center" vertical="center" shrinkToFit="1"/>
    </xf>
    <xf numFmtId="10" fontId="10" fillId="0" borderId="21" xfId="3" applyNumberFormat="1" applyFont="1" applyFill="1" applyBorder="1" applyAlignment="1">
      <alignment horizontal="right" vertical="center" shrinkToFit="1"/>
    </xf>
    <xf numFmtId="10" fontId="0" fillId="0" borderId="22" xfId="0" applyNumberFormat="1" applyBorder="1" applyAlignment="1">
      <alignment horizontal="right" vertical="center" shrinkToFit="1"/>
    </xf>
    <xf numFmtId="10" fontId="0" fillId="0" borderId="58" xfId="0" applyNumberFormat="1" applyBorder="1" applyAlignment="1">
      <alignment horizontal="right" vertical="center" shrinkToFit="1"/>
    </xf>
    <xf numFmtId="10" fontId="0" fillId="0" borderId="65" xfId="0" applyNumberFormat="1" applyBorder="1" applyAlignment="1">
      <alignment horizontal="right" vertical="center" shrinkToFit="1"/>
    </xf>
    <xf numFmtId="10" fontId="0" fillId="0" borderId="61" xfId="0" applyNumberFormat="1" applyBorder="1" applyAlignment="1">
      <alignment horizontal="right" vertical="center" shrinkToFit="1"/>
    </xf>
    <xf numFmtId="0" fontId="4" fillId="7" borderId="23" xfId="3" applyFont="1" applyFill="1" applyBorder="1" applyAlignment="1">
      <alignment horizontal="right" vertical="center"/>
    </xf>
    <xf numFmtId="0" fontId="4" fillId="7" borderId="24" xfId="3" applyFont="1" applyFill="1" applyBorder="1" applyAlignment="1">
      <alignment horizontal="right" vertical="center"/>
    </xf>
    <xf numFmtId="0" fontId="4" fillId="0" borderId="21" xfId="3" applyFont="1" applyFill="1" applyBorder="1" applyAlignment="1">
      <alignment vertical="center" wrapText="1"/>
    </xf>
    <xf numFmtId="0" fontId="4" fillId="0" borderId="24" xfId="3" applyFont="1" applyFill="1" applyBorder="1" applyAlignment="1">
      <alignment vertical="center" wrapText="1"/>
    </xf>
    <xf numFmtId="0" fontId="0" fillId="0" borderId="24" xfId="0" applyBorder="1" applyAlignment="1">
      <alignment vertical="center" wrapText="1"/>
    </xf>
    <xf numFmtId="0" fontId="0" fillId="0" borderId="58" xfId="0" applyBorder="1" applyAlignment="1">
      <alignment vertical="center" wrapText="1"/>
    </xf>
    <xf numFmtId="0" fontId="0" fillId="0" borderId="60" xfId="0" applyBorder="1" applyAlignment="1">
      <alignment vertical="center" wrapText="1"/>
    </xf>
    <xf numFmtId="0" fontId="4" fillId="0" borderId="14" xfId="3" applyFont="1" applyBorder="1" applyAlignment="1">
      <alignment vertical="top" wrapText="1"/>
    </xf>
    <xf numFmtId="0" fontId="0" fillId="0" borderId="18"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4" fillId="7" borderId="23" xfId="3" applyFont="1" applyFill="1" applyBorder="1" applyAlignment="1">
      <alignment vertical="center"/>
    </xf>
    <xf numFmtId="0" fontId="4" fillId="0" borderId="21" xfId="3" applyFont="1" applyFill="1" applyBorder="1" applyAlignment="1">
      <alignment vertical="center"/>
    </xf>
    <xf numFmtId="0" fontId="4" fillId="0" borderId="24" xfId="3" applyFont="1" applyFill="1" applyBorder="1" applyAlignment="1">
      <alignment vertical="center"/>
    </xf>
    <xf numFmtId="0" fontId="0" fillId="0" borderId="58" xfId="0" applyBorder="1" applyAlignment="1">
      <alignment vertical="center"/>
    </xf>
    <xf numFmtId="0" fontId="0" fillId="0" borderId="15" xfId="0" applyBorder="1" applyAlignment="1">
      <alignment vertical="center"/>
    </xf>
    <xf numFmtId="0" fontId="4" fillId="7" borderId="52" xfId="3" applyFont="1" applyFill="1" applyBorder="1" applyAlignment="1">
      <alignment horizontal="center" vertical="center" wrapText="1"/>
    </xf>
    <xf numFmtId="0" fontId="4" fillId="7" borderId="62" xfId="3" applyFont="1" applyFill="1" applyBorder="1" applyAlignment="1">
      <alignment horizontal="center" vertical="center" wrapText="1"/>
    </xf>
    <xf numFmtId="0" fontId="0" fillId="0" borderId="53" xfId="0" applyBorder="1" applyAlignment="1">
      <alignment horizontal="center" vertical="center" wrapText="1"/>
    </xf>
    <xf numFmtId="0" fontId="0" fillId="0" borderId="70"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4" fillId="0" borderId="21" xfId="3" applyFont="1" applyBorder="1" applyAlignment="1">
      <alignment vertical="top" wrapText="1"/>
    </xf>
    <xf numFmtId="0" fontId="0" fillId="0" borderId="22" xfId="0" applyBorder="1" applyAlignment="1">
      <alignment vertical="center" wrapText="1"/>
    </xf>
    <xf numFmtId="0" fontId="0" fillId="0" borderId="56" xfId="0" applyBorder="1" applyAlignment="1">
      <alignment vertical="center" wrapText="1"/>
    </xf>
    <xf numFmtId="0" fontId="0" fillId="0" borderId="0" xfId="0" applyBorder="1" applyAlignment="1">
      <alignment vertical="center" wrapText="1"/>
    </xf>
    <xf numFmtId="0" fontId="0" fillId="0" borderId="57" xfId="0" applyBorder="1" applyAlignment="1">
      <alignment vertical="center" wrapText="1"/>
    </xf>
    <xf numFmtId="0" fontId="0" fillId="0" borderId="59" xfId="0" applyBorder="1" applyAlignment="1">
      <alignment vertical="center" wrapText="1"/>
    </xf>
    <xf numFmtId="0" fontId="9" fillId="2" borderId="23" xfId="3" applyFont="1" applyFill="1" applyBorder="1" applyAlignment="1">
      <alignment horizontal="center" vertical="center"/>
    </xf>
    <xf numFmtId="0" fontId="9" fillId="2" borderId="24" xfId="3" applyFont="1" applyFill="1" applyBorder="1" applyAlignment="1">
      <alignment horizontal="center" vertical="center"/>
    </xf>
    <xf numFmtId="0" fontId="0" fillId="0" borderId="24" xfId="0" applyBorder="1" applyAlignment="1">
      <alignment vertical="top"/>
    </xf>
    <xf numFmtId="0" fontId="0" fillId="0" borderId="22" xfId="0" applyBorder="1" applyAlignment="1">
      <alignment vertical="top"/>
    </xf>
    <xf numFmtId="0" fontId="0" fillId="0" borderId="56" xfId="0" applyBorder="1" applyAlignment="1">
      <alignment vertical="top"/>
    </xf>
    <xf numFmtId="0" fontId="0" fillId="0" borderId="0" xfId="0" applyAlignment="1">
      <alignment vertical="top"/>
    </xf>
    <xf numFmtId="0" fontId="0" fillId="0" borderId="57" xfId="0" applyBorder="1" applyAlignment="1">
      <alignment vertical="top"/>
    </xf>
    <xf numFmtId="0" fontId="0" fillId="0" borderId="58" xfId="0" applyBorder="1" applyAlignment="1">
      <alignment vertical="top"/>
    </xf>
    <xf numFmtId="0" fontId="0" fillId="0" borderId="60" xfId="0" applyBorder="1" applyAlignment="1">
      <alignment vertical="top"/>
    </xf>
    <xf numFmtId="0" fontId="0" fillId="0" borderId="59" xfId="0" applyBorder="1" applyAlignment="1">
      <alignment vertical="top"/>
    </xf>
    <xf numFmtId="0" fontId="0" fillId="0" borderId="18" xfId="0" applyBorder="1" applyAlignment="1">
      <alignment vertical="top" wrapText="1"/>
    </xf>
    <xf numFmtId="0" fontId="0" fillId="0" borderId="14" xfId="0" applyBorder="1" applyAlignment="1">
      <alignment vertical="top" wrapText="1"/>
    </xf>
    <xf numFmtId="0" fontId="22" fillId="0" borderId="21" xfId="0" applyFont="1" applyBorder="1" applyAlignment="1">
      <alignment vertical="center"/>
    </xf>
    <xf numFmtId="0" fontId="22" fillId="0" borderId="24" xfId="0" applyFont="1" applyBorder="1" applyAlignment="1">
      <alignment vertical="center"/>
    </xf>
    <xf numFmtId="0" fontId="22" fillId="0" borderId="65" xfId="0" applyFont="1" applyBorder="1" applyAlignment="1">
      <alignment vertical="center"/>
    </xf>
    <xf numFmtId="0" fontId="22" fillId="0" borderId="58" xfId="0" applyFont="1" applyBorder="1" applyAlignment="1">
      <alignment vertical="center"/>
    </xf>
    <xf numFmtId="0" fontId="22" fillId="0" borderId="60" xfId="0" applyFont="1" applyBorder="1" applyAlignment="1">
      <alignment vertical="center"/>
    </xf>
    <xf numFmtId="0" fontId="22" fillId="0" borderId="61" xfId="0" applyFont="1" applyBorder="1" applyAlignment="1">
      <alignment vertical="center"/>
    </xf>
    <xf numFmtId="178" fontId="10" fillId="0" borderId="23" xfId="3" applyNumberFormat="1" applyFont="1" applyFill="1" applyBorder="1" applyAlignment="1">
      <alignment horizontal="right" vertical="center" shrinkToFit="1"/>
    </xf>
    <xf numFmtId="178" fontId="10" fillId="0" borderId="24" xfId="3" applyNumberFormat="1" applyFont="1" applyFill="1" applyBorder="1" applyAlignment="1">
      <alignment horizontal="right" vertical="center" shrinkToFit="1"/>
    </xf>
    <xf numFmtId="178" fontId="10" fillId="0" borderId="22" xfId="3" applyNumberFormat="1" applyFont="1" applyFill="1" applyBorder="1" applyAlignment="1">
      <alignment horizontal="right" vertical="center" shrinkToFit="1"/>
    </xf>
    <xf numFmtId="0" fontId="0" fillId="0" borderId="70" xfId="0" applyBorder="1" applyAlignment="1">
      <alignment horizontal="right" vertical="center" shrinkToFit="1"/>
    </xf>
    <xf numFmtId="0" fontId="0" fillId="0" borderId="60" xfId="0" applyBorder="1" applyAlignment="1">
      <alignment horizontal="right" vertical="center" shrinkToFit="1"/>
    </xf>
    <xf numFmtId="0" fontId="0" fillId="0" borderId="59" xfId="0" applyBorder="1" applyAlignment="1">
      <alignment horizontal="right" vertical="center" shrinkToFit="1"/>
    </xf>
    <xf numFmtId="178" fontId="10" fillId="0" borderId="21" xfId="3" applyNumberFormat="1" applyFont="1" applyFill="1" applyBorder="1" applyAlignment="1">
      <alignment horizontal="right" vertical="center" shrinkToFit="1"/>
    </xf>
    <xf numFmtId="0" fontId="0" fillId="0" borderId="58" xfId="0" applyBorder="1" applyAlignment="1">
      <alignment horizontal="right" vertical="center" shrinkToFit="1"/>
    </xf>
    <xf numFmtId="178" fontId="10" fillId="0" borderId="65" xfId="3" applyNumberFormat="1" applyFont="1" applyFill="1" applyBorder="1" applyAlignment="1">
      <alignment horizontal="right" vertical="center" shrinkToFit="1"/>
    </xf>
    <xf numFmtId="0" fontId="0" fillId="0" borderId="61" xfId="0" applyBorder="1" applyAlignment="1">
      <alignment horizontal="right" vertical="center" shrinkToFit="1"/>
    </xf>
    <xf numFmtId="0" fontId="4" fillId="0" borderId="65" xfId="3" applyFont="1" applyBorder="1" applyAlignment="1">
      <alignment horizontal="center" vertical="center"/>
    </xf>
    <xf numFmtId="178" fontId="10" fillId="0" borderId="13" xfId="3" applyNumberFormat="1" applyFont="1" applyFill="1" applyBorder="1" applyAlignment="1">
      <alignment horizontal="right" vertical="center" shrinkToFit="1"/>
    </xf>
    <xf numFmtId="178" fontId="10" fillId="0" borderId="46" xfId="3" applyNumberFormat="1" applyFont="1" applyFill="1" applyBorder="1" applyAlignment="1">
      <alignment horizontal="right" vertical="center" shrinkToFit="1"/>
    </xf>
    <xf numFmtId="0" fontId="0" fillId="0" borderId="26" xfId="0" applyBorder="1" applyAlignment="1">
      <alignment horizontal="right" vertical="center" shrinkToFit="1"/>
    </xf>
    <xf numFmtId="0" fontId="0" fillId="0" borderId="66" xfId="0" applyBorder="1" applyAlignment="1">
      <alignment horizontal="right" vertical="center" shrinkToFit="1"/>
    </xf>
    <xf numFmtId="0" fontId="0" fillId="0" borderId="46" xfId="0" applyBorder="1" applyAlignment="1">
      <alignment horizontal="right" vertical="center" shrinkToFit="1"/>
    </xf>
    <xf numFmtId="0" fontId="0" fillId="0" borderId="47" xfId="0" applyBorder="1" applyAlignment="1">
      <alignment horizontal="right" vertical="center" shrinkToFit="1"/>
    </xf>
    <xf numFmtId="0" fontId="0" fillId="0" borderId="67" xfId="0" applyBorder="1" applyAlignment="1">
      <alignment horizontal="right" vertical="center" shrinkToFit="1"/>
    </xf>
    <xf numFmtId="0" fontId="22" fillId="0" borderId="21" xfId="0" applyFont="1" applyBorder="1" applyAlignment="1">
      <alignment vertical="top" wrapText="1"/>
    </xf>
    <xf numFmtId="0" fontId="22" fillId="0" borderId="24" xfId="0" applyFont="1" applyBorder="1" applyAlignment="1">
      <alignment vertical="top"/>
    </xf>
    <xf numFmtId="0" fontId="22" fillId="0" borderId="22" xfId="0" applyFont="1" applyBorder="1" applyAlignment="1">
      <alignment vertical="top"/>
    </xf>
    <xf numFmtId="0" fontId="22" fillId="0" borderId="56" xfId="0" applyFont="1" applyBorder="1" applyAlignment="1">
      <alignment vertical="top"/>
    </xf>
    <xf numFmtId="0" fontId="22" fillId="0" borderId="0" xfId="0" applyFont="1" applyBorder="1" applyAlignment="1">
      <alignment vertical="top"/>
    </xf>
    <xf numFmtId="0" fontId="22" fillId="0" borderId="57" xfId="0" applyFont="1" applyBorder="1" applyAlignment="1">
      <alignment vertical="top"/>
    </xf>
    <xf numFmtId="0" fontId="22" fillId="0" borderId="58" xfId="0" applyFont="1" applyBorder="1" applyAlignment="1">
      <alignment vertical="top"/>
    </xf>
    <xf numFmtId="0" fontId="22" fillId="0" borderId="60" xfId="0" applyFont="1" applyBorder="1" applyAlignment="1">
      <alignment vertical="top"/>
    </xf>
    <xf numFmtId="0" fontId="22" fillId="0" borderId="59" xfId="0" applyFont="1" applyBorder="1" applyAlignment="1">
      <alignment vertical="top"/>
    </xf>
    <xf numFmtId="0" fontId="22" fillId="0" borderId="14" xfId="0" applyFont="1" applyBorder="1" applyAlignment="1">
      <alignment vertical="center" wrapText="1"/>
    </xf>
    <xf numFmtId="0" fontId="22" fillId="0" borderId="18" xfId="0" applyFont="1" applyBorder="1" applyAlignment="1">
      <alignment vertical="center"/>
    </xf>
    <xf numFmtId="0" fontId="22" fillId="0" borderId="15" xfId="0" applyFont="1" applyBorder="1" applyAlignment="1">
      <alignment vertical="center"/>
    </xf>
    <xf numFmtId="0" fontId="22" fillId="0" borderId="14" xfId="0" applyFont="1" applyBorder="1" applyAlignment="1">
      <alignment vertical="center"/>
    </xf>
    <xf numFmtId="0" fontId="0" fillId="7" borderId="45" xfId="0" applyFill="1" applyBorder="1" applyAlignment="1">
      <alignment vertical="center"/>
    </xf>
    <xf numFmtId="0" fontId="0" fillId="7" borderId="54" xfId="0" applyFill="1" applyBorder="1" applyAlignment="1">
      <alignment vertical="center"/>
    </xf>
    <xf numFmtId="0" fontId="4" fillId="0" borderId="13" xfId="3" applyFont="1" applyBorder="1" applyAlignment="1">
      <alignment horizontal="center" vertical="center"/>
    </xf>
    <xf numFmtId="0" fontId="4" fillId="0" borderId="46" xfId="3" applyFont="1" applyBorder="1" applyAlignment="1">
      <alignment horizontal="center" vertical="center"/>
    </xf>
    <xf numFmtId="0" fontId="0" fillId="0" borderId="47" xfId="0" applyBorder="1" applyAlignment="1">
      <alignment horizontal="center" vertical="center"/>
    </xf>
    <xf numFmtId="0" fontId="0" fillId="0" borderId="26"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4" fillId="0" borderId="21" xfId="3" applyFont="1" applyBorder="1" applyAlignment="1">
      <alignment horizontal="left" vertical="center" shrinkToFit="1"/>
    </xf>
    <xf numFmtId="0" fontId="4" fillId="0" borderId="24" xfId="3" applyFont="1" applyBorder="1" applyAlignment="1">
      <alignment horizontal="left" vertical="center" shrinkToFit="1"/>
    </xf>
    <xf numFmtId="0" fontId="0" fillId="0" borderId="58" xfId="0" applyBorder="1" applyAlignment="1">
      <alignment horizontal="left" vertical="center" shrinkToFit="1"/>
    </xf>
    <xf numFmtId="0" fontId="0" fillId="0" borderId="60" xfId="0" applyBorder="1" applyAlignment="1">
      <alignment horizontal="left" vertical="center" shrinkToFit="1"/>
    </xf>
    <xf numFmtId="0" fontId="4" fillId="0" borderId="46" xfId="3" applyFont="1" applyBorder="1" applyAlignment="1">
      <alignment horizontal="left" vertical="center" shrinkToFit="1"/>
    </xf>
    <xf numFmtId="0" fontId="0" fillId="0" borderId="46" xfId="0" applyBorder="1" applyAlignment="1">
      <alignment horizontal="left" vertical="center" shrinkToFit="1"/>
    </xf>
    <xf numFmtId="0" fontId="0" fillId="0" borderId="21" xfId="0" applyBorder="1" applyAlignment="1">
      <alignment horizontal="left" vertical="center" shrinkToFit="1"/>
    </xf>
    <xf numFmtId="0" fontId="0" fillId="0" borderId="66" xfId="0" applyBorder="1" applyAlignment="1">
      <alignment horizontal="left" vertical="center" shrinkToFit="1"/>
    </xf>
    <xf numFmtId="0" fontId="0" fillId="0" borderId="69" xfId="0" applyBorder="1" applyAlignment="1">
      <alignment horizontal="left" vertical="center" shrinkToFit="1"/>
    </xf>
    <xf numFmtId="0" fontId="0" fillId="7" borderId="70" xfId="0" applyFill="1" applyBorder="1" applyAlignment="1">
      <alignment horizontal="right" vertical="center"/>
    </xf>
    <xf numFmtId="0" fontId="0" fillId="7" borderId="60" xfId="0" applyFill="1" applyBorder="1" applyAlignment="1">
      <alignment horizontal="right" vertical="center"/>
    </xf>
    <xf numFmtId="0" fontId="0" fillId="7" borderId="24" xfId="0" applyFill="1" applyBorder="1" applyAlignment="1">
      <alignment vertical="center"/>
    </xf>
    <xf numFmtId="0" fontId="0" fillId="7" borderId="0" xfId="0" applyFill="1" applyBorder="1" applyAlignment="1">
      <alignment vertical="center"/>
    </xf>
    <xf numFmtId="0" fontId="4" fillId="0" borderId="14" xfId="3" applyFont="1" applyBorder="1" applyAlignment="1">
      <alignment vertical="center" wrapText="1"/>
    </xf>
    <xf numFmtId="0" fontId="5" fillId="0" borderId="31" xfId="3" applyFont="1" applyBorder="1" applyAlignment="1">
      <alignment horizontal="center" vertical="center" shrinkToFit="1"/>
    </xf>
    <xf numFmtId="0" fontId="23" fillId="0" borderId="31" xfId="0" applyFont="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4" fillId="2" borderId="20" xfId="3" applyFont="1" applyFill="1" applyBorder="1" applyAlignment="1">
      <alignment vertical="center"/>
    </xf>
    <xf numFmtId="0" fontId="4" fillId="0" borderId="14" xfId="3" applyFont="1" applyBorder="1" applyAlignment="1">
      <alignment horizontal="left" vertical="center" wrapText="1"/>
    </xf>
    <xf numFmtId="0" fontId="0" fillId="0" borderId="18" xfId="0" applyBorder="1" applyAlignment="1">
      <alignment horizontal="left" vertical="center" wrapText="1"/>
    </xf>
    <xf numFmtId="0" fontId="0" fillId="0" borderId="15" xfId="0" applyBorder="1" applyAlignment="1">
      <alignment horizontal="left" vertical="center" wrapText="1"/>
    </xf>
    <xf numFmtId="0" fontId="4" fillId="7" borderId="5" xfId="3" applyFont="1" applyFill="1" applyBorder="1" applyAlignment="1">
      <alignment horizontal="center" vertical="center" shrinkToFit="1"/>
    </xf>
    <xf numFmtId="0" fontId="0" fillId="7" borderId="4" xfId="0" applyFill="1" applyBorder="1" applyAlignment="1">
      <alignment horizontal="center" vertical="center" shrinkToFit="1"/>
    </xf>
    <xf numFmtId="38" fontId="4" fillId="6" borderId="10" xfId="1" applyFont="1" applyFill="1" applyBorder="1" applyAlignment="1">
      <alignment horizontal="center" vertical="center"/>
    </xf>
    <xf numFmtId="0" fontId="0" fillId="6" borderId="9" xfId="0" applyFill="1" applyBorder="1" applyAlignment="1">
      <alignment horizontal="center" vertical="center"/>
    </xf>
    <xf numFmtId="38" fontId="4" fillId="6" borderId="10" xfId="1" applyFont="1" applyFill="1" applyBorder="1" applyAlignment="1">
      <alignment horizontal="right" vertical="center"/>
    </xf>
    <xf numFmtId="0" fontId="0" fillId="6" borderId="9" xfId="0" applyFill="1" applyBorder="1" applyAlignment="1">
      <alignment horizontal="right" vertical="center"/>
    </xf>
    <xf numFmtId="0" fontId="4" fillId="7" borderId="1" xfId="3" applyFont="1" applyFill="1" applyBorder="1" applyAlignment="1">
      <alignment horizontal="center" vertical="center"/>
    </xf>
    <xf numFmtId="0" fontId="0" fillId="7" borderId="4" xfId="0" applyFill="1" applyBorder="1" applyAlignment="1">
      <alignment horizontal="center" vertical="center"/>
    </xf>
    <xf numFmtId="38" fontId="10" fillId="0" borderId="14" xfId="1" applyFont="1" applyFill="1" applyBorder="1" applyAlignment="1">
      <alignment horizontal="right" vertical="center" shrinkToFit="1"/>
    </xf>
    <xf numFmtId="0" fontId="0" fillId="0" borderId="15" xfId="0" applyBorder="1" applyAlignment="1">
      <alignment horizontal="right" vertical="center" shrinkToFit="1"/>
    </xf>
    <xf numFmtId="0" fontId="4" fillId="0" borderId="20" xfId="3" applyFont="1" applyFill="1" applyBorder="1" applyAlignment="1">
      <alignment vertical="center"/>
    </xf>
    <xf numFmtId="0" fontId="4" fillId="0" borderId="20" xfId="3" applyFont="1" applyFill="1" applyBorder="1" applyAlignment="1">
      <alignment horizontal="left" vertical="center" shrinkToFit="1"/>
    </xf>
    <xf numFmtId="0" fontId="0" fillId="0" borderId="15" xfId="0" applyBorder="1" applyAlignment="1">
      <alignment horizontal="left" vertical="center" shrinkToFit="1"/>
    </xf>
    <xf numFmtId="38" fontId="4" fillId="6" borderId="14" xfId="1" applyFont="1" applyFill="1" applyBorder="1" applyAlignment="1">
      <alignment vertical="center"/>
    </xf>
    <xf numFmtId="0" fontId="0" fillId="6" borderId="15" xfId="0" applyFill="1" applyBorder="1" applyAlignment="1">
      <alignment vertical="center"/>
    </xf>
    <xf numFmtId="38" fontId="4" fillId="6" borderId="14" xfId="1" applyFont="1" applyFill="1" applyBorder="1" applyAlignment="1">
      <alignment horizontal="right" vertical="center" shrinkToFit="1"/>
    </xf>
    <xf numFmtId="0" fontId="0" fillId="6" borderId="15" xfId="0" applyFill="1" applyBorder="1" applyAlignment="1">
      <alignment horizontal="right" vertical="center" shrinkToFit="1"/>
    </xf>
    <xf numFmtId="38" fontId="4" fillId="6" borderId="14" xfId="1" applyFont="1" applyFill="1" applyBorder="1" applyAlignment="1">
      <alignment horizontal="center" vertical="center" shrinkToFit="1"/>
    </xf>
    <xf numFmtId="0" fontId="0" fillId="6" borderId="15" xfId="0" applyFill="1" applyBorder="1" applyAlignment="1">
      <alignment horizontal="center" vertical="center" shrinkToFit="1"/>
    </xf>
    <xf numFmtId="38" fontId="4" fillId="0" borderId="14" xfId="1" applyFont="1" applyFill="1" applyBorder="1" applyAlignment="1">
      <alignment vertical="center" shrinkToFit="1"/>
    </xf>
    <xf numFmtId="0" fontId="0" fillId="0" borderId="15" xfId="0" applyBorder="1" applyAlignment="1">
      <alignment vertical="center" shrinkToFit="1"/>
    </xf>
    <xf numFmtId="10" fontId="10" fillId="0" borderId="14" xfId="3" applyNumberFormat="1" applyFont="1" applyFill="1" applyBorder="1" applyAlignment="1">
      <alignment horizontal="right" vertical="center" shrinkToFit="1"/>
    </xf>
    <xf numFmtId="10" fontId="0" fillId="0" borderId="15" xfId="0" applyNumberFormat="1" applyBorder="1" applyAlignment="1">
      <alignment horizontal="right" vertical="center" shrinkToFit="1"/>
    </xf>
    <xf numFmtId="10" fontId="10" fillId="0" borderId="14" xfId="1" applyNumberFormat="1" applyFont="1" applyFill="1" applyBorder="1" applyAlignment="1">
      <alignment horizontal="right" vertical="center" shrinkToFit="1"/>
    </xf>
    <xf numFmtId="0" fontId="4" fillId="7" borderId="14" xfId="3" applyFont="1" applyFill="1" applyBorder="1" applyAlignment="1">
      <alignment horizontal="center" vertical="center" shrinkToFit="1"/>
    </xf>
    <xf numFmtId="0" fontId="0" fillId="7" borderId="15" xfId="0" applyFill="1" applyBorder="1" applyAlignment="1">
      <alignment horizontal="center" vertical="center" shrinkToFit="1"/>
    </xf>
    <xf numFmtId="0" fontId="4" fillId="7" borderId="14" xfId="3" applyFont="1" applyFill="1" applyBorder="1" applyAlignment="1">
      <alignment horizontal="right" vertical="center" shrinkToFit="1"/>
    </xf>
    <xf numFmtId="0" fontId="0" fillId="7" borderId="15" xfId="0" applyFill="1" applyBorder="1" applyAlignment="1">
      <alignment horizontal="right" vertical="center" shrinkToFit="1"/>
    </xf>
    <xf numFmtId="177" fontId="4" fillId="7" borderId="14" xfId="3" applyNumberFormat="1" applyFont="1" applyFill="1" applyBorder="1" applyAlignment="1">
      <alignment horizontal="center" vertical="center" shrinkToFit="1"/>
    </xf>
    <xf numFmtId="0" fontId="4" fillId="2" borderId="14" xfId="3" applyFont="1" applyFill="1" applyBorder="1" applyAlignment="1">
      <alignment horizontal="right" vertical="center"/>
    </xf>
    <xf numFmtId="0" fontId="0" fillId="0" borderId="15" xfId="0" applyBorder="1" applyAlignment="1">
      <alignment horizontal="right" vertical="center"/>
    </xf>
    <xf numFmtId="177" fontId="4" fillId="2" borderId="14" xfId="3" applyNumberFormat="1" applyFont="1" applyFill="1" applyBorder="1" applyAlignment="1">
      <alignment horizontal="center" vertical="center"/>
    </xf>
    <xf numFmtId="0" fontId="0" fillId="0" borderId="15" xfId="0" applyBorder="1" applyAlignment="1">
      <alignment horizontal="center" vertical="center"/>
    </xf>
    <xf numFmtId="177" fontId="4" fillId="2" borderId="14" xfId="3" applyNumberFormat="1" applyFont="1" applyFill="1" applyBorder="1" applyAlignment="1">
      <alignment horizontal="right" vertical="center" shrinkToFit="1"/>
    </xf>
    <xf numFmtId="177" fontId="10" fillId="4" borderId="14" xfId="3" applyNumberFormat="1" applyFont="1" applyFill="1" applyBorder="1" applyAlignment="1">
      <alignment horizontal="right" vertical="center" shrinkToFit="1"/>
    </xf>
    <xf numFmtId="179" fontId="10" fillId="0" borderId="14" xfId="3" applyNumberFormat="1" applyFont="1" applyFill="1" applyBorder="1" applyAlignment="1">
      <alignment horizontal="right" vertical="center"/>
    </xf>
    <xf numFmtId="179" fontId="21" fillId="0" borderId="15" xfId="0" applyNumberFormat="1" applyFont="1" applyBorder="1" applyAlignment="1">
      <alignment horizontal="right" vertical="center"/>
    </xf>
    <xf numFmtId="0" fontId="21" fillId="0" borderId="15" xfId="0" applyFont="1" applyBorder="1" applyAlignment="1">
      <alignment horizontal="right" vertical="center" shrinkToFit="1"/>
    </xf>
    <xf numFmtId="0" fontId="4" fillId="7" borderId="14" xfId="3" applyFont="1" applyFill="1" applyBorder="1" applyAlignment="1">
      <alignment horizontal="right" vertical="center"/>
    </xf>
    <xf numFmtId="0" fontId="0" fillId="7" borderId="15" xfId="0" applyFill="1" applyBorder="1" applyAlignment="1">
      <alignment horizontal="right" vertical="center"/>
    </xf>
    <xf numFmtId="0" fontId="4" fillId="0" borderId="20" xfId="3" applyFont="1" applyFill="1" applyBorder="1" applyAlignment="1">
      <alignment vertical="center" wrapText="1"/>
    </xf>
    <xf numFmtId="180" fontId="10" fillId="0" borderId="14" xfId="3" applyNumberFormat="1" applyFont="1" applyFill="1" applyBorder="1" applyAlignment="1">
      <alignment horizontal="right" vertical="center" shrinkToFit="1"/>
    </xf>
    <xf numFmtId="180" fontId="21" fillId="0" borderId="15" xfId="0" applyNumberFormat="1" applyFont="1" applyBorder="1" applyAlignment="1">
      <alignment horizontal="right" vertical="center" shrinkToFit="1"/>
    </xf>
    <xf numFmtId="180" fontId="10" fillId="0" borderId="14" xfId="1" applyNumberFormat="1" applyFont="1" applyFill="1" applyBorder="1" applyAlignment="1">
      <alignment horizontal="right" vertical="center" shrinkToFit="1"/>
    </xf>
    <xf numFmtId="0" fontId="4" fillId="0" borderId="72" xfId="3" applyFont="1" applyBorder="1" applyAlignment="1">
      <alignment horizontal="left" vertical="center" shrinkToFit="1"/>
    </xf>
    <xf numFmtId="0" fontId="0" fillId="0" borderId="28" xfId="0" applyBorder="1" applyAlignment="1">
      <alignment horizontal="left" vertical="center" shrinkToFit="1"/>
    </xf>
    <xf numFmtId="178" fontId="10" fillId="0" borderId="27" xfId="3" applyNumberFormat="1" applyFont="1" applyFill="1" applyBorder="1" applyAlignment="1">
      <alignment horizontal="right" vertical="center" shrinkToFit="1"/>
    </xf>
    <xf numFmtId="0" fontId="0" fillId="0" borderId="28" xfId="0" applyBorder="1" applyAlignment="1">
      <alignment horizontal="right" vertical="center" shrinkToFit="1"/>
    </xf>
    <xf numFmtId="38" fontId="10" fillId="0" borderId="27" xfId="1" applyFont="1" applyFill="1" applyBorder="1" applyAlignment="1">
      <alignment horizontal="right" vertical="center" shrinkToFit="1"/>
    </xf>
    <xf numFmtId="180" fontId="10" fillId="0" borderId="27" xfId="1" applyNumberFormat="1" applyFont="1" applyFill="1" applyBorder="1" applyAlignment="1">
      <alignment horizontal="right" vertical="center" shrinkToFit="1"/>
    </xf>
    <xf numFmtId="180" fontId="0" fillId="0" borderId="28" xfId="0" applyNumberFormat="1" applyBorder="1" applyAlignment="1">
      <alignment horizontal="right" vertical="center" shrinkToFit="1"/>
    </xf>
    <xf numFmtId="178" fontId="10" fillId="0" borderId="14" xfId="3" applyNumberFormat="1" applyFont="1" applyFill="1" applyBorder="1" applyAlignment="1">
      <alignment horizontal="right" vertical="center" shrinkToFit="1"/>
    </xf>
    <xf numFmtId="180" fontId="0" fillId="0" borderId="15" xfId="0" applyNumberFormat="1" applyBorder="1" applyAlignment="1">
      <alignment horizontal="right" vertical="center" shrinkToFit="1"/>
    </xf>
    <xf numFmtId="0" fontId="4" fillId="0" borderId="20" xfId="3" applyFont="1" applyBorder="1" applyAlignment="1">
      <alignment horizontal="left" vertical="center" shrinkToFit="1"/>
    </xf>
  </cellXfs>
  <cellStyles count="5">
    <cellStyle name="パーセント" xfId="2" builtinId="5"/>
    <cellStyle name="桁区切り" xfId="1" builtinId="6"/>
    <cellStyle name="標準" xfId="0" builtinId="0"/>
    <cellStyle name="標準_H20及びH21対比コメント 2" xfId="3"/>
    <cellStyle name="標準_財務分析（法人番号1～100）" xfId="4"/>
  </cellStyles>
  <dxfs count="34">
    <dxf>
      <font>
        <color theme="0"/>
      </font>
    </dxf>
    <dxf>
      <font>
        <color rgb="FFFF0000"/>
      </font>
    </dxf>
    <dxf>
      <font>
        <color theme="0"/>
      </font>
    </dxf>
    <dxf>
      <font>
        <color rgb="FFFF0000"/>
      </font>
    </dxf>
    <dxf>
      <font>
        <color rgb="FFFF0000"/>
      </font>
    </dxf>
    <dxf>
      <font>
        <color theme="0"/>
      </font>
    </dxf>
    <dxf>
      <font>
        <color rgb="FFFF0000"/>
      </font>
    </dxf>
    <dxf>
      <font>
        <color theme="0"/>
      </font>
    </dxf>
    <dxf>
      <font>
        <color theme="0"/>
      </font>
    </dxf>
    <dxf>
      <font>
        <color rgb="FFFF0000"/>
      </font>
    </dxf>
    <dxf>
      <font>
        <color rgb="FFFF0000"/>
      </font>
    </dxf>
    <dxf>
      <font>
        <color rgb="FFFF000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rgb="FFFF0000"/>
      </font>
    </dxf>
    <dxf>
      <font>
        <color rgb="FFFF0000"/>
      </font>
    </dxf>
    <dxf>
      <font>
        <color theme="0"/>
      </font>
    </dxf>
    <dxf>
      <font>
        <color rgb="FFFF000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483721</xdr:colOff>
      <xdr:row>12</xdr:row>
      <xdr:rowOff>23344</xdr:rowOff>
    </xdr:from>
    <xdr:to>
      <xdr:col>6</xdr:col>
      <xdr:colOff>603250</xdr:colOff>
      <xdr:row>17</xdr:row>
      <xdr:rowOff>206375</xdr:rowOff>
    </xdr:to>
    <xdr:sp macro="" textlink="">
      <xdr:nvSpPr>
        <xdr:cNvPr id="2" name="テキスト ボックス 1"/>
        <xdr:cNvSpPr txBox="1"/>
      </xdr:nvSpPr>
      <xdr:spPr>
        <a:xfrm>
          <a:off x="483721" y="4023844"/>
          <a:ext cx="8533279" cy="184990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手順</a:t>
          </a:r>
          <a:r>
            <a:rPr kumimoji="1" lang="en-US" altLang="ja-JP" sz="1400"/>
            <a:t>】</a:t>
          </a:r>
        </a:p>
        <a:p>
          <a:r>
            <a:rPr kumimoji="1" lang="ja-JP" altLang="en-US" sz="1400"/>
            <a:t>１</a:t>
          </a:r>
          <a:r>
            <a:rPr kumimoji="1" lang="en-US" altLang="ja-JP" sz="1400"/>
            <a:t>.</a:t>
          </a:r>
          <a:r>
            <a:rPr kumimoji="1" lang="ja-JP" altLang="en-US" sz="1400"/>
            <a:t>　各年度の決算書から数字を各シートに入力してください。</a:t>
          </a:r>
          <a:endParaRPr kumimoji="1" lang="en-US" altLang="ja-JP" sz="1400"/>
        </a:p>
        <a:p>
          <a:r>
            <a:rPr kumimoji="1" lang="ja-JP" altLang="en-US" sz="1400"/>
            <a:t>２</a:t>
          </a:r>
          <a:r>
            <a:rPr kumimoji="1" lang="en-US" altLang="ja-JP" sz="1400"/>
            <a:t>.</a:t>
          </a:r>
          <a:r>
            <a:rPr kumimoji="1" lang="ja-JP" altLang="en-US" sz="1400"/>
            <a:t>　比較シート（担当者用）は自動計算されます。出力された数値に誤りが無いか確認してください。</a:t>
          </a:r>
          <a:endParaRPr kumimoji="1" lang="en-US" altLang="ja-JP" sz="1400"/>
        </a:p>
        <a:p>
          <a:r>
            <a:rPr kumimoji="1" lang="ja-JP" altLang="en-US" sz="1400"/>
            <a:t>３</a:t>
          </a:r>
          <a:r>
            <a:rPr kumimoji="1" lang="en-US" altLang="ja-JP" sz="1400"/>
            <a:t>.</a:t>
          </a:r>
          <a:r>
            <a:rPr kumimoji="1" lang="ja-JP" altLang="en-US" sz="1400"/>
            <a:t>　「☆審査会様式☆」のシートは審査会資料として使用します。</a:t>
          </a:r>
          <a:endParaRPr kumimoji="1" lang="en-US" altLang="ja-JP" sz="1400"/>
        </a:p>
        <a:p>
          <a:r>
            <a:rPr kumimoji="1" lang="ja-JP" altLang="en-US" sz="1400"/>
            <a:t>４</a:t>
          </a:r>
          <a:r>
            <a:rPr kumimoji="1" lang="en-US" altLang="ja-JP" sz="1400"/>
            <a:t>.</a:t>
          </a:r>
          <a:r>
            <a:rPr kumimoji="1" lang="ja-JP" altLang="en-US" sz="1400"/>
            <a:t>　指標が引っ掛かった場合は、法人と今後の改善策について相談してください。</a:t>
          </a:r>
        </a:p>
      </xdr:txBody>
    </xdr:sp>
    <xdr:clientData/>
  </xdr:twoCellAnchor>
  <xdr:twoCellAnchor>
    <xdr:from>
      <xdr:col>2</xdr:col>
      <xdr:colOff>978644</xdr:colOff>
      <xdr:row>4</xdr:row>
      <xdr:rowOff>74708</xdr:rowOff>
    </xdr:from>
    <xdr:to>
      <xdr:col>5</xdr:col>
      <xdr:colOff>555624</xdr:colOff>
      <xdr:row>8</xdr:row>
      <xdr:rowOff>175560</xdr:rowOff>
    </xdr:to>
    <xdr:sp macro="" textlink="">
      <xdr:nvSpPr>
        <xdr:cNvPr id="3" name="テキスト ボックス 2"/>
        <xdr:cNvSpPr txBox="1"/>
      </xdr:nvSpPr>
      <xdr:spPr>
        <a:xfrm>
          <a:off x="3931394" y="1408208"/>
          <a:ext cx="4355355" cy="143435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ＮＰＯ・その他法人用の計算シートです。（社福は社福用のシートを使用して下さい。）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112060</xdr:colOff>
      <xdr:row>0</xdr:row>
      <xdr:rowOff>257737</xdr:rowOff>
    </xdr:from>
    <xdr:to>
      <xdr:col>15</xdr:col>
      <xdr:colOff>425823</xdr:colOff>
      <xdr:row>1</xdr:row>
      <xdr:rowOff>313765</xdr:rowOff>
    </xdr:to>
    <xdr:sp macro="" textlink="">
      <xdr:nvSpPr>
        <xdr:cNvPr id="2" name="テキスト ボックス 1"/>
        <xdr:cNvSpPr txBox="1"/>
      </xdr:nvSpPr>
      <xdr:spPr>
        <a:xfrm>
          <a:off x="6465795" y="257737"/>
          <a:ext cx="2476499" cy="4146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P創英角ﾎﾟｯﾌﾟ体" panose="040B0A00000000000000" pitchFamily="50" charset="-128"/>
              <a:ea typeface="HGP創英角ﾎﾟｯﾌﾟ体" panose="040B0A00000000000000" pitchFamily="50" charset="-128"/>
            </a:rPr>
            <a:t>※</a:t>
          </a:r>
          <a:r>
            <a:rPr kumimoji="1" lang="ja-JP" altLang="en-US" sz="1400">
              <a:latin typeface="HGP創英角ﾎﾟｯﾌﾟ体" panose="040B0A00000000000000" pitchFamily="50" charset="-128"/>
              <a:ea typeface="HGP創英角ﾎﾟｯﾌﾟ体" panose="040B0A00000000000000" pitchFamily="50" charset="-128"/>
            </a:rPr>
            <a:t>全て自動計算されます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26"/>
  <sheetViews>
    <sheetView view="pageBreakPreview" zoomScale="60" zoomScaleNormal="85" workbookViewId="0">
      <selection activeCell="D19" sqref="D19"/>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9" t="s">
        <v>2</v>
      </c>
      <c r="B2" s="27" t="s">
        <v>30</v>
      </c>
      <c r="C2" s="28"/>
      <c r="D2" s="94"/>
    </row>
    <row r="3" spans="1:4" ht="26.25" customHeight="1" x14ac:dyDescent="0.2">
      <c r="A3" s="110"/>
      <c r="B3" s="29" t="s">
        <v>29</v>
      </c>
      <c r="C3" s="30"/>
      <c r="D3" s="82" t="s">
        <v>34</v>
      </c>
    </row>
    <row r="4" spans="1:4" ht="26.25" customHeight="1" x14ac:dyDescent="0.2">
      <c r="A4" s="110"/>
      <c r="B4" s="31" t="s">
        <v>31</v>
      </c>
      <c r="C4" s="32"/>
      <c r="D4" s="82" t="s">
        <v>35</v>
      </c>
    </row>
    <row r="5" spans="1:4" ht="26.25" customHeight="1" x14ac:dyDescent="0.2">
      <c r="A5" s="110"/>
      <c r="B5" s="31" t="s">
        <v>43</v>
      </c>
      <c r="C5" s="32"/>
      <c r="D5" s="82" t="s">
        <v>44</v>
      </c>
    </row>
    <row r="6" spans="1:4" ht="26.25" customHeight="1" x14ac:dyDescent="0.2">
      <c r="A6" s="110"/>
      <c r="B6" s="31" t="s">
        <v>32</v>
      </c>
      <c r="C6" s="32"/>
      <c r="D6" s="82" t="s">
        <v>36</v>
      </c>
    </row>
    <row r="7" spans="1:4" ht="26.25" customHeight="1" x14ac:dyDescent="0.2">
      <c r="A7" s="110"/>
      <c r="B7" s="33" t="s">
        <v>45</v>
      </c>
      <c r="C7" s="32"/>
      <c r="D7" s="82" t="s">
        <v>46</v>
      </c>
    </row>
    <row r="8" spans="1:4" ht="26.25" customHeight="1" x14ac:dyDescent="0.2">
      <c r="A8" s="110"/>
      <c r="B8" s="31" t="s">
        <v>33</v>
      </c>
      <c r="C8" s="32"/>
      <c r="D8" s="82" t="s">
        <v>37</v>
      </c>
    </row>
    <row r="9" spans="1:4" ht="26.25" customHeight="1" x14ac:dyDescent="0.2">
      <c r="A9" s="110"/>
      <c r="B9" s="31" t="s">
        <v>47</v>
      </c>
      <c r="C9" s="32"/>
      <c r="D9" s="82" t="s">
        <v>48</v>
      </c>
    </row>
    <row r="10" spans="1:4" ht="26.25" customHeight="1" thickBot="1" x14ac:dyDescent="0.25">
      <c r="A10" s="110"/>
      <c r="B10" s="31" t="s">
        <v>49</v>
      </c>
      <c r="C10" s="32"/>
      <c r="D10" s="92" t="s">
        <v>50</v>
      </c>
    </row>
    <row r="11" spans="1:4" ht="26.25" customHeight="1" thickBot="1" x14ac:dyDescent="0.25">
      <c r="A11" s="111"/>
      <c r="B11" s="35" t="s">
        <v>23</v>
      </c>
      <c r="C11" s="36">
        <f>(C2+C4)-(C6+C8+C10)</f>
        <v>0</v>
      </c>
      <c r="D11" s="93"/>
    </row>
    <row r="12" spans="1:4" ht="26.25" customHeight="1" x14ac:dyDescent="0.2">
      <c r="A12" s="112" t="s">
        <v>56</v>
      </c>
      <c r="B12" s="34" t="s">
        <v>60</v>
      </c>
      <c r="C12" s="32"/>
      <c r="D12" s="82" t="s">
        <v>63</v>
      </c>
    </row>
    <row r="13" spans="1:4" ht="26.25" customHeight="1" x14ac:dyDescent="0.2">
      <c r="A13" s="112"/>
      <c r="B13" s="31" t="s">
        <v>59</v>
      </c>
      <c r="C13" s="32"/>
      <c r="D13" s="82" t="s">
        <v>51</v>
      </c>
    </row>
    <row r="14" spans="1:4" ht="26.25" customHeight="1" x14ac:dyDescent="0.2">
      <c r="A14" s="112"/>
      <c r="B14" s="34" t="s">
        <v>57</v>
      </c>
      <c r="C14" s="32"/>
      <c r="D14" s="95"/>
    </row>
    <row r="15" spans="1:4" ht="26.25" customHeight="1" x14ac:dyDescent="0.2">
      <c r="A15" s="112"/>
      <c r="B15" s="34" t="s">
        <v>58</v>
      </c>
      <c r="C15" s="32"/>
      <c r="D15" s="82"/>
    </row>
    <row r="16" spans="1:4" ht="26.25" customHeight="1" x14ac:dyDescent="0.2">
      <c r="A16" s="112"/>
      <c r="B16" s="37" t="s">
        <v>55</v>
      </c>
      <c r="C16" s="38">
        <f>C14-C15</f>
        <v>0</v>
      </c>
      <c r="D16" s="96"/>
    </row>
    <row r="17" spans="1:4" ht="26.25" customHeight="1" x14ac:dyDescent="0.2">
      <c r="A17" s="112"/>
      <c r="B17" s="34" t="s">
        <v>61</v>
      </c>
      <c r="C17" s="32"/>
      <c r="D17" s="95"/>
    </row>
    <row r="18" spans="1:4" ht="26.25" customHeight="1" x14ac:dyDescent="0.2">
      <c r="A18" s="112"/>
      <c r="B18" s="34" t="s">
        <v>62</v>
      </c>
      <c r="C18" s="32"/>
      <c r="D18" s="95"/>
    </row>
    <row r="19" spans="1:4" ht="26.25" customHeight="1" x14ac:dyDescent="0.2">
      <c r="A19" s="112"/>
      <c r="B19" s="97" t="s">
        <v>54</v>
      </c>
      <c r="C19" s="38">
        <f>C16+C17-C18</f>
        <v>0</v>
      </c>
      <c r="D19" s="96"/>
    </row>
    <row r="20" spans="1:4" ht="26.25" customHeight="1" x14ac:dyDescent="0.2">
      <c r="A20" s="112"/>
      <c r="B20" s="34" t="s">
        <v>53</v>
      </c>
      <c r="C20" s="32"/>
      <c r="D20" s="95"/>
    </row>
    <row r="21" spans="1:4" ht="26.25" customHeight="1" thickBot="1" x14ac:dyDescent="0.25">
      <c r="A21" s="113"/>
      <c r="B21" s="39" t="s">
        <v>52</v>
      </c>
      <c r="C21" s="40"/>
      <c r="D21" s="92"/>
    </row>
    <row r="22" spans="1:4" ht="21.75" customHeight="1" x14ac:dyDescent="0.2">
      <c r="A22" s="114" t="s">
        <v>64</v>
      </c>
      <c r="B22" s="63" t="s">
        <v>24</v>
      </c>
      <c r="C22" s="66" t="e">
        <f>$C$2/$C$6</f>
        <v>#DIV/0!</v>
      </c>
      <c r="D22" s="98"/>
    </row>
    <row r="23" spans="1:4" ht="21.75" customHeight="1" x14ac:dyDescent="0.2">
      <c r="A23" s="115"/>
      <c r="B23" s="64" t="s">
        <v>25</v>
      </c>
      <c r="C23" s="67" t="e">
        <f>$C$10/($C$2+$C$4)</f>
        <v>#DIV/0!</v>
      </c>
      <c r="D23" s="99"/>
    </row>
    <row r="24" spans="1:4" ht="21.75" customHeight="1" x14ac:dyDescent="0.2">
      <c r="A24" s="115"/>
      <c r="B24" s="64" t="s">
        <v>26</v>
      </c>
      <c r="C24" s="67" t="e">
        <f>$C$4/($C$8+$C$10)</f>
        <v>#DIV/0!</v>
      </c>
      <c r="D24" s="99"/>
    </row>
    <row r="25" spans="1:4" ht="21.75" customHeight="1" x14ac:dyDescent="0.2">
      <c r="A25" s="115"/>
      <c r="B25" s="64" t="s">
        <v>27</v>
      </c>
      <c r="C25" s="66" t="e">
        <f>$C$16/$C$14</f>
        <v>#DIV/0!</v>
      </c>
      <c r="D25" s="99"/>
    </row>
    <row r="26" spans="1:4" ht="21.75" customHeight="1" thickBot="1" x14ac:dyDescent="0.25">
      <c r="A26" s="116"/>
      <c r="B26" s="65" t="s">
        <v>79</v>
      </c>
      <c r="C26" s="101" t="e">
        <f>$C$9/$C$14</f>
        <v>#DIV/0!</v>
      </c>
      <c r="D26" s="100"/>
    </row>
  </sheetData>
  <mergeCells count="3">
    <mergeCell ref="A2:A11"/>
    <mergeCell ref="A12:A21"/>
    <mergeCell ref="A22:A26"/>
  </mergeCells>
  <phoneticPr fontId="2"/>
  <pageMargins left="0.70866141732283472" right="0.70866141732283472" top="0.74803149606299213" bottom="0.74803149606299213" header="0.31496062992125984" footer="0.31496062992125984"/>
  <pageSetup paperSize="9" scale="70"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52"/>
  <sheetViews>
    <sheetView tabSelected="1" view="pageBreakPreview" zoomScaleNormal="85" zoomScaleSheetLayoutView="100" workbookViewId="0">
      <selection activeCell="V12" sqref="V12:AA13"/>
    </sheetView>
  </sheetViews>
  <sheetFormatPr defaultRowHeight="13.2" x14ac:dyDescent="0.2"/>
  <cols>
    <col min="1" max="63" width="2.6640625" customWidth="1"/>
  </cols>
  <sheetData>
    <row r="1" spans="1:63" ht="16.2" x14ac:dyDescent="0.2">
      <c r="A1" s="108" t="s">
        <v>107</v>
      </c>
    </row>
    <row r="3" spans="1:63" ht="26.25" customHeight="1" thickBot="1" x14ac:dyDescent="0.25">
      <c r="A3" s="117" t="s">
        <v>38</v>
      </c>
      <c r="B3" s="118"/>
      <c r="C3" s="118"/>
      <c r="D3" s="118"/>
      <c r="E3" s="118"/>
      <c r="F3" s="118"/>
      <c r="G3" s="118"/>
      <c r="H3" s="118"/>
      <c r="I3" s="118"/>
      <c r="J3" s="118"/>
      <c r="K3" s="118"/>
      <c r="L3" s="118"/>
      <c r="M3" s="118"/>
      <c r="N3" s="118"/>
      <c r="O3" s="118"/>
      <c r="P3" s="1"/>
      <c r="Q3" s="1"/>
      <c r="R3" s="1"/>
      <c r="S3" s="1"/>
      <c r="T3" s="1"/>
      <c r="U3" s="3"/>
      <c r="V3" s="3"/>
      <c r="W3" s="3"/>
      <c r="X3" s="3"/>
      <c r="Y3" s="3"/>
      <c r="Z3" s="3"/>
      <c r="AA3" s="3"/>
      <c r="AB3" s="3"/>
      <c r="AC3" s="3"/>
      <c r="AD3" s="3"/>
      <c r="AE3" s="3"/>
      <c r="AF3" s="3"/>
      <c r="AG3" s="3"/>
      <c r="AH3" s="4"/>
      <c r="AI3" s="4"/>
      <c r="AJ3" s="4"/>
      <c r="AK3" s="4"/>
      <c r="AL3" s="4"/>
      <c r="AM3" s="4"/>
      <c r="AN3" s="3"/>
      <c r="AO3" s="1"/>
      <c r="AP3" s="3"/>
      <c r="AQ3" s="1"/>
      <c r="AR3" s="1"/>
      <c r="AS3" s="1"/>
      <c r="AT3" s="1"/>
      <c r="AU3" s="1"/>
      <c r="AV3" s="1"/>
      <c r="AW3" s="1"/>
      <c r="AX3" s="1"/>
      <c r="AY3" s="1"/>
      <c r="AZ3" s="1"/>
      <c r="BA3" s="1"/>
      <c r="BB3" s="1"/>
      <c r="BC3" s="1"/>
      <c r="BD3" s="1"/>
      <c r="BE3" s="1"/>
      <c r="BF3" s="1"/>
      <c r="BG3" s="1"/>
      <c r="BH3" s="1"/>
      <c r="BI3" s="1"/>
      <c r="BJ3" s="1"/>
      <c r="BK3" s="1"/>
    </row>
    <row r="4" spans="1:63" x14ac:dyDescent="0.2">
      <c r="A4" s="133" t="s">
        <v>0</v>
      </c>
      <c r="B4" s="134"/>
      <c r="C4" s="134"/>
      <c r="D4" s="134"/>
      <c r="E4" s="134"/>
      <c r="F4" s="134"/>
      <c r="G4" s="134"/>
      <c r="H4" s="134"/>
      <c r="I4" s="134"/>
      <c r="J4" s="134"/>
      <c r="K4" s="134"/>
      <c r="L4" s="134"/>
      <c r="M4" s="134"/>
      <c r="N4" s="135"/>
      <c r="O4" s="136"/>
      <c r="P4" s="141"/>
      <c r="Q4" s="142"/>
      <c r="R4" s="142"/>
      <c r="S4" s="142"/>
      <c r="T4" s="142"/>
      <c r="U4" s="142"/>
      <c r="V4" s="142"/>
      <c r="W4" s="142"/>
      <c r="X4" s="142"/>
      <c r="Y4" s="142"/>
      <c r="Z4" s="142"/>
      <c r="AA4" s="142"/>
      <c r="AB4" s="142"/>
      <c r="AC4" s="142"/>
      <c r="AD4" s="142"/>
      <c r="AE4" s="142"/>
      <c r="AF4" s="142"/>
      <c r="AG4" s="143"/>
      <c r="AH4" s="6"/>
      <c r="AI4" s="6"/>
      <c r="AJ4" s="6"/>
      <c r="AK4" s="6"/>
      <c r="AL4" s="6"/>
      <c r="AM4" s="6"/>
      <c r="AN4" s="8"/>
      <c r="AO4" s="71"/>
      <c r="AP4" s="71"/>
      <c r="AQ4" s="71"/>
      <c r="AR4" s="71"/>
      <c r="AS4" s="71"/>
      <c r="AT4" s="71"/>
      <c r="AU4" s="71"/>
      <c r="AV4" s="71"/>
      <c r="AW4" s="71"/>
      <c r="AX4" s="71"/>
      <c r="AY4" s="71"/>
      <c r="AZ4" s="71"/>
      <c r="BA4" s="71"/>
      <c r="BB4" s="71"/>
      <c r="BC4" s="71"/>
      <c r="BD4" s="71"/>
      <c r="BE4" s="71"/>
      <c r="BF4" s="71"/>
      <c r="BG4" s="71"/>
      <c r="BH4" s="71"/>
      <c r="BI4" s="71"/>
      <c r="BJ4" s="71"/>
      <c r="BK4" s="68"/>
    </row>
    <row r="5" spans="1:63" ht="13.8" thickBot="1" x14ac:dyDescent="0.25">
      <c r="A5" s="137"/>
      <c r="B5" s="138"/>
      <c r="C5" s="138"/>
      <c r="D5" s="138"/>
      <c r="E5" s="138"/>
      <c r="F5" s="138"/>
      <c r="G5" s="138"/>
      <c r="H5" s="138"/>
      <c r="I5" s="138"/>
      <c r="J5" s="138"/>
      <c r="K5" s="138"/>
      <c r="L5" s="138"/>
      <c r="M5" s="138"/>
      <c r="N5" s="139"/>
      <c r="O5" s="140"/>
      <c r="P5" s="144"/>
      <c r="Q5" s="145"/>
      <c r="R5" s="145"/>
      <c r="S5" s="145"/>
      <c r="T5" s="145"/>
      <c r="U5" s="145"/>
      <c r="V5" s="145"/>
      <c r="W5" s="145"/>
      <c r="X5" s="145"/>
      <c r="Y5" s="145"/>
      <c r="Z5" s="145"/>
      <c r="AA5" s="145"/>
      <c r="AB5" s="145"/>
      <c r="AC5" s="145"/>
      <c r="AD5" s="145"/>
      <c r="AE5" s="145"/>
      <c r="AF5" s="145"/>
      <c r="AG5" s="146"/>
      <c r="AH5" s="6"/>
      <c r="AI5" s="6"/>
      <c r="AJ5" s="6"/>
      <c r="AK5" s="6"/>
      <c r="AL5" s="6"/>
      <c r="AM5" s="6"/>
      <c r="AN5" s="8"/>
      <c r="AO5" s="71"/>
      <c r="AP5" s="71"/>
      <c r="AQ5" s="71"/>
      <c r="AR5" s="71"/>
      <c r="AS5" s="71"/>
      <c r="AT5" s="71"/>
      <c r="AU5" s="71"/>
      <c r="AV5" s="71"/>
      <c r="AW5" s="71"/>
      <c r="AX5" s="71"/>
      <c r="AY5" s="71"/>
      <c r="AZ5" s="71"/>
      <c r="BA5" s="71"/>
      <c r="BB5" s="71"/>
      <c r="BC5" s="71"/>
      <c r="BD5" s="71"/>
      <c r="BE5" s="71"/>
      <c r="BF5" s="71"/>
      <c r="BG5" s="71"/>
      <c r="BH5" s="71"/>
      <c r="BI5" s="71"/>
      <c r="BJ5" s="71"/>
      <c r="BK5" s="68"/>
    </row>
    <row r="6" spans="1:63" x14ac:dyDescent="0.2">
      <c r="A6" s="79"/>
      <c r="B6" s="79"/>
      <c r="C6" s="79"/>
      <c r="D6" s="79"/>
      <c r="E6" s="79"/>
      <c r="F6" s="79"/>
      <c r="G6" s="79"/>
      <c r="H6" s="79"/>
      <c r="I6" s="79"/>
      <c r="J6" s="79"/>
      <c r="K6" s="79"/>
      <c r="L6" s="79"/>
      <c r="M6" s="79"/>
      <c r="N6" s="78"/>
      <c r="O6" s="78"/>
      <c r="P6" s="78"/>
      <c r="Q6" s="78"/>
      <c r="R6" s="78"/>
      <c r="S6" s="78"/>
      <c r="T6" s="78"/>
      <c r="U6" s="78"/>
      <c r="V6" s="78"/>
      <c r="W6" s="78"/>
      <c r="X6" s="78"/>
      <c r="Y6" s="78"/>
      <c r="Z6" s="78"/>
      <c r="AA6" s="78"/>
      <c r="AB6" s="78"/>
      <c r="AC6" s="78"/>
      <c r="AD6" s="78"/>
      <c r="AE6" s="78"/>
      <c r="AF6" s="78"/>
      <c r="AG6" s="78"/>
      <c r="AH6" s="6"/>
      <c r="AI6" s="6"/>
      <c r="AJ6" s="6"/>
      <c r="AK6" s="6"/>
      <c r="AL6" s="6"/>
      <c r="AM6" s="6"/>
      <c r="AN6" s="8"/>
      <c r="AO6" s="71"/>
      <c r="AP6" s="71"/>
      <c r="AQ6" s="71"/>
      <c r="AR6" s="71"/>
      <c r="AS6" s="71"/>
      <c r="AT6" s="71"/>
      <c r="AU6" s="71"/>
      <c r="AV6" s="71"/>
      <c r="AW6" s="71"/>
      <c r="AX6" s="71"/>
      <c r="AY6" s="71"/>
      <c r="AZ6" s="71"/>
      <c r="BA6" s="71"/>
      <c r="BB6" s="71"/>
      <c r="BC6" s="71"/>
      <c r="BD6" s="71"/>
      <c r="BE6" s="71"/>
      <c r="BF6" s="71"/>
      <c r="BG6" s="71"/>
      <c r="BH6" s="71"/>
      <c r="BI6" s="71"/>
      <c r="BJ6" s="71"/>
      <c r="BK6" s="68"/>
    </row>
    <row r="7" spans="1:63" ht="13.8" thickBot="1" x14ac:dyDescent="0.25">
      <c r="A7" s="9"/>
      <c r="B7" s="9"/>
      <c r="C7" s="9"/>
      <c r="D7" s="9"/>
      <c r="E7" s="9"/>
      <c r="F7" s="9"/>
      <c r="G7" s="9"/>
      <c r="H7" s="9"/>
      <c r="I7" s="9"/>
      <c r="J7" s="9"/>
      <c r="K7" s="9"/>
      <c r="L7" s="9"/>
      <c r="M7" s="10"/>
      <c r="N7" s="9"/>
      <c r="O7" s="10"/>
      <c r="P7" s="10"/>
      <c r="Q7" s="10"/>
      <c r="R7" s="10"/>
      <c r="S7" s="10"/>
      <c r="T7" s="10"/>
      <c r="U7" s="7"/>
      <c r="V7" s="7"/>
      <c r="W7" s="7"/>
      <c r="X7" s="7"/>
      <c r="Y7" s="7"/>
      <c r="Z7" s="7"/>
      <c r="AA7" s="7"/>
      <c r="AB7" s="7"/>
      <c r="AC7" s="7"/>
      <c r="AD7" s="7"/>
      <c r="AE7" s="7"/>
      <c r="AF7" s="7"/>
      <c r="AG7" s="7"/>
      <c r="AH7" s="10"/>
      <c r="AI7" s="10"/>
      <c r="AJ7" s="10"/>
      <c r="AK7" s="10"/>
      <c r="AL7" s="10"/>
      <c r="AM7" s="10"/>
      <c r="AN7" s="7"/>
      <c r="AO7" s="71"/>
      <c r="AP7" s="69"/>
      <c r="AQ7" s="69"/>
      <c r="AR7" s="69"/>
      <c r="AS7" s="69"/>
      <c r="AT7" s="69"/>
      <c r="AU7" s="69"/>
      <c r="AV7" s="69"/>
      <c r="AW7" s="69"/>
      <c r="AX7" s="69"/>
      <c r="AY7" s="69"/>
      <c r="AZ7" s="74"/>
      <c r="BA7" s="69"/>
      <c r="BB7" s="69"/>
      <c r="BC7" s="69"/>
      <c r="BD7" s="69"/>
      <c r="BE7" s="69"/>
      <c r="BF7" s="69"/>
      <c r="BG7" s="69"/>
      <c r="BH7" s="69"/>
      <c r="BI7" s="69"/>
      <c r="BJ7" s="69"/>
      <c r="BK7" s="69"/>
    </row>
    <row r="8" spans="1:63" ht="13.5" customHeight="1" x14ac:dyDescent="0.2">
      <c r="A8" s="162" t="s">
        <v>10</v>
      </c>
      <c r="B8" s="163"/>
      <c r="C8" s="163"/>
      <c r="D8" s="163"/>
      <c r="E8" s="163"/>
      <c r="F8" s="163"/>
      <c r="G8" s="163"/>
      <c r="H8" s="163"/>
      <c r="I8" s="163"/>
      <c r="J8" s="163"/>
      <c r="K8" s="163"/>
      <c r="L8" s="163"/>
      <c r="M8" s="163"/>
      <c r="N8" s="163"/>
      <c r="O8" s="163"/>
      <c r="P8" s="167" t="s">
        <v>108</v>
      </c>
      <c r="Q8" s="148"/>
      <c r="R8" s="148"/>
      <c r="S8" s="148"/>
      <c r="T8" s="148"/>
      <c r="U8" s="168"/>
      <c r="V8" s="147" t="s">
        <v>109</v>
      </c>
      <c r="W8" s="148"/>
      <c r="X8" s="148"/>
      <c r="Y8" s="148"/>
      <c r="Z8" s="148"/>
      <c r="AA8" s="149"/>
      <c r="AB8" s="147" t="s">
        <v>110</v>
      </c>
      <c r="AC8" s="148"/>
      <c r="AD8" s="148"/>
      <c r="AE8" s="148"/>
      <c r="AF8" s="148"/>
      <c r="AG8" s="153"/>
      <c r="AH8" s="209" t="s">
        <v>106</v>
      </c>
      <c r="AI8" s="210"/>
      <c r="AJ8" s="210"/>
      <c r="AK8" s="210"/>
      <c r="AL8" s="210"/>
      <c r="AM8" s="211"/>
      <c r="AN8" s="3"/>
      <c r="AO8" s="72" t="s">
        <v>95</v>
      </c>
      <c r="AP8" s="70"/>
      <c r="AQ8" s="70"/>
      <c r="AR8" s="70"/>
      <c r="AS8" s="70"/>
      <c r="AT8" s="70"/>
      <c r="AU8" s="70"/>
      <c r="AV8" s="70"/>
      <c r="AW8" s="70"/>
      <c r="AX8" s="70"/>
      <c r="AY8" s="70"/>
      <c r="AZ8" s="75"/>
      <c r="BA8" s="70"/>
      <c r="BB8" s="70"/>
      <c r="BC8" s="70"/>
      <c r="BD8" s="70"/>
      <c r="BE8" s="70"/>
      <c r="BF8" s="70"/>
      <c r="BG8" s="70"/>
      <c r="BH8" s="70"/>
      <c r="BI8" s="70"/>
      <c r="BJ8" s="70"/>
      <c r="BK8" s="70"/>
    </row>
    <row r="9" spans="1:63" ht="13.5" customHeight="1" x14ac:dyDescent="0.2">
      <c r="A9" s="164"/>
      <c r="B9" s="165"/>
      <c r="C9" s="165"/>
      <c r="D9" s="165"/>
      <c r="E9" s="165"/>
      <c r="F9" s="165"/>
      <c r="G9" s="165"/>
      <c r="H9" s="165"/>
      <c r="I9" s="165"/>
      <c r="J9" s="165"/>
      <c r="K9" s="165"/>
      <c r="L9" s="165"/>
      <c r="M9" s="165"/>
      <c r="N9" s="165"/>
      <c r="O9" s="166"/>
      <c r="P9" s="169"/>
      <c r="Q9" s="151"/>
      <c r="R9" s="151"/>
      <c r="S9" s="151"/>
      <c r="T9" s="151"/>
      <c r="U9" s="152"/>
      <c r="V9" s="150"/>
      <c r="W9" s="151"/>
      <c r="X9" s="151"/>
      <c r="Y9" s="151"/>
      <c r="Z9" s="151"/>
      <c r="AA9" s="152"/>
      <c r="AB9" s="150"/>
      <c r="AC9" s="151"/>
      <c r="AD9" s="151"/>
      <c r="AE9" s="151"/>
      <c r="AF9" s="151"/>
      <c r="AG9" s="154"/>
      <c r="AH9" s="212"/>
      <c r="AI9" s="213"/>
      <c r="AJ9" s="213"/>
      <c r="AK9" s="213"/>
      <c r="AL9" s="213"/>
      <c r="AM9" s="214"/>
      <c r="AN9" s="3"/>
      <c r="AO9" s="200" t="s">
        <v>89</v>
      </c>
      <c r="AP9" s="120"/>
      <c r="AQ9" s="120"/>
      <c r="AR9" s="120"/>
      <c r="AS9" s="120"/>
      <c r="AT9" s="120"/>
      <c r="AU9" s="120"/>
      <c r="AV9" s="120"/>
      <c r="AW9" s="120"/>
      <c r="AX9" s="120"/>
      <c r="AY9" s="120"/>
      <c r="AZ9" s="120"/>
      <c r="BA9" s="120"/>
      <c r="BB9" s="120"/>
      <c r="BC9" s="120"/>
      <c r="BD9" s="120"/>
      <c r="BE9" s="120"/>
      <c r="BF9" s="120"/>
      <c r="BG9" s="120"/>
      <c r="BH9" s="120"/>
      <c r="BI9" s="120"/>
      <c r="BJ9" s="120"/>
      <c r="BK9" s="208"/>
    </row>
    <row r="10" spans="1:63" x14ac:dyDescent="0.2">
      <c r="A10" s="122"/>
      <c r="B10" s="131" t="s">
        <v>11</v>
      </c>
      <c r="C10" s="132"/>
      <c r="D10" s="132"/>
      <c r="E10" s="132"/>
      <c r="F10" s="132"/>
      <c r="G10" s="132"/>
      <c r="H10" s="132"/>
      <c r="I10" s="132"/>
      <c r="J10" s="132"/>
      <c r="K10" s="132"/>
      <c r="L10" s="132"/>
      <c r="M10" s="120"/>
      <c r="N10" s="120"/>
      <c r="O10" s="120"/>
      <c r="P10" s="170"/>
      <c r="Q10" s="171"/>
      <c r="R10" s="171"/>
      <c r="S10" s="171"/>
      <c r="T10" s="171"/>
      <c r="U10" s="171"/>
      <c r="V10" s="172"/>
      <c r="W10" s="172"/>
      <c r="X10" s="172"/>
      <c r="Y10" s="172"/>
      <c r="Z10" s="172"/>
      <c r="AA10" s="172"/>
      <c r="AB10" s="172"/>
      <c r="AC10" s="172"/>
      <c r="AD10" s="172"/>
      <c r="AE10" s="172"/>
      <c r="AF10" s="172"/>
      <c r="AG10" s="173"/>
      <c r="AH10" s="221"/>
      <c r="AI10" s="222"/>
      <c r="AJ10" s="222"/>
      <c r="AK10" s="222"/>
      <c r="AL10" s="222"/>
      <c r="AM10" s="182"/>
      <c r="AN10" s="3"/>
      <c r="AO10" s="121"/>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208"/>
    </row>
    <row r="11" spans="1:63" x14ac:dyDescent="0.2">
      <c r="A11" s="123"/>
      <c r="B11" s="121"/>
      <c r="C11" s="120"/>
      <c r="D11" s="120"/>
      <c r="E11" s="120"/>
      <c r="F11" s="120"/>
      <c r="G11" s="120"/>
      <c r="H11" s="120"/>
      <c r="I11" s="120"/>
      <c r="J11" s="120"/>
      <c r="K11" s="120"/>
      <c r="L11" s="120"/>
      <c r="M11" s="120"/>
      <c r="N11" s="120"/>
      <c r="O11" s="120"/>
      <c r="P11" s="174"/>
      <c r="Q11" s="175"/>
      <c r="R11" s="175"/>
      <c r="S11" s="175"/>
      <c r="T11" s="175"/>
      <c r="U11" s="175"/>
      <c r="V11" s="175"/>
      <c r="W11" s="175"/>
      <c r="X11" s="175"/>
      <c r="Y11" s="175"/>
      <c r="Z11" s="175"/>
      <c r="AA11" s="175"/>
      <c r="AB11" s="175"/>
      <c r="AC11" s="175"/>
      <c r="AD11" s="175"/>
      <c r="AE11" s="175"/>
      <c r="AF11" s="175"/>
      <c r="AG11" s="176"/>
      <c r="AH11" s="183"/>
      <c r="AI11" s="184"/>
      <c r="AJ11" s="184"/>
      <c r="AK11" s="184"/>
      <c r="AL11" s="184"/>
      <c r="AM11" s="185"/>
      <c r="AN11" s="3"/>
      <c r="AO11" s="121"/>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208"/>
    </row>
    <row r="12" spans="1:63" x14ac:dyDescent="0.2">
      <c r="A12" s="123"/>
      <c r="B12" s="119" t="s">
        <v>12</v>
      </c>
      <c r="C12" s="120"/>
      <c r="D12" s="120"/>
      <c r="E12" s="120"/>
      <c r="F12" s="120"/>
      <c r="G12" s="120"/>
      <c r="H12" s="120"/>
      <c r="I12" s="120"/>
      <c r="J12" s="120"/>
      <c r="K12" s="120"/>
      <c r="L12" s="120"/>
      <c r="M12" s="120"/>
      <c r="N12" s="120"/>
      <c r="O12" s="120"/>
      <c r="P12" s="125" t="e">
        <f>'比較シート（担当者用）'!$D$24</f>
        <v>#DIV/0!</v>
      </c>
      <c r="Q12" s="126"/>
      <c r="R12" s="126"/>
      <c r="S12" s="126"/>
      <c r="T12" s="126"/>
      <c r="U12" s="127"/>
      <c r="V12" s="188" t="e">
        <f>'比較シート（担当者用）'!$F$24</f>
        <v>#DIV/0!</v>
      </c>
      <c r="W12" s="126"/>
      <c r="X12" s="126"/>
      <c r="Y12" s="126"/>
      <c r="Z12" s="126"/>
      <c r="AA12" s="189"/>
      <c r="AB12" s="188" t="e">
        <f>'比較シート（担当者用）'!$K$24</f>
        <v>#DIV/0!</v>
      </c>
      <c r="AC12" s="126"/>
      <c r="AD12" s="126"/>
      <c r="AE12" s="126"/>
      <c r="AF12" s="126"/>
      <c r="AG12" s="191"/>
      <c r="AH12" s="180" t="e">
        <f>IF($AB$12&gt;100%,"　","✓")</f>
        <v>#DIV/0!</v>
      </c>
      <c r="AI12" s="181"/>
      <c r="AJ12" s="181"/>
      <c r="AK12" s="181"/>
      <c r="AL12" s="181"/>
      <c r="AM12" s="182"/>
      <c r="AN12" s="76"/>
      <c r="AO12" s="200" t="s">
        <v>90</v>
      </c>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2"/>
    </row>
    <row r="13" spans="1:63" x14ac:dyDescent="0.2">
      <c r="A13" s="123"/>
      <c r="B13" s="121"/>
      <c r="C13" s="120"/>
      <c r="D13" s="120"/>
      <c r="E13" s="120"/>
      <c r="F13" s="120"/>
      <c r="G13" s="120"/>
      <c r="H13" s="120"/>
      <c r="I13" s="120"/>
      <c r="J13" s="120"/>
      <c r="K13" s="120"/>
      <c r="L13" s="120"/>
      <c r="M13" s="120"/>
      <c r="N13" s="120"/>
      <c r="O13" s="120"/>
      <c r="P13" s="128"/>
      <c r="Q13" s="129"/>
      <c r="R13" s="129"/>
      <c r="S13" s="129"/>
      <c r="T13" s="129"/>
      <c r="U13" s="130"/>
      <c r="V13" s="190"/>
      <c r="W13" s="129"/>
      <c r="X13" s="129"/>
      <c r="Y13" s="129"/>
      <c r="Z13" s="129"/>
      <c r="AA13" s="130"/>
      <c r="AB13" s="190"/>
      <c r="AC13" s="129"/>
      <c r="AD13" s="129"/>
      <c r="AE13" s="129"/>
      <c r="AF13" s="129"/>
      <c r="AG13" s="192"/>
      <c r="AH13" s="183"/>
      <c r="AI13" s="184"/>
      <c r="AJ13" s="184"/>
      <c r="AK13" s="184"/>
      <c r="AL13" s="184"/>
      <c r="AM13" s="185"/>
      <c r="AN13" s="76"/>
      <c r="AO13" s="121"/>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208"/>
    </row>
    <row r="14" spans="1:63" x14ac:dyDescent="0.2">
      <c r="A14" s="123"/>
      <c r="B14" s="131" t="s">
        <v>13</v>
      </c>
      <c r="C14" s="132"/>
      <c r="D14" s="132"/>
      <c r="E14" s="132"/>
      <c r="F14" s="132"/>
      <c r="G14" s="132"/>
      <c r="H14" s="132"/>
      <c r="I14" s="132"/>
      <c r="J14" s="132"/>
      <c r="K14" s="132"/>
      <c r="L14" s="132"/>
      <c r="M14" s="120"/>
      <c r="N14" s="120"/>
      <c r="O14" s="120"/>
      <c r="P14" s="155"/>
      <c r="Q14" s="156"/>
      <c r="R14" s="156"/>
      <c r="S14" s="156"/>
      <c r="T14" s="156"/>
      <c r="U14" s="156"/>
      <c r="V14" s="157"/>
      <c r="W14" s="157"/>
      <c r="X14" s="157"/>
      <c r="Y14" s="157"/>
      <c r="Z14" s="157"/>
      <c r="AA14" s="157"/>
      <c r="AB14" s="157"/>
      <c r="AC14" s="157"/>
      <c r="AD14" s="157"/>
      <c r="AE14" s="157"/>
      <c r="AF14" s="157"/>
      <c r="AG14" s="158"/>
      <c r="AH14" s="177"/>
      <c r="AI14" s="178"/>
      <c r="AJ14" s="178"/>
      <c r="AK14" s="178"/>
      <c r="AL14" s="178"/>
      <c r="AM14" s="179"/>
      <c r="AN14" s="68"/>
      <c r="AO14" s="121"/>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208"/>
    </row>
    <row r="15" spans="1:63" x14ac:dyDescent="0.2">
      <c r="A15" s="123"/>
      <c r="B15" s="121"/>
      <c r="C15" s="120"/>
      <c r="D15" s="120"/>
      <c r="E15" s="120"/>
      <c r="F15" s="120"/>
      <c r="G15" s="120"/>
      <c r="H15" s="120"/>
      <c r="I15" s="120"/>
      <c r="J15" s="120"/>
      <c r="K15" s="120"/>
      <c r="L15" s="120"/>
      <c r="M15" s="120"/>
      <c r="N15" s="120"/>
      <c r="O15" s="120"/>
      <c r="P15" s="159"/>
      <c r="Q15" s="160"/>
      <c r="R15" s="160"/>
      <c r="S15" s="160"/>
      <c r="T15" s="160"/>
      <c r="U15" s="160"/>
      <c r="V15" s="160"/>
      <c r="W15" s="160"/>
      <c r="X15" s="160"/>
      <c r="Y15" s="160"/>
      <c r="Z15" s="160"/>
      <c r="AA15" s="160"/>
      <c r="AB15" s="160"/>
      <c r="AC15" s="160"/>
      <c r="AD15" s="160"/>
      <c r="AE15" s="160"/>
      <c r="AF15" s="160"/>
      <c r="AG15" s="161"/>
      <c r="AH15" s="169"/>
      <c r="AI15" s="151"/>
      <c r="AJ15" s="151"/>
      <c r="AK15" s="151"/>
      <c r="AL15" s="151"/>
      <c r="AM15" s="154"/>
      <c r="AN15" s="68"/>
      <c r="AO15" s="200" t="s">
        <v>91</v>
      </c>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208"/>
    </row>
    <row r="16" spans="1:63" x14ac:dyDescent="0.2">
      <c r="A16" s="123"/>
      <c r="B16" s="119" t="s">
        <v>14</v>
      </c>
      <c r="C16" s="120"/>
      <c r="D16" s="120"/>
      <c r="E16" s="120"/>
      <c r="F16" s="120"/>
      <c r="G16" s="120"/>
      <c r="H16" s="120"/>
      <c r="I16" s="120"/>
      <c r="J16" s="120"/>
      <c r="K16" s="120"/>
      <c r="L16" s="120"/>
      <c r="M16" s="120"/>
      <c r="N16" s="120"/>
      <c r="O16" s="120"/>
      <c r="P16" s="125" t="e">
        <f>'比較シート（担当者用）'!$D$26</f>
        <v>#DIV/0!</v>
      </c>
      <c r="Q16" s="126"/>
      <c r="R16" s="126"/>
      <c r="S16" s="126"/>
      <c r="T16" s="126"/>
      <c r="U16" s="127"/>
      <c r="V16" s="188" t="e">
        <f>'比較シート（担当者用）'!$F$26</f>
        <v>#DIV/0!</v>
      </c>
      <c r="W16" s="126"/>
      <c r="X16" s="126"/>
      <c r="Y16" s="126"/>
      <c r="Z16" s="126"/>
      <c r="AA16" s="189"/>
      <c r="AB16" s="188" t="e">
        <f>'比較シート（担当者用）'!$K$26</f>
        <v>#DIV/0!</v>
      </c>
      <c r="AC16" s="126"/>
      <c r="AD16" s="126"/>
      <c r="AE16" s="126"/>
      <c r="AF16" s="126"/>
      <c r="AG16" s="191"/>
      <c r="AH16" s="180" t="e">
        <f>IF($AB$16&gt;50%,"　","✓")</f>
        <v>#DIV/0!</v>
      </c>
      <c r="AI16" s="181"/>
      <c r="AJ16" s="181"/>
      <c r="AK16" s="181"/>
      <c r="AL16" s="181"/>
      <c r="AM16" s="182"/>
      <c r="AN16" s="76"/>
      <c r="AO16" s="121"/>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208"/>
    </row>
    <row r="17" spans="1:63" x14ac:dyDescent="0.2">
      <c r="A17" s="123"/>
      <c r="B17" s="121"/>
      <c r="C17" s="120"/>
      <c r="D17" s="120"/>
      <c r="E17" s="120"/>
      <c r="F17" s="120"/>
      <c r="G17" s="120"/>
      <c r="H17" s="120"/>
      <c r="I17" s="120"/>
      <c r="J17" s="120"/>
      <c r="K17" s="120"/>
      <c r="L17" s="120"/>
      <c r="M17" s="120"/>
      <c r="N17" s="120"/>
      <c r="O17" s="120"/>
      <c r="P17" s="128"/>
      <c r="Q17" s="129"/>
      <c r="R17" s="129"/>
      <c r="S17" s="129"/>
      <c r="T17" s="129"/>
      <c r="U17" s="130"/>
      <c r="V17" s="190"/>
      <c r="W17" s="129"/>
      <c r="X17" s="129"/>
      <c r="Y17" s="129"/>
      <c r="Z17" s="129"/>
      <c r="AA17" s="130"/>
      <c r="AB17" s="190"/>
      <c r="AC17" s="129"/>
      <c r="AD17" s="129"/>
      <c r="AE17" s="129"/>
      <c r="AF17" s="129"/>
      <c r="AG17" s="192"/>
      <c r="AH17" s="183"/>
      <c r="AI17" s="184"/>
      <c r="AJ17" s="184"/>
      <c r="AK17" s="184"/>
      <c r="AL17" s="184"/>
      <c r="AM17" s="185"/>
      <c r="AN17" s="76"/>
      <c r="AO17" s="121"/>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208"/>
    </row>
    <row r="18" spans="1:63" x14ac:dyDescent="0.2">
      <c r="A18" s="123"/>
      <c r="B18" s="119" t="s">
        <v>15</v>
      </c>
      <c r="C18" s="120"/>
      <c r="D18" s="120"/>
      <c r="E18" s="120"/>
      <c r="F18" s="120"/>
      <c r="G18" s="120"/>
      <c r="H18" s="120"/>
      <c r="I18" s="120"/>
      <c r="J18" s="120"/>
      <c r="K18" s="120"/>
      <c r="L18" s="120"/>
      <c r="M18" s="120"/>
      <c r="N18" s="120"/>
      <c r="O18" s="120"/>
      <c r="P18" s="125" t="e">
        <f>'比較シート（担当者用）'!$D$27</f>
        <v>#DIV/0!</v>
      </c>
      <c r="Q18" s="126"/>
      <c r="R18" s="126"/>
      <c r="S18" s="126"/>
      <c r="T18" s="126"/>
      <c r="U18" s="127"/>
      <c r="V18" s="188" t="e">
        <f>'比較シート（担当者用）'!$F$27</f>
        <v>#DIV/0!</v>
      </c>
      <c r="W18" s="126"/>
      <c r="X18" s="126"/>
      <c r="Y18" s="126"/>
      <c r="Z18" s="126"/>
      <c r="AA18" s="189"/>
      <c r="AB18" s="188" t="e">
        <f>'比較シート（担当者用）'!$K$27</f>
        <v>#DIV/0!</v>
      </c>
      <c r="AC18" s="126"/>
      <c r="AD18" s="126"/>
      <c r="AE18" s="126"/>
      <c r="AF18" s="126"/>
      <c r="AG18" s="191"/>
      <c r="AH18" s="180" t="e">
        <f>IF($AB$18&lt;100%,"　","✓")</f>
        <v>#DIV/0!</v>
      </c>
      <c r="AI18" s="181"/>
      <c r="AJ18" s="181"/>
      <c r="AK18" s="181"/>
      <c r="AL18" s="181"/>
      <c r="AM18" s="182"/>
      <c r="AN18" s="76"/>
      <c r="AO18" s="200" t="s">
        <v>92</v>
      </c>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2"/>
    </row>
    <row r="19" spans="1:63" x14ac:dyDescent="0.2">
      <c r="A19" s="124"/>
      <c r="B19" s="121"/>
      <c r="C19" s="120"/>
      <c r="D19" s="120"/>
      <c r="E19" s="120"/>
      <c r="F19" s="120"/>
      <c r="G19" s="120"/>
      <c r="H19" s="120"/>
      <c r="I19" s="120"/>
      <c r="J19" s="120"/>
      <c r="K19" s="120"/>
      <c r="L19" s="120"/>
      <c r="M19" s="120"/>
      <c r="N19" s="120"/>
      <c r="O19" s="120"/>
      <c r="P19" s="128"/>
      <c r="Q19" s="129"/>
      <c r="R19" s="129"/>
      <c r="S19" s="129"/>
      <c r="T19" s="129"/>
      <c r="U19" s="130"/>
      <c r="V19" s="190"/>
      <c r="W19" s="129"/>
      <c r="X19" s="129"/>
      <c r="Y19" s="129"/>
      <c r="Z19" s="129"/>
      <c r="AA19" s="130"/>
      <c r="AB19" s="190"/>
      <c r="AC19" s="129"/>
      <c r="AD19" s="129"/>
      <c r="AE19" s="129"/>
      <c r="AF19" s="129"/>
      <c r="AG19" s="192"/>
      <c r="AH19" s="183"/>
      <c r="AI19" s="184"/>
      <c r="AJ19" s="184"/>
      <c r="AK19" s="184"/>
      <c r="AL19" s="184"/>
      <c r="AM19" s="185"/>
      <c r="AN19" s="76"/>
      <c r="AO19" s="203"/>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2"/>
    </row>
    <row r="20" spans="1:63" x14ac:dyDescent="0.2">
      <c r="A20" s="204" t="s">
        <v>16</v>
      </c>
      <c r="B20" s="172"/>
      <c r="C20" s="172"/>
      <c r="D20" s="172"/>
      <c r="E20" s="172"/>
      <c r="F20" s="172"/>
      <c r="G20" s="172"/>
      <c r="H20" s="172"/>
      <c r="I20" s="172"/>
      <c r="J20" s="172"/>
      <c r="K20" s="172"/>
      <c r="L20" s="172"/>
      <c r="M20" s="172"/>
      <c r="N20" s="172"/>
      <c r="O20" s="172"/>
      <c r="P20" s="193"/>
      <c r="Q20" s="194"/>
      <c r="R20" s="194"/>
      <c r="S20" s="194"/>
      <c r="T20" s="194"/>
      <c r="U20" s="194"/>
      <c r="V20" s="157"/>
      <c r="W20" s="157"/>
      <c r="X20" s="157"/>
      <c r="Y20" s="157"/>
      <c r="Z20" s="157"/>
      <c r="AA20" s="157"/>
      <c r="AB20" s="157"/>
      <c r="AC20" s="157"/>
      <c r="AD20" s="157"/>
      <c r="AE20" s="157"/>
      <c r="AF20" s="157"/>
      <c r="AG20" s="158"/>
      <c r="AH20" s="186"/>
      <c r="AI20" s="187"/>
      <c r="AJ20" s="187"/>
      <c r="AK20" s="187"/>
      <c r="AL20" s="187"/>
      <c r="AM20" s="179"/>
      <c r="AN20" s="68"/>
      <c r="AO20" s="203"/>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2"/>
    </row>
    <row r="21" spans="1:63" x14ac:dyDescent="0.2">
      <c r="A21" s="164"/>
      <c r="B21" s="166"/>
      <c r="C21" s="166"/>
      <c r="D21" s="166"/>
      <c r="E21" s="166"/>
      <c r="F21" s="166"/>
      <c r="G21" s="166"/>
      <c r="H21" s="166"/>
      <c r="I21" s="166"/>
      <c r="J21" s="166"/>
      <c r="K21" s="166"/>
      <c r="L21" s="166"/>
      <c r="M21" s="166"/>
      <c r="N21" s="166"/>
      <c r="O21" s="166"/>
      <c r="P21" s="159"/>
      <c r="Q21" s="160"/>
      <c r="R21" s="160"/>
      <c r="S21" s="160"/>
      <c r="T21" s="160"/>
      <c r="U21" s="160"/>
      <c r="V21" s="160"/>
      <c r="W21" s="160"/>
      <c r="X21" s="160"/>
      <c r="Y21" s="160"/>
      <c r="Z21" s="160"/>
      <c r="AA21" s="160"/>
      <c r="AB21" s="160"/>
      <c r="AC21" s="160"/>
      <c r="AD21" s="160"/>
      <c r="AE21" s="160"/>
      <c r="AF21" s="160"/>
      <c r="AG21" s="161"/>
      <c r="AH21" s="169"/>
      <c r="AI21" s="151"/>
      <c r="AJ21" s="151"/>
      <c r="AK21" s="151"/>
      <c r="AL21" s="151"/>
      <c r="AM21" s="154"/>
      <c r="AN21" s="68"/>
      <c r="AO21" s="215" t="s">
        <v>99</v>
      </c>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216"/>
    </row>
    <row r="22" spans="1:63" x14ac:dyDescent="0.2">
      <c r="A22" s="61"/>
      <c r="B22" s="205" t="s">
        <v>17</v>
      </c>
      <c r="C22" s="206"/>
      <c r="D22" s="206"/>
      <c r="E22" s="206"/>
      <c r="F22" s="206"/>
      <c r="G22" s="206"/>
      <c r="H22" s="206"/>
      <c r="I22" s="206"/>
      <c r="J22" s="206"/>
      <c r="K22" s="206"/>
      <c r="L22" s="206"/>
      <c r="M22" s="172"/>
      <c r="N22" s="172"/>
      <c r="O22" s="172"/>
      <c r="P22" s="125" t="e">
        <f>'比較シート（担当者用）'!$D$29</f>
        <v>#DIV/0!</v>
      </c>
      <c r="Q22" s="126"/>
      <c r="R22" s="126"/>
      <c r="S22" s="126"/>
      <c r="T22" s="126"/>
      <c r="U22" s="127"/>
      <c r="V22" s="188" t="e">
        <f>'比較シート（担当者用）'!$F$29</f>
        <v>#DIV/0!</v>
      </c>
      <c r="W22" s="126"/>
      <c r="X22" s="126"/>
      <c r="Y22" s="126"/>
      <c r="Z22" s="126"/>
      <c r="AA22" s="189"/>
      <c r="AB22" s="188" t="e">
        <f>'比較シート（担当者用）'!$K$29</f>
        <v>#DIV/0!</v>
      </c>
      <c r="AC22" s="126"/>
      <c r="AD22" s="126"/>
      <c r="AE22" s="126"/>
      <c r="AF22" s="126"/>
      <c r="AG22" s="191"/>
      <c r="AH22" s="180" t="e">
        <f>IF($AB$22&gt;0,"　","✓")</f>
        <v>#DIV/0!</v>
      </c>
      <c r="AI22" s="181"/>
      <c r="AJ22" s="181"/>
      <c r="AK22" s="181"/>
      <c r="AL22" s="181"/>
      <c r="AM22" s="182"/>
      <c r="AN22" s="76"/>
      <c r="AO22" s="217"/>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9"/>
    </row>
    <row r="23" spans="1:63" x14ac:dyDescent="0.2">
      <c r="A23" s="61"/>
      <c r="B23" s="207"/>
      <c r="C23" s="175"/>
      <c r="D23" s="175"/>
      <c r="E23" s="175"/>
      <c r="F23" s="175"/>
      <c r="G23" s="175"/>
      <c r="H23" s="175"/>
      <c r="I23" s="175"/>
      <c r="J23" s="175"/>
      <c r="K23" s="175"/>
      <c r="L23" s="175"/>
      <c r="M23" s="175"/>
      <c r="N23" s="175"/>
      <c r="O23" s="175"/>
      <c r="P23" s="128"/>
      <c r="Q23" s="129"/>
      <c r="R23" s="129"/>
      <c r="S23" s="129"/>
      <c r="T23" s="129"/>
      <c r="U23" s="130"/>
      <c r="V23" s="190"/>
      <c r="W23" s="129"/>
      <c r="X23" s="129"/>
      <c r="Y23" s="129"/>
      <c r="Z23" s="129"/>
      <c r="AA23" s="130"/>
      <c r="AB23" s="190"/>
      <c r="AC23" s="129"/>
      <c r="AD23" s="129"/>
      <c r="AE23" s="129"/>
      <c r="AF23" s="129"/>
      <c r="AG23" s="192"/>
      <c r="AH23" s="183"/>
      <c r="AI23" s="184"/>
      <c r="AJ23" s="184"/>
      <c r="AK23" s="184"/>
      <c r="AL23" s="184"/>
      <c r="AM23" s="185"/>
      <c r="AN23" s="76"/>
      <c r="AO23" s="198"/>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220"/>
    </row>
    <row r="24" spans="1:63" x14ac:dyDescent="0.2">
      <c r="A24" s="204" t="s">
        <v>18</v>
      </c>
      <c r="B24" s="172"/>
      <c r="C24" s="172"/>
      <c r="D24" s="172"/>
      <c r="E24" s="172"/>
      <c r="F24" s="172"/>
      <c r="G24" s="172"/>
      <c r="H24" s="172"/>
      <c r="I24" s="172"/>
      <c r="J24" s="172"/>
      <c r="K24" s="172"/>
      <c r="L24" s="172"/>
      <c r="M24" s="172"/>
      <c r="N24" s="172"/>
      <c r="O24" s="172"/>
      <c r="P24" s="193"/>
      <c r="Q24" s="194"/>
      <c r="R24" s="194"/>
      <c r="S24" s="194"/>
      <c r="T24" s="194"/>
      <c r="U24" s="194"/>
      <c r="V24" s="157"/>
      <c r="W24" s="157"/>
      <c r="X24" s="157"/>
      <c r="Y24" s="157"/>
      <c r="Z24" s="157"/>
      <c r="AA24" s="157"/>
      <c r="AB24" s="157"/>
      <c r="AC24" s="157"/>
      <c r="AD24" s="157"/>
      <c r="AE24" s="157"/>
      <c r="AF24" s="157"/>
      <c r="AG24" s="158"/>
      <c r="AH24" s="186"/>
      <c r="AI24" s="187"/>
      <c r="AJ24" s="187"/>
      <c r="AK24" s="187"/>
      <c r="AL24" s="187"/>
      <c r="AM24" s="179"/>
      <c r="AN24" s="3"/>
      <c r="AO24" s="215" t="s">
        <v>104</v>
      </c>
      <c r="AP24" s="223"/>
      <c r="AQ24" s="223"/>
      <c r="AR24" s="223"/>
      <c r="AS24" s="223"/>
      <c r="AT24" s="223"/>
      <c r="AU24" s="223"/>
      <c r="AV24" s="223"/>
      <c r="AW24" s="223"/>
      <c r="AX24" s="223"/>
      <c r="AY24" s="223"/>
      <c r="AZ24" s="223"/>
      <c r="BA24" s="223"/>
      <c r="BB24" s="223"/>
      <c r="BC24" s="223"/>
      <c r="BD24" s="223"/>
      <c r="BE24" s="223"/>
      <c r="BF24" s="223"/>
      <c r="BG24" s="223"/>
      <c r="BH24" s="223"/>
      <c r="BI24" s="223"/>
      <c r="BJ24" s="223"/>
      <c r="BK24" s="224"/>
    </row>
    <row r="25" spans="1:63" x14ac:dyDescent="0.2">
      <c r="A25" s="164"/>
      <c r="B25" s="166"/>
      <c r="C25" s="166"/>
      <c r="D25" s="166"/>
      <c r="E25" s="166"/>
      <c r="F25" s="166"/>
      <c r="G25" s="166"/>
      <c r="H25" s="166"/>
      <c r="I25" s="166"/>
      <c r="J25" s="166"/>
      <c r="K25" s="166"/>
      <c r="L25" s="166"/>
      <c r="M25" s="166"/>
      <c r="N25" s="166"/>
      <c r="O25" s="166"/>
      <c r="P25" s="159"/>
      <c r="Q25" s="160"/>
      <c r="R25" s="160"/>
      <c r="S25" s="160"/>
      <c r="T25" s="160"/>
      <c r="U25" s="160"/>
      <c r="V25" s="160"/>
      <c r="W25" s="160"/>
      <c r="X25" s="160"/>
      <c r="Y25" s="160"/>
      <c r="Z25" s="160"/>
      <c r="AA25" s="160"/>
      <c r="AB25" s="160"/>
      <c r="AC25" s="160"/>
      <c r="AD25" s="160"/>
      <c r="AE25" s="160"/>
      <c r="AF25" s="160"/>
      <c r="AG25" s="161"/>
      <c r="AH25" s="169"/>
      <c r="AI25" s="151"/>
      <c r="AJ25" s="151"/>
      <c r="AK25" s="151"/>
      <c r="AL25" s="151"/>
      <c r="AM25" s="154"/>
      <c r="AN25" s="3"/>
      <c r="AO25" s="225"/>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7"/>
    </row>
    <row r="26" spans="1:63" x14ac:dyDescent="0.2">
      <c r="A26" s="61"/>
      <c r="B26" s="195" t="s">
        <v>86</v>
      </c>
      <c r="C26" s="196"/>
      <c r="D26" s="196"/>
      <c r="E26" s="196"/>
      <c r="F26" s="196"/>
      <c r="G26" s="196"/>
      <c r="H26" s="196"/>
      <c r="I26" s="196"/>
      <c r="J26" s="196"/>
      <c r="K26" s="196"/>
      <c r="L26" s="196"/>
      <c r="M26" s="197"/>
      <c r="N26" s="197"/>
      <c r="O26" s="197"/>
      <c r="P26" s="125" t="e">
        <f>'比較シート（担当者用）'!$D$31</f>
        <v>#DIV/0!</v>
      </c>
      <c r="Q26" s="126"/>
      <c r="R26" s="126"/>
      <c r="S26" s="126"/>
      <c r="T26" s="126"/>
      <c r="U26" s="127"/>
      <c r="V26" s="188" t="e">
        <f>'比較シート（担当者用）'!$F$31</f>
        <v>#DIV/0!</v>
      </c>
      <c r="W26" s="126"/>
      <c r="X26" s="126"/>
      <c r="Y26" s="126"/>
      <c r="Z26" s="126"/>
      <c r="AA26" s="189"/>
      <c r="AB26" s="188" t="e">
        <f>'比較シート（担当者用）'!$K$31</f>
        <v>#DIV/0!</v>
      </c>
      <c r="AC26" s="126"/>
      <c r="AD26" s="126"/>
      <c r="AE26" s="126"/>
      <c r="AF26" s="126"/>
      <c r="AG26" s="191"/>
      <c r="AH26" s="180" t="e">
        <f>IF($AB$26&lt;100%,"　","✓")</f>
        <v>#DIV/0!</v>
      </c>
      <c r="AI26" s="181"/>
      <c r="AJ26" s="181"/>
      <c r="AK26" s="181"/>
      <c r="AL26" s="181"/>
      <c r="AM26" s="182"/>
      <c r="AN26" s="3"/>
      <c r="AO26" s="228"/>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30"/>
    </row>
    <row r="27" spans="1:63" x14ac:dyDescent="0.2">
      <c r="A27" s="61"/>
      <c r="B27" s="198"/>
      <c r="C27" s="199"/>
      <c r="D27" s="199"/>
      <c r="E27" s="199"/>
      <c r="F27" s="199"/>
      <c r="G27" s="199"/>
      <c r="H27" s="199"/>
      <c r="I27" s="199"/>
      <c r="J27" s="199"/>
      <c r="K27" s="199"/>
      <c r="L27" s="199"/>
      <c r="M27" s="199"/>
      <c r="N27" s="199"/>
      <c r="O27" s="199"/>
      <c r="P27" s="128"/>
      <c r="Q27" s="129"/>
      <c r="R27" s="129"/>
      <c r="S27" s="129"/>
      <c r="T27" s="129"/>
      <c r="U27" s="130"/>
      <c r="V27" s="190"/>
      <c r="W27" s="129"/>
      <c r="X27" s="129"/>
      <c r="Y27" s="129"/>
      <c r="Z27" s="129"/>
      <c r="AA27" s="130"/>
      <c r="AB27" s="190"/>
      <c r="AC27" s="129"/>
      <c r="AD27" s="129"/>
      <c r="AE27" s="129"/>
      <c r="AF27" s="129"/>
      <c r="AG27" s="192"/>
      <c r="AH27" s="183"/>
      <c r="AI27" s="184"/>
      <c r="AJ27" s="184"/>
      <c r="AK27" s="184"/>
      <c r="AL27" s="184"/>
      <c r="AM27" s="185"/>
      <c r="AN27" s="3"/>
      <c r="AO27" s="257" t="s">
        <v>93</v>
      </c>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9"/>
    </row>
    <row r="28" spans="1:63" x14ac:dyDescent="0.2">
      <c r="A28" s="204" t="s">
        <v>94</v>
      </c>
      <c r="B28" s="289"/>
      <c r="C28" s="289"/>
      <c r="D28" s="289"/>
      <c r="E28" s="289"/>
      <c r="F28" s="289"/>
      <c r="G28" s="289"/>
      <c r="H28" s="289"/>
      <c r="I28" s="289"/>
      <c r="J28" s="289"/>
      <c r="K28" s="289"/>
      <c r="L28" s="289"/>
      <c r="M28" s="289"/>
      <c r="N28" s="289"/>
      <c r="O28" s="289"/>
      <c r="P28" s="193"/>
      <c r="Q28" s="194"/>
      <c r="R28" s="194"/>
      <c r="S28" s="194"/>
      <c r="T28" s="194"/>
      <c r="U28" s="194"/>
      <c r="V28" s="157"/>
      <c r="W28" s="157"/>
      <c r="X28" s="157"/>
      <c r="Y28" s="157"/>
      <c r="Z28" s="157"/>
      <c r="AA28" s="157"/>
      <c r="AB28" s="157"/>
      <c r="AC28" s="157"/>
      <c r="AD28" s="157"/>
      <c r="AE28" s="157"/>
      <c r="AF28" s="157"/>
      <c r="AG28" s="158"/>
      <c r="AH28" s="186"/>
      <c r="AI28" s="187"/>
      <c r="AJ28" s="187"/>
      <c r="AK28" s="187"/>
      <c r="AL28" s="187"/>
      <c r="AM28" s="179"/>
      <c r="AN28" s="3"/>
      <c r="AO28" s="260"/>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2"/>
    </row>
    <row r="29" spans="1:63" x14ac:dyDescent="0.2">
      <c r="A29" s="270"/>
      <c r="B29" s="290"/>
      <c r="C29" s="290"/>
      <c r="D29" s="290"/>
      <c r="E29" s="290"/>
      <c r="F29" s="290"/>
      <c r="G29" s="290"/>
      <c r="H29" s="290"/>
      <c r="I29" s="290"/>
      <c r="J29" s="290"/>
      <c r="K29" s="290"/>
      <c r="L29" s="290"/>
      <c r="M29" s="290"/>
      <c r="N29" s="290"/>
      <c r="O29" s="290"/>
      <c r="P29" s="287"/>
      <c r="Q29" s="288"/>
      <c r="R29" s="288"/>
      <c r="S29" s="288"/>
      <c r="T29" s="288"/>
      <c r="U29" s="288"/>
      <c r="V29" s="160"/>
      <c r="W29" s="160"/>
      <c r="X29" s="160"/>
      <c r="Y29" s="160"/>
      <c r="Z29" s="160"/>
      <c r="AA29" s="160"/>
      <c r="AB29" s="160"/>
      <c r="AC29" s="160"/>
      <c r="AD29" s="160"/>
      <c r="AE29" s="160"/>
      <c r="AF29" s="160"/>
      <c r="AG29" s="161"/>
      <c r="AH29" s="169"/>
      <c r="AI29" s="151"/>
      <c r="AJ29" s="151"/>
      <c r="AK29" s="151"/>
      <c r="AL29" s="151"/>
      <c r="AM29" s="154"/>
      <c r="AN29" s="3"/>
      <c r="AO29" s="263"/>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5"/>
    </row>
    <row r="30" spans="1:63" x14ac:dyDescent="0.2">
      <c r="A30" s="270"/>
      <c r="B30" s="233" t="s">
        <v>88</v>
      </c>
      <c r="C30" s="234"/>
      <c r="D30" s="234"/>
      <c r="E30" s="234"/>
      <c r="F30" s="234"/>
      <c r="G30" s="234"/>
      <c r="H30" s="234"/>
      <c r="I30" s="234"/>
      <c r="J30" s="234"/>
      <c r="K30" s="234"/>
      <c r="L30" s="234"/>
      <c r="M30" s="234"/>
      <c r="N30" s="234"/>
      <c r="O30" s="235"/>
      <c r="P30" s="239">
        <f>'比較シート（担当者用）'!$D$33</f>
        <v>0</v>
      </c>
      <c r="Q30" s="240"/>
      <c r="R30" s="240"/>
      <c r="S30" s="240"/>
      <c r="T30" s="240"/>
      <c r="U30" s="241"/>
      <c r="V30" s="245">
        <f>'比較シート（担当者用）'!$F$33</f>
        <v>0</v>
      </c>
      <c r="W30" s="240"/>
      <c r="X30" s="240"/>
      <c r="Y30" s="240"/>
      <c r="Z30" s="240"/>
      <c r="AA30" s="241"/>
      <c r="AB30" s="245">
        <f>'比較シート（担当者用）'!$K$33</f>
        <v>0</v>
      </c>
      <c r="AC30" s="240"/>
      <c r="AD30" s="240"/>
      <c r="AE30" s="240"/>
      <c r="AF30" s="240"/>
      <c r="AG30" s="247"/>
      <c r="AH30" s="180" t="str">
        <f>IF(AND($P$30&lt;0,$V$30&lt;0,$AB$30&lt;0),"×","　")</f>
        <v>　</v>
      </c>
      <c r="AI30" s="181"/>
      <c r="AJ30" s="181"/>
      <c r="AK30" s="181"/>
      <c r="AL30" s="181"/>
      <c r="AM30" s="249"/>
      <c r="AN30" s="3"/>
      <c r="AO30" s="257" t="s">
        <v>105</v>
      </c>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9"/>
    </row>
    <row r="31" spans="1:63" x14ac:dyDescent="0.2">
      <c r="A31" s="270"/>
      <c r="B31" s="236"/>
      <c r="C31" s="237"/>
      <c r="D31" s="237"/>
      <c r="E31" s="237"/>
      <c r="F31" s="237"/>
      <c r="G31" s="237"/>
      <c r="H31" s="237"/>
      <c r="I31" s="237"/>
      <c r="J31" s="237"/>
      <c r="K31" s="237"/>
      <c r="L31" s="237"/>
      <c r="M31" s="237"/>
      <c r="N31" s="237"/>
      <c r="O31" s="238"/>
      <c r="P31" s="242"/>
      <c r="Q31" s="243"/>
      <c r="R31" s="243"/>
      <c r="S31" s="243"/>
      <c r="T31" s="243"/>
      <c r="U31" s="244"/>
      <c r="V31" s="246"/>
      <c r="W31" s="243"/>
      <c r="X31" s="243"/>
      <c r="Y31" s="243"/>
      <c r="Z31" s="243"/>
      <c r="AA31" s="244"/>
      <c r="AB31" s="246"/>
      <c r="AC31" s="243"/>
      <c r="AD31" s="243"/>
      <c r="AE31" s="243"/>
      <c r="AF31" s="243"/>
      <c r="AG31" s="248"/>
      <c r="AH31" s="183"/>
      <c r="AI31" s="184"/>
      <c r="AJ31" s="184"/>
      <c r="AK31" s="184"/>
      <c r="AL31" s="184"/>
      <c r="AM31" s="185"/>
      <c r="AN31" s="3"/>
      <c r="AO31" s="260"/>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2"/>
    </row>
    <row r="32" spans="1:63" x14ac:dyDescent="0.2">
      <c r="A32" s="270"/>
      <c r="B32" s="278" t="s">
        <v>76</v>
      </c>
      <c r="C32" s="279"/>
      <c r="D32" s="279"/>
      <c r="E32" s="279"/>
      <c r="F32" s="279"/>
      <c r="G32" s="279"/>
      <c r="H32" s="279"/>
      <c r="I32" s="279"/>
      <c r="J32" s="279"/>
      <c r="K32" s="279"/>
      <c r="L32" s="279"/>
      <c r="M32" s="279"/>
      <c r="N32" s="279"/>
      <c r="O32" s="279"/>
      <c r="P32" s="239">
        <f>'比較シート（担当者用）'!$D$34</f>
        <v>0</v>
      </c>
      <c r="Q32" s="240"/>
      <c r="R32" s="240"/>
      <c r="S32" s="240"/>
      <c r="T32" s="240"/>
      <c r="U32" s="241"/>
      <c r="V32" s="245">
        <f>'比較シート（担当者用）'!$F$34</f>
        <v>0</v>
      </c>
      <c r="W32" s="240"/>
      <c r="X32" s="240"/>
      <c r="Y32" s="240"/>
      <c r="Z32" s="240"/>
      <c r="AA32" s="241"/>
      <c r="AB32" s="245">
        <f>'比較シート（担当者用）'!$K$34</f>
        <v>0</v>
      </c>
      <c r="AC32" s="240"/>
      <c r="AD32" s="240"/>
      <c r="AE32" s="240"/>
      <c r="AF32" s="240"/>
      <c r="AG32" s="247"/>
      <c r="AH32" s="180" t="str">
        <f>IF(AND($P$32&lt;0,$V$32&lt;0,$AB$32&lt;0),"✓","　")</f>
        <v>　</v>
      </c>
      <c r="AI32" s="181"/>
      <c r="AJ32" s="181"/>
      <c r="AK32" s="181"/>
      <c r="AL32" s="181"/>
      <c r="AM32" s="249"/>
      <c r="AN32" s="3"/>
      <c r="AO32" s="263"/>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5"/>
    </row>
    <row r="33" spans="1:63" x14ac:dyDescent="0.2">
      <c r="A33" s="270"/>
      <c r="B33" s="280"/>
      <c r="C33" s="281"/>
      <c r="D33" s="281"/>
      <c r="E33" s="281"/>
      <c r="F33" s="281"/>
      <c r="G33" s="281"/>
      <c r="H33" s="281"/>
      <c r="I33" s="281"/>
      <c r="J33" s="281"/>
      <c r="K33" s="281"/>
      <c r="L33" s="281"/>
      <c r="M33" s="281"/>
      <c r="N33" s="281"/>
      <c r="O33" s="281"/>
      <c r="P33" s="242"/>
      <c r="Q33" s="243"/>
      <c r="R33" s="243"/>
      <c r="S33" s="243"/>
      <c r="T33" s="243"/>
      <c r="U33" s="244"/>
      <c r="V33" s="246"/>
      <c r="W33" s="243"/>
      <c r="X33" s="243"/>
      <c r="Y33" s="243"/>
      <c r="Z33" s="243"/>
      <c r="AA33" s="244"/>
      <c r="AB33" s="246"/>
      <c r="AC33" s="243"/>
      <c r="AD33" s="243"/>
      <c r="AE33" s="243"/>
      <c r="AF33" s="243"/>
      <c r="AG33" s="248"/>
      <c r="AH33" s="183"/>
      <c r="AI33" s="184"/>
      <c r="AJ33" s="184"/>
      <c r="AK33" s="184"/>
      <c r="AL33" s="184"/>
      <c r="AM33" s="185"/>
      <c r="AN33" s="3"/>
      <c r="AO33" s="77"/>
      <c r="AP33" s="84"/>
      <c r="AQ33" s="84"/>
      <c r="AR33" s="84"/>
      <c r="AS33" s="84"/>
      <c r="AT33" s="84"/>
      <c r="AU33" s="84"/>
      <c r="AV33" s="84"/>
      <c r="AW33" s="84"/>
      <c r="AX33" s="84"/>
      <c r="AY33" s="84"/>
      <c r="AZ33" s="84"/>
      <c r="BA33" s="84"/>
      <c r="BB33" s="84"/>
      <c r="BC33" s="84"/>
      <c r="BD33" s="84"/>
      <c r="BE33" s="84"/>
      <c r="BF33" s="84"/>
      <c r="BG33" s="84"/>
      <c r="BH33" s="84"/>
      <c r="BI33" s="84"/>
      <c r="BJ33" s="84"/>
      <c r="BK33" s="84"/>
    </row>
    <row r="34" spans="1:63" x14ac:dyDescent="0.2">
      <c r="A34" s="270"/>
      <c r="B34" s="282" t="s">
        <v>75</v>
      </c>
      <c r="C34" s="282"/>
      <c r="D34" s="282"/>
      <c r="E34" s="282"/>
      <c r="F34" s="282"/>
      <c r="G34" s="282"/>
      <c r="H34" s="282"/>
      <c r="I34" s="282"/>
      <c r="J34" s="282"/>
      <c r="K34" s="282"/>
      <c r="L34" s="282"/>
      <c r="M34" s="283"/>
      <c r="N34" s="283"/>
      <c r="O34" s="284"/>
      <c r="P34" s="250">
        <f>'比較シート（担当者用）'!$D$35</f>
        <v>0</v>
      </c>
      <c r="Q34" s="251"/>
      <c r="R34" s="251"/>
      <c r="S34" s="251"/>
      <c r="T34" s="251"/>
      <c r="U34" s="251"/>
      <c r="V34" s="251">
        <f>'比較シート（担当者用）'!$F$35</f>
        <v>0</v>
      </c>
      <c r="W34" s="251"/>
      <c r="X34" s="251"/>
      <c r="Y34" s="251"/>
      <c r="Z34" s="251"/>
      <c r="AA34" s="254"/>
      <c r="AB34" s="251">
        <f>'比較シート（担当者用）'!$K$35</f>
        <v>0</v>
      </c>
      <c r="AC34" s="251"/>
      <c r="AD34" s="251"/>
      <c r="AE34" s="251"/>
      <c r="AF34" s="251"/>
      <c r="AG34" s="255"/>
      <c r="AH34" s="272" t="str">
        <f>IF($AB$34&lt;0,"×","　")</f>
        <v>　</v>
      </c>
      <c r="AI34" s="273"/>
      <c r="AJ34" s="273"/>
      <c r="AK34" s="273"/>
      <c r="AL34" s="273"/>
      <c r="AM34" s="274"/>
      <c r="AN34" s="3"/>
      <c r="AO34" s="84"/>
      <c r="AP34" s="84"/>
      <c r="AQ34" s="84"/>
      <c r="AR34" s="84"/>
      <c r="AS34" s="84"/>
      <c r="AT34" s="84"/>
      <c r="AU34" s="84"/>
      <c r="AV34" s="84"/>
      <c r="AW34" s="84"/>
      <c r="AX34" s="84"/>
      <c r="AY34" s="84"/>
      <c r="AZ34" s="84"/>
      <c r="BA34" s="84"/>
      <c r="BB34" s="84"/>
      <c r="BC34" s="84"/>
      <c r="BD34" s="84"/>
      <c r="BE34" s="84"/>
      <c r="BF34" s="84"/>
      <c r="BG34" s="84"/>
      <c r="BH34" s="84"/>
      <c r="BI34" s="84"/>
      <c r="BJ34" s="84"/>
      <c r="BK34" s="84"/>
    </row>
    <row r="35" spans="1:63" ht="13.8" thickBot="1" x14ac:dyDescent="0.25">
      <c r="A35" s="271"/>
      <c r="B35" s="285"/>
      <c r="C35" s="285"/>
      <c r="D35" s="285"/>
      <c r="E35" s="285"/>
      <c r="F35" s="285"/>
      <c r="G35" s="285"/>
      <c r="H35" s="285"/>
      <c r="I35" s="285"/>
      <c r="J35" s="285"/>
      <c r="K35" s="285"/>
      <c r="L35" s="285"/>
      <c r="M35" s="285"/>
      <c r="N35" s="285"/>
      <c r="O35" s="286"/>
      <c r="P35" s="252"/>
      <c r="Q35" s="253"/>
      <c r="R35" s="253"/>
      <c r="S35" s="253"/>
      <c r="T35" s="253"/>
      <c r="U35" s="253"/>
      <c r="V35" s="253"/>
      <c r="W35" s="253"/>
      <c r="X35" s="253"/>
      <c r="Y35" s="253"/>
      <c r="Z35" s="253"/>
      <c r="AA35" s="253"/>
      <c r="AB35" s="253"/>
      <c r="AC35" s="253"/>
      <c r="AD35" s="253"/>
      <c r="AE35" s="253"/>
      <c r="AF35" s="253"/>
      <c r="AG35" s="256"/>
      <c r="AH35" s="275"/>
      <c r="AI35" s="276"/>
      <c r="AJ35" s="276"/>
      <c r="AK35" s="276"/>
      <c r="AL35" s="276"/>
      <c r="AM35" s="277"/>
      <c r="AN35" s="3"/>
      <c r="AO35" s="84"/>
      <c r="AP35" s="84"/>
      <c r="AQ35" s="84"/>
      <c r="AR35" s="84"/>
      <c r="AS35" s="84"/>
      <c r="AT35" s="84"/>
      <c r="AU35" s="84"/>
      <c r="AV35" s="84"/>
      <c r="AW35" s="84"/>
      <c r="AX35" s="84"/>
      <c r="AY35" s="84"/>
      <c r="AZ35" s="84"/>
      <c r="BA35" s="84"/>
      <c r="BB35" s="84"/>
      <c r="BC35" s="84"/>
      <c r="BD35" s="84"/>
      <c r="BE35" s="84"/>
      <c r="BF35" s="84"/>
      <c r="BG35" s="84"/>
      <c r="BH35" s="84"/>
      <c r="BI35" s="84"/>
      <c r="BJ35" s="84"/>
      <c r="BK35" s="84"/>
    </row>
    <row r="36" spans="1:63" x14ac:dyDescent="0.2">
      <c r="A36" s="1"/>
      <c r="B36" s="1"/>
      <c r="C36" s="1"/>
      <c r="D36" s="1"/>
      <c r="E36" s="1"/>
      <c r="F36" s="1"/>
      <c r="G36" s="1"/>
      <c r="H36" s="1"/>
      <c r="I36" s="1"/>
      <c r="J36" s="1"/>
      <c r="K36" s="1"/>
      <c r="L36" s="1"/>
      <c r="M36" s="1"/>
      <c r="N36" s="1"/>
      <c r="O36" s="1"/>
      <c r="P36" s="1"/>
      <c r="Q36" s="1"/>
      <c r="R36" s="1"/>
      <c r="S36" s="1"/>
      <c r="T36" s="1"/>
      <c r="U36" s="3"/>
      <c r="V36" s="3"/>
      <c r="W36" s="3"/>
      <c r="X36" s="3"/>
      <c r="Y36" s="3"/>
      <c r="Z36" s="3"/>
      <c r="AA36" s="3"/>
      <c r="AB36" s="3"/>
      <c r="AC36" s="3"/>
      <c r="AD36" s="3"/>
      <c r="AE36" s="3"/>
      <c r="AF36" s="3"/>
      <c r="AG36" s="3"/>
      <c r="AH36" s="1"/>
      <c r="AI36" s="1"/>
      <c r="AJ36" s="1"/>
      <c r="AK36" s="1"/>
      <c r="AL36" s="1"/>
      <c r="AM36" s="1"/>
      <c r="AN36" s="3"/>
      <c r="AO36" s="77"/>
      <c r="AP36" s="84"/>
      <c r="AQ36" s="84"/>
      <c r="AR36" s="84"/>
      <c r="AS36" s="84"/>
      <c r="AT36" s="84"/>
      <c r="AU36" s="84"/>
      <c r="AV36" s="84"/>
      <c r="AW36" s="84"/>
      <c r="AX36" s="84"/>
      <c r="AY36" s="84"/>
      <c r="AZ36" s="84"/>
      <c r="BA36" s="84"/>
      <c r="BB36" s="84"/>
      <c r="BC36" s="84"/>
      <c r="BD36" s="84"/>
      <c r="BE36" s="84"/>
      <c r="BF36" s="84"/>
      <c r="BG36" s="84"/>
      <c r="BH36" s="84"/>
      <c r="BI36" s="84"/>
      <c r="BJ36" s="84"/>
      <c r="BK36" s="84"/>
    </row>
    <row r="37" spans="1:63" x14ac:dyDescent="0.2">
      <c r="A37" s="1" t="s">
        <v>98</v>
      </c>
      <c r="B37" s="1"/>
      <c r="C37" s="1"/>
      <c r="D37" s="1"/>
      <c r="E37" s="1"/>
      <c r="F37" s="1"/>
      <c r="G37" s="1"/>
      <c r="H37" s="1"/>
      <c r="I37" s="1"/>
      <c r="J37" s="1"/>
      <c r="K37" s="1"/>
      <c r="L37" s="1"/>
      <c r="M37" s="1"/>
      <c r="N37" s="1"/>
      <c r="O37" s="1"/>
      <c r="P37" s="1"/>
      <c r="Q37" s="1"/>
      <c r="R37" s="1"/>
      <c r="S37" s="1"/>
      <c r="T37" s="1"/>
      <c r="U37" s="3"/>
      <c r="V37" s="3"/>
      <c r="W37" s="3"/>
      <c r="X37" s="3"/>
      <c r="Y37" s="3"/>
      <c r="Z37" s="3"/>
      <c r="AA37" s="3"/>
      <c r="AB37" s="3"/>
      <c r="AC37" s="3"/>
      <c r="AD37" s="3"/>
      <c r="AE37" s="3"/>
      <c r="AF37" s="3"/>
      <c r="AG37" s="3"/>
      <c r="AH37" s="1"/>
      <c r="AI37" s="1"/>
      <c r="AJ37" s="1"/>
      <c r="AK37" s="1"/>
      <c r="AL37" s="1"/>
      <c r="AM37" s="1"/>
      <c r="AN37" s="3"/>
      <c r="AO37" s="84"/>
      <c r="AP37" s="84"/>
      <c r="AQ37" s="84"/>
      <c r="AR37" s="84"/>
      <c r="AS37" s="84"/>
      <c r="AT37" s="84"/>
      <c r="AU37" s="84"/>
      <c r="AV37" s="84"/>
      <c r="AW37" s="84"/>
      <c r="AX37" s="84"/>
      <c r="AY37" s="84"/>
      <c r="AZ37" s="84"/>
      <c r="BA37" s="84"/>
      <c r="BB37" s="84"/>
      <c r="BC37" s="84"/>
      <c r="BD37" s="84"/>
      <c r="BE37" s="84"/>
      <c r="BF37" s="84"/>
      <c r="BG37" s="84"/>
      <c r="BH37" s="84"/>
      <c r="BI37" s="84"/>
      <c r="BJ37" s="84"/>
      <c r="BK37" s="84"/>
    </row>
    <row r="38" spans="1:63" s="70" customFormat="1" x14ac:dyDescent="0.2">
      <c r="A38" s="200" t="s">
        <v>39</v>
      </c>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120"/>
      <c r="AO38" s="120"/>
      <c r="AP38" s="120"/>
      <c r="AQ38" s="120"/>
      <c r="AR38" s="208"/>
      <c r="AS38" s="84"/>
      <c r="AT38" s="84"/>
      <c r="AU38" s="84"/>
      <c r="AV38" s="84"/>
      <c r="AW38" s="84"/>
      <c r="AX38" s="84"/>
      <c r="AY38" s="84"/>
      <c r="AZ38" s="84"/>
      <c r="BA38" s="84"/>
      <c r="BB38" s="84"/>
      <c r="BC38" s="84"/>
      <c r="BD38" s="84"/>
      <c r="BE38" s="84"/>
      <c r="BF38" s="84"/>
      <c r="BG38" s="84"/>
      <c r="BH38" s="84"/>
      <c r="BI38" s="84"/>
      <c r="BJ38" s="84"/>
      <c r="BK38" s="84"/>
    </row>
    <row r="39" spans="1:63" s="70" customFormat="1" x14ac:dyDescent="0.2">
      <c r="A39" s="232"/>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120"/>
      <c r="AO39" s="120"/>
      <c r="AP39" s="120"/>
      <c r="AQ39" s="120"/>
      <c r="AR39" s="208"/>
      <c r="AS39" s="84"/>
      <c r="AT39" s="84"/>
      <c r="AU39" s="84"/>
      <c r="AV39" s="84"/>
      <c r="AW39" s="84"/>
      <c r="AX39" s="84"/>
      <c r="AY39" s="84"/>
      <c r="AZ39" s="84"/>
      <c r="BA39" s="84"/>
      <c r="BB39" s="84"/>
      <c r="BC39" s="84"/>
      <c r="BD39" s="84"/>
      <c r="BE39" s="84"/>
      <c r="BF39" s="84"/>
      <c r="BG39" s="84"/>
      <c r="BH39" s="84"/>
      <c r="BI39" s="84"/>
      <c r="BJ39" s="84"/>
      <c r="BK39" s="84"/>
    </row>
    <row r="40" spans="1:63" s="70" customFormat="1" x14ac:dyDescent="0.2">
      <c r="A40" s="200" t="s">
        <v>87</v>
      </c>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120"/>
      <c r="AO40" s="120"/>
      <c r="AP40" s="120"/>
      <c r="AQ40" s="120"/>
      <c r="AR40" s="208"/>
      <c r="AZ40" s="75"/>
    </row>
    <row r="41" spans="1:63" s="70" customFormat="1" x14ac:dyDescent="0.2">
      <c r="A41" s="232"/>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120"/>
      <c r="AO41" s="120"/>
      <c r="AP41" s="120"/>
      <c r="AQ41" s="120"/>
      <c r="AR41" s="208"/>
      <c r="AZ41" s="75"/>
    </row>
    <row r="42" spans="1:63" s="70" customFormat="1" x14ac:dyDescent="0.2">
      <c r="A42" s="200" t="s">
        <v>42</v>
      </c>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120"/>
      <c r="AO42" s="120"/>
      <c r="AP42" s="120"/>
      <c r="AQ42" s="120"/>
      <c r="AR42" s="208"/>
      <c r="AZ42" s="75"/>
    </row>
    <row r="43" spans="1:63" s="70" customFormat="1" x14ac:dyDescent="0.2">
      <c r="A43" s="200"/>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120"/>
      <c r="AO43" s="120"/>
      <c r="AP43" s="120"/>
      <c r="AQ43" s="120"/>
      <c r="AR43" s="208"/>
      <c r="AZ43" s="75"/>
    </row>
    <row r="44" spans="1:63" s="70" customFormat="1" x14ac:dyDescent="0.2">
      <c r="A44" s="232"/>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120"/>
      <c r="AO44" s="120"/>
      <c r="AP44" s="120"/>
      <c r="AQ44" s="120"/>
      <c r="AR44" s="208"/>
      <c r="AZ44" s="75"/>
    </row>
    <row r="45" spans="1:63" s="70" customFormat="1" x14ac:dyDescent="0.2">
      <c r="A45" s="200" t="s">
        <v>100</v>
      </c>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120"/>
      <c r="AO45" s="120"/>
      <c r="AP45" s="120"/>
      <c r="AQ45" s="120"/>
      <c r="AR45" s="208"/>
      <c r="AZ45" s="75"/>
    </row>
    <row r="46" spans="1:63" s="70" customFormat="1" x14ac:dyDescent="0.2">
      <c r="A46" s="232"/>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120"/>
      <c r="AO46" s="120"/>
      <c r="AP46" s="120"/>
      <c r="AQ46" s="120"/>
      <c r="AR46" s="208"/>
      <c r="AS46" s="73"/>
      <c r="AT46" s="73"/>
      <c r="AU46" s="73"/>
      <c r="AV46" s="73"/>
      <c r="AW46" s="73"/>
      <c r="AX46" s="73"/>
      <c r="AY46" s="73"/>
      <c r="AZ46" s="73"/>
      <c r="BA46" s="73"/>
      <c r="BB46" s="73"/>
      <c r="BC46" s="73"/>
      <c r="BD46" s="73"/>
      <c r="BE46" s="73"/>
      <c r="BF46" s="73"/>
      <c r="BG46" s="73"/>
      <c r="BH46" s="73"/>
      <c r="BI46" s="73"/>
      <c r="BJ46" s="73"/>
      <c r="BK46" s="73"/>
    </row>
    <row r="47" spans="1:63" s="70" customFormat="1" x14ac:dyDescent="0.2">
      <c r="A47" s="200" t="s">
        <v>101</v>
      </c>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120"/>
      <c r="AO47" s="120"/>
      <c r="AP47" s="120"/>
      <c r="AQ47" s="120"/>
      <c r="AR47" s="208"/>
      <c r="AS47" s="3"/>
      <c r="AT47" s="3"/>
      <c r="AU47" s="3"/>
      <c r="AV47" s="3"/>
      <c r="AW47" s="3"/>
      <c r="AX47" s="3"/>
      <c r="AY47" s="3"/>
      <c r="AZ47" s="3"/>
      <c r="BA47" s="3"/>
      <c r="BB47" s="3"/>
      <c r="BC47" s="3"/>
      <c r="BD47" s="3"/>
      <c r="BE47" s="3"/>
      <c r="BF47" s="3"/>
      <c r="BG47" s="3"/>
      <c r="BH47" s="3"/>
      <c r="BI47" s="3"/>
      <c r="BJ47" s="3"/>
      <c r="BK47" s="3"/>
    </row>
    <row r="48" spans="1:63" s="80" customFormat="1" x14ac:dyDescent="0.2">
      <c r="A48" s="200"/>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120"/>
      <c r="AO48" s="120"/>
      <c r="AP48" s="120"/>
      <c r="AQ48" s="120"/>
      <c r="AR48" s="208"/>
      <c r="AS48" s="3"/>
      <c r="AT48" s="3"/>
      <c r="AU48" s="3"/>
      <c r="AV48" s="3"/>
      <c r="AW48" s="3"/>
      <c r="AX48" s="3"/>
      <c r="AY48" s="3"/>
      <c r="AZ48" s="3"/>
      <c r="BA48" s="3"/>
      <c r="BB48" s="3"/>
      <c r="BC48" s="3"/>
      <c r="BD48" s="3"/>
      <c r="BE48" s="3"/>
      <c r="BF48" s="3"/>
      <c r="BG48" s="3"/>
      <c r="BH48" s="3"/>
      <c r="BI48" s="3"/>
      <c r="BJ48" s="3"/>
      <c r="BK48" s="3"/>
    </row>
    <row r="49" spans="1:44" x14ac:dyDescent="0.2">
      <c r="A49" s="266" t="s">
        <v>96</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208"/>
    </row>
    <row r="50" spans="1:44" x14ac:dyDescent="0.2">
      <c r="A50" s="121"/>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208"/>
    </row>
    <row r="51" spans="1:44" x14ac:dyDescent="0.2">
      <c r="A51" s="266" t="s">
        <v>97</v>
      </c>
      <c r="B51" s="267"/>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8"/>
    </row>
    <row r="52" spans="1:44" x14ac:dyDescent="0.2">
      <c r="A52" s="269"/>
      <c r="B52" s="267"/>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8"/>
    </row>
  </sheetData>
  <mergeCells count="80">
    <mergeCell ref="A45:AR46"/>
    <mergeCell ref="A47:AR48"/>
    <mergeCell ref="AO27:BK29"/>
    <mergeCell ref="A49:AR50"/>
    <mergeCell ref="A51:AR52"/>
    <mergeCell ref="A30:A35"/>
    <mergeCell ref="AH34:AM35"/>
    <mergeCell ref="B32:O33"/>
    <mergeCell ref="B34:O35"/>
    <mergeCell ref="P32:U33"/>
    <mergeCell ref="P28:AG29"/>
    <mergeCell ref="AH28:AM29"/>
    <mergeCell ref="AH26:AM27"/>
    <mergeCell ref="A28:O29"/>
    <mergeCell ref="AO30:BK32"/>
    <mergeCell ref="A42:AR44"/>
    <mergeCell ref="A40:AR41"/>
    <mergeCell ref="A38:AR39"/>
    <mergeCell ref="B30:O31"/>
    <mergeCell ref="P30:U31"/>
    <mergeCell ref="V30:AA31"/>
    <mergeCell ref="AB30:AG31"/>
    <mergeCell ref="AH30:AM31"/>
    <mergeCell ref="V32:AA33"/>
    <mergeCell ref="AB32:AG33"/>
    <mergeCell ref="AH32:AM33"/>
    <mergeCell ref="P34:U35"/>
    <mergeCell ref="V34:AA35"/>
    <mergeCell ref="AB34:AG35"/>
    <mergeCell ref="AO9:BK11"/>
    <mergeCell ref="AO12:BK14"/>
    <mergeCell ref="AO15:BK17"/>
    <mergeCell ref="A24:O25"/>
    <mergeCell ref="P22:U23"/>
    <mergeCell ref="P18:U19"/>
    <mergeCell ref="P16:U17"/>
    <mergeCell ref="AH8:AM9"/>
    <mergeCell ref="AO21:BK23"/>
    <mergeCell ref="AH10:AM11"/>
    <mergeCell ref="V12:AA13"/>
    <mergeCell ref="AB12:AG13"/>
    <mergeCell ref="AH12:AM13"/>
    <mergeCell ref="V22:AA23"/>
    <mergeCell ref="AB22:AG23"/>
    <mergeCell ref="AO24:BK26"/>
    <mergeCell ref="B26:O27"/>
    <mergeCell ref="P26:U27"/>
    <mergeCell ref="V26:AA27"/>
    <mergeCell ref="AB26:AG27"/>
    <mergeCell ref="AO18:BK20"/>
    <mergeCell ref="A20:O21"/>
    <mergeCell ref="P24:AG25"/>
    <mergeCell ref="B22:O23"/>
    <mergeCell ref="AH14:AM15"/>
    <mergeCell ref="AH16:AM17"/>
    <mergeCell ref="AH20:AM21"/>
    <mergeCell ref="AH24:AM25"/>
    <mergeCell ref="V16:AA17"/>
    <mergeCell ref="AB16:AG17"/>
    <mergeCell ref="P20:AG21"/>
    <mergeCell ref="AH22:AM23"/>
    <mergeCell ref="V18:AA19"/>
    <mergeCell ref="AB18:AG19"/>
    <mergeCell ref="AH18:AM19"/>
    <mergeCell ref="A3:O3"/>
    <mergeCell ref="B16:O17"/>
    <mergeCell ref="B18:O19"/>
    <mergeCell ref="A10:A19"/>
    <mergeCell ref="P12:U13"/>
    <mergeCell ref="B10:O11"/>
    <mergeCell ref="B12:O13"/>
    <mergeCell ref="B14:O15"/>
    <mergeCell ref="A4:O5"/>
    <mergeCell ref="P4:AG5"/>
    <mergeCell ref="V8:AA9"/>
    <mergeCell ref="AB8:AG9"/>
    <mergeCell ref="P14:AG15"/>
    <mergeCell ref="A8:O9"/>
    <mergeCell ref="P8:U9"/>
    <mergeCell ref="P10:AG11"/>
  </mergeCells>
  <phoneticPr fontId="2"/>
  <conditionalFormatting sqref="BJ4:BK6 P36:AM37">
    <cfRule type="containsErrors" dxfId="33" priority="1">
      <formula>ISERROR(P4)</formula>
    </cfRule>
  </conditionalFormatting>
  <conditionalFormatting sqref="AH4:AM6">
    <cfRule type="cellIs" dxfId="32" priority="14" operator="equal">
      <formula>0</formula>
    </cfRule>
  </conditionalFormatting>
  <conditionalFormatting sqref="AN12:AN13 AN22:AN23 AN16:AN19 P10:T10 P7:AG7 P3:AG3 AH14:AL14 AH20:AL20 AH24:AL24 AH28:AL28 AH3:AM7 AH8:AL8 AH10:AL10 P14:T14 P12:T12 V12:Z12 P16:T16 V16:Z16 P18:T18 V18:Z18 P20:T20 P22:T22 V22:Z22 P24:T24 P32:T32 V32:Z32 AB32:AF32 P34:T34 V34:Z34 AB34:AF34 P30:T30 V30:Z30 AB30:AF30">
    <cfRule type="containsErrors" dxfId="31" priority="13">
      <formula>ISERROR(P3)</formula>
    </cfRule>
  </conditionalFormatting>
  <conditionalFormatting sqref="AB22:AF22 P28:T28">
    <cfRule type="containsErrors" dxfId="30" priority="12">
      <formula>ISERROR(P22)</formula>
    </cfRule>
  </conditionalFormatting>
  <conditionalFormatting sqref="AB22:AF22 P12:T12 V12:Z12 P14:T14 P16:T16 V16:Z16 P18:T18 V18:Z18 P20:T20 P22:T22 V22:Z22 P24:T24 P32:T32 V32:Z32 AB32:AF32 P34:T34 V34:Z34 AB34:AF34 P30:T30 V30:Z30 AB30:AF30">
    <cfRule type="cellIs" dxfId="29" priority="11" operator="lessThan">
      <formula>0</formula>
    </cfRule>
  </conditionalFormatting>
  <conditionalFormatting sqref="AB12:AF12">
    <cfRule type="containsErrors" dxfId="28" priority="10">
      <formula>ISERROR(AB12)</formula>
    </cfRule>
  </conditionalFormatting>
  <conditionalFormatting sqref="AB12:AF12">
    <cfRule type="cellIs" dxfId="27" priority="9" operator="lessThan">
      <formula>0</formula>
    </cfRule>
  </conditionalFormatting>
  <conditionalFormatting sqref="AB18:AF18">
    <cfRule type="cellIs" dxfId="26" priority="5" operator="lessThan">
      <formula>0</formula>
    </cfRule>
  </conditionalFormatting>
  <conditionalFormatting sqref="AB16:AF16">
    <cfRule type="containsErrors" dxfId="25" priority="8">
      <formula>ISERROR(AB16)</formula>
    </cfRule>
  </conditionalFormatting>
  <conditionalFormatting sqref="AB16:AF16">
    <cfRule type="cellIs" dxfId="24" priority="7" operator="lessThan">
      <formula>0</formula>
    </cfRule>
  </conditionalFormatting>
  <conditionalFormatting sqref="AB18:AF18">
    <cfRule type="containsErrors" dxfId="23" priority="6">
      <formula>ISERROR(AB18)</formula>
    </cfRule>
  </conditionalFormatting>
  <conditionalFormatting sqref="P26:T26 V26:Z26 AB26:AF26">
    <cfRule type="containsErrors" dxfId="22" priority="4">
      <formula>ISERROR(P26)</formula>
    </cfRule>
  </conditionalFormatting>
  <conditionalFormatting sqref="P26:T26 V26:Z26 AB26:AF26">
    <cfRule type="cellIs" dxfId="21" priority="3" operator="lessThan">
      <formula>0</formula>
    </cfRule>
  </conditionalFormatting>
  <conditionalFormatting sqref="AB8:AF8 P8:T8 V8:Z8">
    <cfRule type="containsErrors" dxfId="20" priority="2">
      <formula>ISERROR(P8)</formula>
    </cfRule>
  </conditionalFormatting>
  <pageMargins left="0.59055118110236227" right="0.59055118110236227" top="0.55118110236220474" bottom="0.35433070866141736" header="0.31496062992125984" footer="0.31496062992125984"/>
  <pageSetup paperSize="9" scale="81" orientation="landscape" r:id="rId1"/>
  <colBreaks count="1" manualBreakCount="1">
    <brk id="6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46"/>
  <sheetViews>
    <sheetView topLeftCell="B1" zoomScale="85" zoomScaleNormal="85" workbookViewId="0">
      <selection activeCell="M23" sqref="M23"/>
    </sheetView>
  </sheetViews>
  <sheetFormatPr defaultRowHeight="10.8" x14ac:dyDescent="0.2"/>
  <cols>
    <col min="1" max="1" width="1.88671875" style="1" customWidth="1"/>
    <col min="2" max="2" width="2.109375" style="1" customWidth="1"/>
    <col min="3" max="3" width="24.6640625" style="1" customWidth="1"/>
    <col min="4" max="4" width="6.6640625" style="1" customWidth="1"/>
    <col min="5" max="7" width="6.6640625" style="3" customWidth="1"/>
    <col min="8" max="9" width="7.6640625" style="3" customWidth="1"/>
    <col min="10" max="10" width="6.44140625" style="3" customWidth="1"/>
    <col min="11" max="12" width="6.6640625" style="3" customWidth="1"/>
    <col min="13" max="14" width="7.6640625" style="3" customWidth="1"/>
    <col min="15" max="15" width="6.44140625" style="3" customWidth="1"/>
    <col min="16" max="16" width="11.109375" style="1" customWidth="1"/>
    <col min="17" max="17" width="9" style="3"/>
    <col min="18" max="18" width="9" style="1"/>
    <col min="19" max="19" width="9" style="3"/>
    <col min="20" max="252" width="9" style="1"/>
    <col min="253" max="253" width="1.88671875" style="1" customWidth="1"/>
    <col min="254" max="254" width="2.21875" style="1" customWidth="1"/>
    <col min="255" max="255" width="2.109375" style="1" customWidth="1"/>
    <col min="256" max="256" width="24.6640625" style="1" customWidth="1"/>
    <col min="257" max="257" width="2.109375" style="1" customWidth="1"/>
    <col min="258" max="258" width="24.6640625" style="1" customWidth="1"/>
    <col min="259" max="264" width="7.6640625" style="1" customWidth="1"/>
    <col min="265" max="265" width="6.44140625" style="1" customWidth="1"/>
    <col min="266" max="269" width="7.6640625" style="1" customWidth="1"/>
    <col min="270" max="272" width="6.44140625" style="1" customWidth="1"/>
    <col min="273" max="508" width="9" style="1"/>
    <col min="509" max="509" width="1.88671875" style="1" customWidth="1"/>
    <col min="510" max="510" width="2.21875" style="1" customWidth="1"/>
    <col min="511" max="511" width="2.109375" style="1" customWidth="1"/>
    <col min="512" max="512" width="24.6640625" style="1" customWidth="1"/>
    <col min="513" max="513" width="2.109375" style="1" customWidth="1"/>
    <col min="514" max="514" width="24.6640625" style="1" customWidth="1"/>
    <col min="515" max="520" width="7.6640625" style="1" customWidth="1"/>
    <col min="521" max="521" width="6.44140625" style="1" customWidth="1"/>
    <col min="522" max="525" width="7.6640625" style="1" customWidth="1"/>
    <col min="526" max="528" width="6.44140625" style="1" customWidth="1"/>
    <col min="529" max="764" width="9" style="1"/>
    <col min="765" max="765" width="1.88671875" style="1" customWidth="1"/>
    <col min="766" max="766" width="2.21875" style="1" customWidth="1"/>
    <col min="767" max="767" width="2.109375" style="1" customWidth="1"/>
    <col min="768" max="768" width="24.6640625" style="1" customWidth="1"/>
    <col min="769" max="769" width="2.109375" style="1" customWidth="1"/>
    <col min="770" max="770" width="24.6640625" style="1" customWidth="1"/>
    <col min="771" max="776" width="7.6640625" style="1" customWidth="1"/>
    <col min="777" max="777" width="6.44140625" style="1" customWidth="1"/>
    <col min="778" max="781" width="7.6640625" style="1" customWidth="1"/>
    <col min="782" max="784" width="6.44140625" style="1" customWidth="1"/>
    <col min="785" max="1020" width="9" style="1"/>
    <col min="1021" max="1021" width="1.88671875" style="1" customWidth="1"/>
    <col min="1022" max="1022" width="2.21875" style="1" customWidth="1"/>
    <col min="1023" max="1023" width="2.109375" style="1" customWidth="1"/>
    <col min="1024" max="1024" width="24.6640625" style="1" customWidth="1"/>
    <col min="1025" max="1025" width="2.109375" style="1" customWidth="1"/>
    <col min="1026" max="1026" width="24.6640625" style="1" customWidth="1"/>
    <col min="1027" max="1032" width="7.6640625" style="1" customWidth="1"/>
    <col min="1033" max="1033" width="6.44140625" style="1" customWidth="1"/>
    <col min="1034" max="1037" width="7.6640625" style="1" customWidth="1"/>
    <col min="1038" max="1040" width="6.44140625" style="1" customWidth="1"/>
    <col min="1041" max="1276" width="9" style="1"/>
    <col min="1277" max="1277" width="1.88671875" style="1" customWidth="1"/>
    <col min="1278" max="1278" width="2.21875" style="1" customWidth="1"/>
    <col min="1279" max="1279" width="2.109375" style="1" customWidth="1"/>
    <col min="1280" max="1280" width="24.6640625" style="1" customWidth="1"/>
    <col min="1281" max="1281" width="2.109375" style="1" customWidth="1"/>
    <col min="1282" max="1282" width="24.6640625" style="1" customWidth="1"/>
    <col min="1283" max="1288" width="7.6640625" style="1" customWidth="1"/>
    <col min="1289" max="1289" width="6.44140625" style="1" customWidth="1"/>
    <col min="1290" max="1293" width="7.6640625" style="1" customWidth="1"/>
    <col min="1294" max="1296" width="6.44140625" style="1" customWidth="1"/>
    <col min="1297" max="1532" width="9" style="1"/>
    <col min="1533" max="1533" width="1.88671875" style="1" customWidth="1"/>
    <col min="1534" max="1534" width="2.21875" style="1" customWidth="1"/>
    <col min="1535" max="1535" width="2.109375" style="1" customWidth="1"/>
    <col min="1536" max="1536" width="24.6640625" style="1" customWidth="1"/>
    <col min="1537" max="1537" width="2.109375" style="1" customWidth="1"/>
    <col min="1538" max="1538" width="24.6640625" style="1" customWidth="1"/>
    <col min="1539" max="1544" width="7.6640625" style="1" customWidth="1"/>
    <col min="1545" max="1545" width="6.44140625" style="1" customWidth="1"/>
    <col min="1546" max="1549" width="7.6640625" style="1" customWidth="1"/>
    <col min="1550" max="1552" width="6.44140625" style="1" customWidth="1"/>
    <col min="1553" max="1788" width="9" style="1"/>
    <col min="1789" max="1789" width="1.88671875" style="1" customWidth="1"/>
    <col min="1790" max="1790" width="2.21875" style="1" customWidth="1"/>
    <col min="1791" max="1791" width="2.109375" style="1" customWidth="1"/>
    <col min="1792" max="1792" width="24.6640625" style="1" customWidth="1"/>
    <col min="1793" max="1793" width="2.109375" style="1" customWidth="1"/>
    <col min="1794" max="1794" width="24.6640625" style="1" customWidth="1"/>
    <col min="1795" max="1800" width="7.6640625" style="1" customWidth="1"/>
    <col min="1801" max="1801" width="6.44140625" style="1" customWidth="1"/>
    <col min="1802" max="1805" width="7.6640625" style="1" customWidth="1"/>
    <col min="1806" max="1808" width="6.44140625" style="1" customWidth="1"/>
    <col min="1809" max="2044" width="9" style="1"/>
    <col min="2045" max="2045" width="1.88671875" style="1" customWidth="1"/>
    <col min="2046" max="2046" width="2.21875" style="1" customWidth="1"/>
    <col min="2047" max="2047" width="2.109375" style="1" customWidth="1"/>
    <col min="2048" max="2048" width="24.6640625" style="1" customWidth="1"/>
    <col min="2049" max="2049" width="2.109375" style="1" customWidth="1"/>
    <col min="2050" max="2050" width="24.6640625" style="1" customWidth="1"/>
    <col min="2051" max="2056" width="7.6640625" style="1" customWidth="1"/>
    <col min="2057" max="2057" width="6.44140625" style="1" customWidth="1"/>
    <col min="2058" max="2061" width="7.6640625" style="1" customWidth="1"/>
    <col min="2062" max="2064" width="6.44140625" style="1" customWidth="1"/>
    <col min="2065" max="2300" width="9" style="1"/>
    <col min="2301" max="2301" width="1.88671875" style="1" customWidth="1"/>
    <col min="2302" max="2302" width="2.21875" style="1" customWidth="1"/>
    <col min="2303" max="2303" width="2.109375" style="1" customWidth="1"/>
    <col min="2304" max="2304" width="24.6640625" style="1" customWidth="1"/>
    <col min="2305" max="2305" width="2.109375" style="1" customWidth="1"/>
    <col min="2306" max="2306" width="24.6640625" style="1" customWidth="1"/>
    <col min="2307" max="2312" width="7.6640625" style="1" customWidth="1"/>
    <col min="2313" max="2313" width="6.44140625" style="1" customWidth="1"/>
    <col min="2314" max="2317" width="7.6640625" style="1" customWidth="1"/>
    <col min="2318" max="2320" width="6.44140625" style="1" customWidth="1"/>
    <col min="2321" max="2556" width="9" style="1"/>
    <col min="2557" max="2557" width="1.88671875" style="1" customWidth="1"/>
    <col min="2558" max="2558" width="2.21875" style="1" customWidth="1"/>
    <col min="2559" max="2559" width="2.109375" style="1" customWidth="1"/>
    <col min="2560" max="2560" width="24.6640625" style="1" customWidth="1"/>
    <col min="2561" max="2561" width="2.109375" style="1" customWidth="1"/>
    <col min="2562" max="2562" width="24.6640625" style="1" customWidth="1"/>
    <col min="2563" max="2568" width="7.6640625" style="1" customWidth="1"/>
    <col min="2569" max="2569" width="6.44140625" style="1" customWidth="1"/>
    <col min="2570" max="2573" width="7.6640625" style="1" customWidth="1"/>
    <col min="2574" max="2576" width="6.44140625" style="1" customWidth="1"/>
    <col min="2577" max="2812" width="9" style="1"/>
    <col min="2813" max="2813" width="1.88671875" style="1" customWidth="1"/>
    <col min="2814" max="2814" width="2.21875" style="1" customWidth="1"/>
    <col min="2815" max="2815" width="2.109375" style="1" customWidth="1"/>
    <col min="2816" max="2816" width="24.6640625" style="1" customWidth="1"/>
    <col min="2817" max="2817" width="2.109375" style="1" customWidth="1"/>
    <col min="2818" max="2818" width="24.6640625" style="1" customWidth="1"/>
    <col min="2819" max="2824" width="7.6640625" style="1" customWidth="1"/>
    <col min="2825" max="2825" width="6.44140625" style="1" customWidth="1"/>
    <col min="2826" max="2829" width="7.6640625" style="1" customWidth="1"/>
    <col min="2830" max="2832" width="6.44140625" style="1" customWidth="1"/>
    <col min="2833" max="3068" width="9" style="1"/>
    <col min="3069" max="3069" width="1.88671875" style="1" customWidth="1"/>
    <col min="3070" max="3070" width="2.21875" style="1" customWidth="1"/>
    <col min="3071" max="3071" width="2.109375" style="1" customWidth="1"/>
    <col min="3072" max="3072" width="24.6640625" style="1" customWidth="1"/>
    <col min="3073" max="3073" width="2.109375" style="1" customWidth="1"/>
    <col min="3074" max="3074" width="24.6640625" style="1" customWidth="1"/>
    <col min="3075" max="3080" width="7.6640625" style="1" customWidth="1"/>
    <col min="3081" max="3081" width="6.44140625" style="1" customWidth="1"/>
    <col min="3082" max="3085" width="7.6640625" style="1" customWidth="1"/>
    <col min="3086" max="3088" width="6.44140625" style="1" customWidth="1"/>
    <col min="3089" max="3324" width="9" style="1"/>
    <col min="3325" max="3325" width="1.88671875" style="1" customWidth="1"/>
    <col min="3326" max="3326" width="2.21875" style="1" customWidth="1"/>
    <col min="3327" max="3327" width="2.109375" style="1" customWidth="1"/>
    <col min="3328" max="3328" width="24.6640625" style="1" customWidth="1"/>
    <col min="3329" max="3329" width="2.109375" style="1" customWidth="1"/>
    <col min="3330" max="3330" width="24.6640625" style="1" customWidth="1"/>
    <col min="3331" max="3336" width="7.6640625" style="1" customWidth="1"/>
    <col min="3337" max="3337" width="6.44140625" style="1" customWidth="1"/>
    <col min="3338" max="3341" width="7.6640625" style="1" customWidth="1"/>
    <col min="3342" max="3344" width="6.44140625" style="1" customWidth="1"/>
    <col min="3345" max="3580" width="9" style="1"/>
    <col min="3581" max="3581" width="1.88671875" style="1" customWidth="1"/>
    <col min="3582" max="3582" width="2.21875" style="1" customWidth="1"/>
    <col min="3583" max="3583" width="2.109375" style="1" customWidth="1"/>
    <col min="3584" max="3584" width="24.6640625" style="1" customWidth="1"/>
    <col min="3585" max="3585" width="2.109375" style="1" customWidth="1"/>
    <col min="3586" max="3586" width="24.6640625" style="1" customWidth="1"/>
    <col min="3587" max="3592" width="7.6640625" style="1" customWidth="1"/>
    <col min="3593" max="3593" width="6.44140625" style="1" customWidth="1"/>
    <col min="3594" max="3597" width="7.6640625" style="1" customWidth="1"/>
    <col min="3598" max="3600" width="6.44140625" style="1" customWidth="1"/>
    <col min="3601" max="3836" width="9" style="1"/>
    <col min="3837" max="3837" width="1.88671875" style="1" customWidth="1"/>
    <col min="3838" max="3838" width="2.21875" style="1" customWidth="1"/>
    <col min="3839" max="3839" width="2.109375" style="1" customWidth="1"/>
    <col min="3840" max="3840" width="24.6640625" style="1" customWidth="1"/>
    <col min="3841" max="3841" width="2.109375" style="1" customWidth="1"/>
    <col min="3842" max="3842" width="24.6640625" style="1" customWidth="1"/>
    <col min="3843" max="3848" width="7.6640625" style="1" customWidth="1"/>
    <col min="3849" max="3849" width="6.44140625" style="1" customWidth="1"/>
    <col min="3850" max="3853" width="7.6640625" style="1" customWidth="1"/>
    <col min="3854" max="3856" width="6.44140625" style="1" customWidth="1"/>
    <col min="3857" max="4092" width="9" style="1"/>
    <col min="4093" max="4093" width="1.88671875" style="1" customWidth="1"/>
    <col min="4094" max="4094" width="2.21875" style="1" customWidth="1"/>
    <col min="4095" max="4095" width="2.109375" style="1" customWidth="1"/>
    <col min="4096" max="4096" width="24.6640625" style="1" customWidth="1"/>
    <col min="4097" max="4097" width="2.109375" style="1" customWidth="1"/>
    <col min="4098" max="4098" width="24.6640625" style="1" customWidth="1"/>
    <col min="4099" max="4104" width="7.6640625" style="1" customWidth="1"/>
    <col min="4105" max="4105" width="6.44140625" style="1" customWidth="1"/>
    <col min="4106" max="4109" width="7.6640625" style="1" customWidth="1"/>
    <col min="4110" max="4112" width="6.44140625" style="1" customWidth="1"/>
    <col min="4113" max="4348" width="9" style="1"/>
    <col min="4349" max="4349" width="1.88671875" style="1" customWidth="1"/>
    <col min="4350" max="4350" width="2.21875" style="1" customWidth="1"/>
    <col min="4351" max="4351" width="2.109375" style="1" customWidth="1"/>
    <col min="4352" max="4352" width="24.6640625" style="1" customWidth="1"/>
    <col min="4353" max="4353" width="2.109375" style="1" customWidth="1"/>
    <col min="4354" max="4354" width="24.6640625" style="1" customWidth="1"/>
    <col min="4355" max="4360" width="7.6640625" style="1" customWidth="1"/>
    <col min="4361" max="4361" width="6.44140625" style="1" customWidth="1"/>
    <col min="4362" max="4365" width="7.6640625" style="1" customWidth="1"/>
    <col min="4366" max="4368" width="6.44140625" style="1" customWidth="1"/>
    <col min="4369" max="4604" width="9" style="1"/>
    <col min="4605" max="4605" width="1.88671875" style="1" customWidth="1"/>
    <col min="4606" max="4606" width="2.21875" style="1" customWidth="1"/>
    <col min="4607" max="4607" width="2.109375" style="1" customWidth="1"/>
    <col min="4608" max="4608" width="24.6640625" style="1" customWidth="1"/>
    <col min="4609" max="4609" width="2.109375" style="1" customWidth="1"/>
    <col min="4610" max="4610" width="24.6640625" style="1" customWidth="1"/>
    <col min="4611" max="4616" width="7.6640625" style="1" customWidth="1"/>
    <col min="4617" max="4617" width="6.44140625" style="1" customWidth="1"/>
    <col min="4618" max="4621" width="7.6640625" style="1" customWidth="1"/>
    <col min="4622" max="4624" width="6.44140625" style="1" customWidth="1"/>
    <col min="4625" max="4860" width="9" style="1"/>
    <col min="4861" max="4861" width="1.88671875" style="1" customWidth="1"/>
    <col min="4862" max="4862" width="2.21875" style="1" customWidth="1"/>
    <col min="4863" max="4863" width="2.109375" style="1" customWidth="1"/>
    <col min="4864" max="4864" width="24.6640625" style="1" customWidth="1"/>
    <col min="4865" max="4865" width="2.109375" style="1" customWidth="1"/>
    <col min="4866" max="4866" width="24.6640625" style="1" customWidth="1"/>
    <col min="4867" max="4872" width="7.6640625" style="1" customWidth="1"/>
    <col min="4873" max="4873" width="6.44140625" style="1" customWidth="1"/>
    <col min="4874" max="4877" width="7.6640625" style="1" customWidth="1"/>
    <col min="4878" max="4880" width="6.44140625" style="1" customWidth="1"/>
    <col min="4881" max="5116" width="9" style="1"/>
    <col min="5117" max="5117" width="1.88671875" style="1" customWidth="1"/>
    <col min="5118" max="5118" width="2.21875" style="1" customWidth="1"/>
    <col min="5119" max="5119" width="2.109375" style="1" customWidth="1"/>
    <col min="5120" max="5120" width="24.6640625" style="1" customWidth="1"/>
    <col min="5121" max="5121" width="2.109375" style="1" customWidth="1"/>
    <col min="5122" max="5122" width="24.6640625" style="1" customWidth="1"/>
    <col min="5123" max="5128" width="7.6640625" style="1" customWidth="1"/>
    <col min="5129" max="5129" width="6.44140625" style="1" customWidth="1"/>
    <col min="5130" max="5133" width="7.6640625" style="1" customWidth="1"/>
    <col min="5134" max="5136" width="6.44140625" style="1" customWidth="1"/>
    <col min="5137" max="5372" width="9" style="1"/>
    <col min="5373" max="5373" width="1.88671875" style="1" customWidth="1"/>
    <col min="5374" max="5374" width="2.21875" style="1" customWidth="1"/>
    <col min="5375" max="5375" width="2.109375" style="1" customWidth="1"/>
    <col min="5376" max="5376" width="24.6640625" style="1" customWidth="1"/>
    <col min="5377" max="5377" width="2.109375" style="1" customWidth="1"/>
    <col min="5378" max="5378" width="24.6640625" style="1" customWidth="1"/>
    <col min="5379" max="5384" width="7.6640625" style="1" customWidth="1"/>
    <col min="5385" max="5385" width="6.44140625" style="1" customWidth="1"/>
    <col min="5386" max="5389" width="7.6640625" style="1" customWidth="1"/>
    <col min="5390" max="5392" width="6.44140625" style="1" customWidth="1"/>
    <col min="5393" max="5628" width="9" style="1"/>
    <col min="5629" max="5629" width="1.88671875" style="1" customWidth="1"/>
    <col min="5630" max="5630" width="2.21875" style="1" customWidth="1"/>
    <col min="5631" max="5631" width="2.109375" style="1" customWidth="1"/>
    <col min="5632" max="5632" width="24.6640625" style="1" customWidth="1"/>
    <col min="5633" max="5633" width="2.109375" style="1" customWidth="1"/>
    <col min="5634" max="5634" width="24.6640625" style="1" customWidth="1"/>
    <col min="5635" max="5640" width="7.6640625" style="1" customWidth="1"/>
    <col min="5641" max="5641" width="6.44140625" style="1" customWidth="1"/>
    <col min="5642" max="5645" width="7.6640625" style="1" customWidth="1"/>
    <col min="5646" max="5648" width="6.44140625" style="1" customWidth="1"/>
    <col min="5649" max="5884" width="9" style="1"/>
    <col min="5885" max="5885" width="1.88671875" style="1" customWidth="1"/>
    <col min="5886" max="5886" width="2.21875" style="1" customWidth="1"/>
    <col min="5887" max="5887" width="2.109375" style="1" customWidth="1"/>
    <col min="5888" max="5888" width="24.6640625" style="1" customWidth="1"/>
    <col min="5889" max="5889" width="2.109375" style="1" customWidth="1"/>
    <col min="5890" max="5890" width="24.6640625" style="1" customWidth="1"/>
    <col min="5891" max="5896" width="7.6640625" style="1" customWidth="1"/>
    <col min="5897" max="5897" width="6.44140625" style="1" customWidth="1"/>
    <col min="5898" max="5901" width="7.6640625" style="1" customWidth="1"/>
    <col min="5902" max="5904" width="6.44140625" style="1" customWidth="1"/>
    <col min="5905" max="6140" width="9" style="1"/>
    <col min="6141" max="6141" width="1.88671875" style="1" customWidth="1"/>
    <col min="6142" max="6142" width="2.21875" style="1" customWidth="1"/>
    <col min="6143" max="6143" width="2.109375" style="1" customWidth="1"/>
    <col min="6144" max="6144" width="24.6640625" style="1" customWidth="1"/>
    <col min="6145" max="6145" width="2.109375" style="1" customWidth="1"/>
    <col min="6146" max="6146" width="24.6640625" style="1" customWidth="1"/>
    <col min="6147" max="6152" width="7.6640625" style="1" customWidth="1"/>
    <col min="6153" max="6153" width="6.44140625" style="1" customWidth="1"/>
    <col min="6154" max="6157" width="7.6640625" style="1" customWidth="1"/>
    <col min="6158" max="6160" width="6.44140625" style="1" customWidth="1"/>
    <col min="6161" max="6396" width="9" style="1"/>
    <col min="6397" max="6397" width="1.88671875" style="1" customWidth="1"/>
    <col min="6398" max="6398" width="2.21875" style="1" customWidth="1"/>
    <col min="6399" max="6399" width="2.109375" style="1" customWidth="1"/>
    <col min="6400" max="6400" width="24.6640625" style="1" customWidth="1"/>
    <col min="6401" max="6401" width="2.109375" style="1" customWidth="1"/>
    <col min="6402" max="6402" width="24.6640625" style="1" customWidth="1"/>
    <col min="6403" max="6408" width="7.6640625" style="1" customWidth="1"/>
    <col min="6409" max="6409" width="6.44140625" style="1" customWidth="1"/>
    <col min="6410" max="6413" width="7.6640625" style="1" customWidth="1"/>
    <col min="6414" max="6416" width="6.44140625" style="1" customWidth="1"/>
    <col min="6417" max="6652" width="9" style="1"/>
    <col min="6653" max="6653" width="1.88671875" style="1" customWidth="1"/>
    <col min="6654" max="6654" width="2.21875" style="1" customWidth="1"/>
    <col min="6655" max="6655" width="2.109375" style="1" customWidth="1"/>
    <col min="6656" max="6656" width="24.6640625" style="1" customWidth="1"/>
    <col min="6657" max="6657" width="2.109375" style="1" customWidth="1"/>
    <col min="6658" max="6658" width="24.6640625" style="1" customWidth="1"/>
    <col min="6659" max="6664" width="7.6640625" style="1" customWidth="1"/>
    <col min="6665" max="6665" width="6.44140625" style="1" customWidth="1"/>
    <col min="6666" max="6669" width="7.6640625" style="1" customWidth="1"/>
    <col min="6670" max="6672" width="6.44140625" style="1" customWidth="1"/>
    <col min="6673" max="6908" width="9" style="1"/>
    <col min="6909" max="6909" width="1.88671875" style="1" customWidth="1"/>
    <col min="6910" max="6910" width="2.21875" style="1" customWidth="1"/>
    <col min="6911" max="6911" width="2.109375" style="1" customWidth="1"/>
    <col min="6912" max="6912" width="24.6640625" style="1" customWidth="1"/>
    <col min="6913" max="6913" width="2.109375" style="1" customWidth="1"/>
    <col min="6914" max="6914" width="24.6640625" style="1" customWidth="1"/>
    <col min="6915" max="6920" width="7.6640625" style="1" customWidth="1"/>
    <col min="6921" max="6921" width="6.44140625" style="1" customWidth="1"/>
    <col min="6922" max="6925" width="7.6640625" style="1" customWidth="1"/>
    <col min="6926" max="6928" width="6.44140625" style="1" customWidth="1"/>
    <col min="6929" max="7164" width="9" style="1"/>
    <col min="7165" max="7165" width="1.88671875" style="1" customWidth="1"/>
    <col min="7166" max="7166" width="2.21875" style="1" customWidth="1"/>
    <col min="7167" max="7167" width="2.109375" style="1" customWidth="1"/>
    <col min="7168" max="7168" width="24.6640625" style="1" customWidth="1"/>
    <col min="7169" max="7169" width="2.109375" style="1" customWidth="1"/>
    <col min="7170" max="7170" width="24.6640625" style="1" customWidth="1"/>
    <col min="7171" max="7176" width="7.6640625" style="1" customWidth="1"/>
    <col min="7177" max="7177" width="6.44140625" style="1" customWidth="1"/>
    <col min="7178" max="7181" width="7.6640625" style="1" customWidth="1"/>
    <col min="7182" max="7184" width="6.44140625" style="1" customWidth="1"/>
    <col min="7185" max="7420" width="9" style="1"/>
    <col min="7421" max="7421" width="1.88671875" style="1" customWidth="1"/>
    <col min="7422" max="7422" width="2.21875" style="1" customWidth="1"/>
    <col min="7423" max="7423" width="2.109375" style="1" customWidth="1"/>
    <col min="7424" max="7424" width="24.6640625" style="1" customWidth="1"/>
    <col min="7425" max="7425" width="2.109375" style="1" customWidth="1"/>
    <col min="7426" max="7426" width="24.6640625" style="1" customWidth="1"/>
    <col min="7427" max="7432" width="7.6640625" style="1" customWidth="1"/>
    <col min="7433" max="7433" width="6.44140625" style="1" customWidth="1"/>
    <col min="7434" max="7437" width="7.6640625" style="1" customWidth="1"/>
    <col min="7438" max="7440" width="6.44140625" style="1" customWidth="1"/>
    <col min="7441" max="7676" width="9" style="1"/>
    <col min="7677" max="7677" width="1.88671875" style="1" customWidth="1"/>
    <col min="7678" max="7678" width="2.21875" style="1" customWidth="1"/>
    <col min="7679" max="7679" width="2.109375" style="1" customWidth="1"/>
    <col min="7680" max="7680" width="24.6640625" style="1" customWidth="1"/>
    <col min="7681" max="7681" width="2.109375" style="1" customWidth="1"/>
    <col min="7682" max="7682" width="24.6640625" style="1" customWidth="1"/>
    <col min="7683" max="7688" width="7.6640625" style="1" customWidth="1"/>
    <col min="7689" max="7689" width="6.44140625" style="1" customWidth="1"/>
    <col min="7690" max="7693" width="7.6640625" style="1" customWidth="1"/>
    <col min="7694" max="7696" width="6.44140625" style="1" customWidth="1"/>
    <col min="7697" max="7932" width="9" style="1"/>
    <col min="7933" max="7933" width="1.88671875" style="1" customWidth="1"/>
    <col min="7934" max="7934" width="2.21875" style="1" customWidth="1"/>
    <col min="7935" max="7935" width="2.109375" style="1" customWidth="1"/>
    <col min="7936" max="7936" width="24.6640625" style="1" customWidth="1"/>
    <col min="7937" max="7937" width="2.109375" style="1" customWidth="1"/>
    <col min="7938" max="7938" width="24.6640625" style="1" customWidth="1"/>
    <col min="7939" max="7944" width="7.6640625" style="1" customWidth="1"/>
    <col min="7945" max="7945" width="6.44140625" style="1" customWidth="1"/>
    <col min="7946" max="7949" width="7.6640625" style="1" customWidth="1"/>
    <col min="7950" max="7952" width="6.44140625" style="1" customWidth="1"/>
    <col min="7953" max="8188" width="9" style="1"/>
    <col min="8189" max="8189" width="1.88671875" style="1" customWidth="1"/>
    <col min="8190" max="8190" width="2.21875" style="1" customWidth="1"/>
    <col min="8191" max="8191" width="2.109375" style="1" customWidth="1"/>
    <col min="8192" max="8192" width="24.6640625" style="1" customWidth="1"/>
    <col min="8193" max="8193" width="2.109375" style="1" customWidth="1"/>
    <col min="8194" max="8194" width="24.6640625" style="1" customWidth="1"/>
    <col min="8195" max="8200" width="7.6640625" style="1" customWidth="1"/>
    <col min="8201" max="8201" width="6.44140625" style="1" customWidth="1"/>
    <col min="8202" max="8205" width="7.6640625" style="1" customWidth="1"/>
    <col min="8206" max="8208" width="6.44140625" style="1" customWidth="1"/>
    <col min="8209" max="8444" width="9" style="1"/>
    <col min="8445" max="8445" width="1.88671875" style="1" customWidth="1"/>
    <col min="8446" max="8446" width="2.21875" style="1" customWidth="1"/>
    <col min="8447" max="8447" width="2.109375" style="1" customWidth="1"/>
    <col min="8448" max="8448" width="24.6640625" style="1" customWidth="1"/>
    <col min="8449" max="8449" width="2.109375" style="1" customWidth="1"/>
    <col min="8450" max="8450" width="24.6640625" style="1" customWidth="1"/>
    <col min="8451" max="8456" width="7.6640625" style="1" customWidth="1"/>
    <col min="8457" max="8457" width="6.44140625" style="1" customWidth="1"/>
    <col min="8458" max="8461" width="7.6640625" style="1" customWidth="1"/>
    <col min="8462" max="8464" width="6.44140625" style="1" customWidth="1"/>
    <col min="8465" max="8700" width="9" style="1"/>
    <col min="8701" max="8701" width="1.88671875" style="1" customWidth="1"/>
    <col min="8702" max="8702" width="2.21875" style="1" customWidth="1"/>
    <col min="8703" max="8703" width="2.109375" style="1" customWidth="1"/>
    <col min="8704" max="8704" width="24.6640625" style="1" customWidth="1"/>
    <col min="8705" max="8705" width="2.109375" style="1" customWidth="1"/>
    <col min="8706" max="8706" width="24.6640625" style="1" customWidth="1"/>
    <col min="8707" max="8712" width="7.6640625" style="1" customWidth="1"/>
    <col min="8713" max="8713" width="6.44140625" style="1" customWidth="1"/>
    <col min="8714" max="8717" width="7.6640625" style="1" customWidth="1"/>
    <col min="8718" max="8720" width="6.44140625" style="1" customWidth="1"/>
    <col min="8721" max="8956" width="9" style="1"/>
    <col min="8957" max="8957" width="1.88671875" style="1" customWidth="1"/>
    <col min="8958" max="8958" width="2.21875" style="1" customWidth="1"/>
    <col min="8959" max="8959" width="2.109375" style="1" customWidth="1"/>
    <col min="8960" max="8960" width="24.6640625" style="1" customWidth="1"/>
    <col min="8961" max="8961" width="2.109375" style="1" customWidth="1"/>
    <col min="8962" max="8962" width="24.6640625" style="1" customWidth="1"/>
    <col min="8963" max="8968" width="7.6640625" style="1" customWidth="1"/>
    <col min="8969" max="8969" width="6.44140625" style="1" customWidth="1"/>
    <col min="8970" max="8973" width="7.6640625" style="1" customWidth="1"/>
    <col min="8974" max="8976" width="6.44140625" style="1" customWidth="1"/>
    <col min="8977" max="9212" width="9" style="1"/>
    <col min="9213" max="9213" width="1.88671875" style="1" customWidth="1"/>
    <col min="9214" max="9214" width="2.21875" style="1" customWidth="1"/>
    <col min="9215" max="9215" width="2.109375" style="1" customWidth="1"/>
    <col min="9216" max="9216" width="24.6640625" style="1" customWidth="1"/>
    <col min="9217" max="9217" width="2.109375" style="1" customWidth="1"/>
    <col min="9218" max="9218" width="24.6640625" style="1" customWidth="1"/>
    <col min="9219" max="9224" width="7.6640625" style="1" customWidth="1"/>
    <col min="9225" max="9225" width="6.44140625" style="1" customWidth="1"/>
    <col min="9226" max="9229" width="7.6640625" style="1" customWidth="1"/>
    <col min="9230" max="9232" width="6.44140625" style="1" customWidth="1"/>
    <col min="9233" max="9468" width="9" style="1"/>
    <col min="9469" max="9469" width="1.88671875" style="1" customWidth="1"/>
    <col min="9470" max="9470" width="2.21875" style="1" customWidth="1"/>
    <col min="9471" max="9471" width="2.109375" style="1" customWidth="1"/>
    <col min="9472" max="9472" width="24.6640625" style="1" customWidth="1"/>
    <col min="9473" max="9473" width="2.109375" style="1" customWidth="1"/>
    <col min="9474" max="9474" width="24.6640625" style="1" customWidth="1"/>
    <col min="9475" max="9480" width="7.6640625" style="1" customWidth="1"/>
    <col min="9481" max="9481" width="6.44140625" style="1" customWidth="1"/>
    <col min="9482" max="9485" width="7.6640625" style="1" customWidth="1"/>
    <col min="9486" max="9488" width="6.44140625" style="1" customWidth="1"/>
    <col min="9489" max="9724" width="9" style="1"/>
    <col min="9725" max="9725" width="1.88671875" style="1" customWidth="1"/>
    <col min="9726" max="9726" width="2.21875" style="1" customWidth="1"/>
    <col min="9727" max="9727" width="2.109375" style="1" customWidth="1"/>
    <col min="9728" max="9728" width="24.6640625" style="1" customWidth="1"/>
    <col min="9729" max="9729" width="2.109375" style="1" customWidth="1"/>
    <col min="9730" max="9730" width="24.6640625" style="1" customWidth="1"/>
    <col min="9731" max="9736" width="7.6640625" style="1" customWidth="1"/>
    <col min="9737" max="9737" width="6.44140625" style="1" customWidth="1"/>
    <col min="9738" max="9741" width="7.6640625" style="1" customWidth="1"/>
    <col min="9742" max="9744" width="6.44140625" style="1" customWidth="1"/>
    <col min="9745" max="9980" width="9" style="1"/>
    <col min="9981" max="9981" width="1.88671875" style="1" customWidth="1"/>
    <col min="9982" max="9982" width="2.21875" style="1" customWidth="1"/>
    <col min="9983" max="9983" width="2.109375" style="1" customWidth="1"/>
    <col min="9984" max="9984" width="24.6640625" style="1" customWidth="1"/>
    <col min="9985" max="9985" width="2.109375" style="1" customWidth="1"/>
    <col min="9986" max="9986" width="24.6640625" style="1" customWidth="1"/>
    <col min="9987" max="9992" width="7.6640625" style="1" customWidth="1"/>
    <col min="9993" max="9993" width="6.44140625" style="1" customWidth="1"/>
    <col min="9994" max="9997" width="7.6640625" style="1" customWidth="1"/>
    <col min="9998" max="10000" width="6.44140625" style="1" customWidth="1"/>
    <col min="10001" max="10236" width="9" style="1"/>
    <col min="10237" max="10237" width="1.88671875" style="1" customWidth="1"/>
    <col min="10238" max="10238" width="2.21875" style="1" customWidth="1"/>
    <col min="10239" max="10239" width="2.109375" style="1" customWidth="1"/>
    <col min="10240" max="10240" width="24.6640625" style="1" customWidth="1"/>
    <col min="10241" max="10241" width="2.109375" style="1" customWidth="1"/>
    <col min="10242" max="10242" width="24.6640625" style="1" customWidth="1"/>
    <col min="10243" max="10248" width="7.6640625" style="1" customWidth="1"/>
    <col min="10249" max="10249" width="6.44140625" style="1" customWidth="1"/>
    <col min="10250" max="10253" width="7.6640625" style="1" customWidth="1"/>
    <col min="10254" max="10256" width="6.44140625" style="1" customWidth="1"/>
    <col min="10257" max="10492" width="9" style="1"/>
    <col min="10493" max="10493" width="1.88671875" style="1" customWidth="1"/>
    <col min="10494" max="10494" width="2.21875" style="1" customWidth="1"/>
    <col min="10495" max="10495" width="2.109375" style="1" customWidth="1"/>
    <col min="10496" max="10496" width="24.6640625" style="1" customWidth="1"/>
    <col min="10497" max="10497" width="2.109375" style="1" customWidth="1"/>
    <col min="10498" max="10498" width="24.6640625" style="1" customWidth="1"/>
    <col min="10499" max="10504" width="7.6640625" style="1" customWidth="1"/>
    <col min="10505" max="10505" width="6.44140625" style="1" customWidth="1"/>
    <col min="10506" max="10509" width="7.6640625" style="1" customWidth="1"/>
    <col min="10510" max="10512" width="6.44140625" style="1" customWidth="1"/>
    <col min="10513" max="10748" width="9" style="1"/>
    <col min="10749" max="10749" width="1.88671875" style="1" customWidth="1"/>
    <col min="10750" max="10750" width="2.21875" style="1" customWidth="1"/>
    <col min="10751" max="10751" width="2.109375" style="1" customWidth="1"/>
    <col min="10752" max="10752" width="24.6640625" style="1" customWidth="1"/>
    <col min="10753" max="10753" width="2.109375" style="1" customWidth="1"/>
    <col min="10754" max="10754" width="24.6640625" style="1" customWidth="1"/>
    <col min="10755" max="10760" width="7.6640625" style="1" customWidth="1"/>
    <col min="10761" max="10761" width="6.44140625" style="1" customWidth="1"/>
    <col min="10762" max="10765" width="7.6640625" style="1" customWidth="1"/>
    <col min="10766" max="10768" width="6.44140625" style="1" customWidth="1"/>
    <col min="10769" max="11004" width="9" style="1"/>
    <col min="11005" max="11005" width="1.88671875" style="1" customWidth="1"/>
    <col min="11006" max="11006" width="2.21875" style="1" customWidth="1"/>
    <col min="11007" max="11007" width="2.109375" style="1" customWidth="1"/>
    <col min="11008" max="11008" width="24.6640625" style="1" customWidth="1"/>
    <col min="11009" max="11009" width="2.109375" style="1" customWidth="1"/>
    <col min="11010" max="11010" width="24.6640625" style="1" customWidth="1"/>
    <col min="11011" max="11016" width="7.6640625" style="1" customWidth="1"/>
    <col min="11017" max="11017" width="6.44140625" style="1" customWidth="1"/>
    <col min="11018" max="11021" width="7.6640625" style="1" customWidth="1"/>
    <col min="11022" max="11024" width="6.44140625" style="1" customWidth="1"/>
    <col min="11025" max="11260" width="9" style="1"/>
    <col min="11261" max="11261" width="1.88671875" style="1" customWidth="1"/>
    <col min="11262" max="11262" width="2.21875" style="1" customWidth="1"/>
    <col min="11263" max="11263" width="2.109375" style="1" customWidth="1"/>
    <col min="11264" max="11264" width="24.6640625" style="1" customWidth="1"/>
    <col min="11265" max="11265" width="2.109375" style="1" customWidth="1"/>
    <col min="11266" max="11266" width="24.6640625" style="1" customWidth="1"/>
    <col min="11267" max="11272" width="7.6640625" style="1" customWidth="1"/>
    <col min="11273" max="11273" width="6.44140625" style="1" customWidth="1"/>
    <col min="11274" max="11277" width="7.6640625" style="1" customWidth="1"/>
    <col min="11278" max="11280" width="6.44140625" style="1" customWidth="1"/>
    <col min="11281" max="11516" width="9" style="1"/>
    <col min="11517" max="11517" width="1.88671875" style="1" customWidth="1"/>
    <col min="11518" max="11518" width="2.21875" style="1" customWidth="1"/>
    <col min="11519" max="11519" width="2.109375" style="1" customWidth="1"/>
    <col min="11520" max="11520" width="24.6640625" style="1" customWidth="1"/>
    <col min="11521" max="11521" width="2.109375" style="1" customWidth="1"/>
    <col min="11522" max="11522" width="24.6640625" style="1" customWidth="1"/>
    <col min="11523" max="11528" width="7.6640625" style="1" customWidth="1"/>
    <col min="11529" max="11529" width="6.44140625" style="1" customWidth="1"/>
    <col min="11530" max="11533" width="7.6640625" style="1" customWidth="1"/>
    <col min="11534" max="11536" width="6.44140625" style="1" customWidth="1"/>
    <col min="11537" max="11772" width="9" style="1"/>
    <col min="11773" max="11773" width="1.88671875" style="1" customWidth="1"/>
    <col min="11774" max="11774" width="2.21875" style="1" customWidth="1"/>
    <col min="11775" max="11775" width="2.109375" style="1" customWidth="1"/>
    <col min="11776" max="11776" width="24.6640625" style="1" customWidth="1"/>
    <col min="11777" max="11777" width="2.109375" style="1" customWidth="1"/>
    <col min="11778" max="11778" width="24.6640625" style="1" customWidth="1"/>
    <col min="11779" max="11784" width="7.6640625" style="1" customWidth="1"/>
    <col min="11785" max="11785" width="6.44140625" style="1" customWidth="1"/>
    <col min="11786" max="11789" width="7.6640625" style="1" customWidth="1"/>
    <col min="11790" max="11792" width="6.44140625" style="1" customWidth="1"/>
    <col min="11793" max="12028" width="9" style="1"/>
    <col min="12029" max="12029" width="1.88671875" style="1" customWidth="1"/>
    <col min="12030" max="12030" width="2.21875" style="1" customWidth="1"/>
    <col min="12031" max="12031" width="2.109375" style="1" customWidth="1"/>
    <col min="12032" max="12032" width="24.6640625" style="1" customWidth="1"/>
    <col min="12033" max="12033" width="2.109375" style="1" customWidth="1"/>
    <col min="12034" max="12034" width="24.6640625" style="1" customWidth="1"/>
    <col min="12035" max="12040" width="7.6640625" style="1" customWidth="1"/>
    <col min="12041" max="12041" width="6.44140625" style="1" customWidth="1"/>
    <col min="12042" max="12045" width="7.6640625" style="1" customWidth="1"/>
    <col min="12046" max="12048" width="6.44140625" style="1" customWidth="1"/>
    <col min="12049" max="12284" width="9" style="1"/>
    <col min="12285" max="12285" width="1.88671875" style="1" customWidth="1"/>
    <col min="12286" max="12286" width="2.21875" style="1" customWidth="1"/>
    <col min="12287" max="12287" width="2.109375" style="1" customWidth="1"/>
    <col min="12288" max="12288" width="24.6640625" style="1" customWidth="1"/>
    <col min="12289" max="12289" width="2.109375" style="1" customWidth="1"/>
    <col min="12290" max="12290" width="24.6640625" style="1" customWidth="1"/>
    <col min="12291" max="12296" width="7.6640625" style="1" customWidth="1"/>
    <col min="12297" max="12297" width="6.44140625" style="1" customWidth="1"/>
    <col min="12298" max="12301" width="7.6640625" style="1" customWidth="1"/>
    <col min="12302" max="12304" width="6.44140625" style="1" customWidth="1"/>
    <col min="12305" max="12540" width="9" style="1"/>
    <col min="12541" max="12541" width="1.88671875" style="1" customWidth="1"/>
    <col min="12542" max="12542" width="2.21875" style="1" customWidth="1"/>
    <col min="12543" max="12543" width="2.109375" style="1" customWidth="1"/>
    <col min="12544" max="12544" width="24.6640625" style="1" customWidth="1"/>
    <col min="12545" max="12545" width="2.109375" style="1" customWidth="1"/>
    <col min="12546" max="12546" width="24.6640625" style="1" customWidth="1"/>
    <col min="12547" max="12552" width="7.6640625" style="1" customWidth="1"/>
    <col min="12553" max="12553" width="6.44140625" style="1" customWidth="1"/>
    <col min="12554" max="12557" width="7.6640625" style="1" customWidth="1"/>
    <col min="12558" max="12560" width="6.44140625" style="1" customWidth="1"/>
    <col min="12561" max="12796" width="9" style="1"/>
    <col min="12797" max="12797" width="1.88671875" style="1" customWidth="1"/>
    <col min="12798" max="12798" width="2.21875" style="1" customWidth="1"/>
    <col min="12799" max="12799" width="2.109375" style="1" customWidth="1"/>
    <col min="12800" max="12800" width="24.6640625" style="1" customWidth="1"/>
    <col min="12801" max="12801" width="2.109375" style="1" customWidth="1"/>
    <col min="12802" max="12802" width="24.6640625" style="1" customWidth="1"/>
    <col min="12803" max="12808" width="7.6640625" style="1" customWidth="1"/>
    <col min="12809" max="12809" width="6.44140625" style="1" customWidth="1"/>
    <col min="12810" max="12813" width="7.6640625" style="1" customWidth="1"/>
    <col min="12814" max="12816" width="6.44140625" style="1" customWidth="1"/>
    <col min="12817" max="13052" width="9" style="1"/>
    <col min="13053" max="13053" width="1.88671875" style="1" customWidth="1"/>
    <col min="13054" max="13054" width="2.21875" style="1" customWidth="1"/>
    <col min="13055" max="13055" width="2.109375" style="1" customWidth="1"/>
    <col min="13056" max="13056" width="24.6640625" style="1" customWidth="1"/>
    <col min="13057" max="13057" width="2.109375" style="1" customWidth="1"/>
    <col min="13058" max="13058" width="24.6640625" style="1" customWidth="1"/>
    <col min="13059" max="13064" width="7.6640625" style="1" customWidth="1"/>
    <col min="13065" max="13065" width="6.44140625" style="1" customWidth="1"/>
    <col min="13066" max="13069" width="7.6640625" style="1" customWidth="1"/>
    <col min="13070" max="13072" width="6.44140625" style="1" customWidth="1"/>
    <col min="13073" max="13308" width="9" style="1"/>
    <col min="13309" max="13309" width="1.88671875" style="1" customWidth="1"/>
    <col min="13310" max="13310" width="2.21875" style="1" customWidth="1"/>
    <col min="13311" max="13311" width="2.109375" style="1" customWidth="1"/>
    <col min="13312" max="13312" width="24.6640625" style="1" customWidth="1"/>
    <col min="13313" max="13313" width="2.109375" style="1" customWidth="1"/>
    <col min="13314" max="13314" width="24.6640625" style="1" customWidth="1"/>
    <col min="13315" max="13320" width="7.6640625" style="1" customWidth="1"/>
    <col min="13321" max="13321" width="6.44140625" style="1" customWidth="1"/>
    <col min="13322" max="13325" width="7.6640625" style="1" customWidth="1"/>
    <col min="13326" max="13328" width="6.44140625" style="1" customWidth="1"/>
    <col min="13329" max="13564" width="9" style="1"/>
    <col min="13565" max="13565" width="1.88671875" style="1" customWidth="1"/>
    <col min="13566" max="13566" width="2.21875" style="1" customWidth="1"/>
    <col min="13567" max="13567" width="2.109375" style="1" customWidth="1"/>
    <col min="13568" max="13568" width="24.6640625" style="1" customWidth="1"/>
    <col min="13569" max="13569" width="2.109375" style="1" customWidth="1"/>
    <col min="13570" max="13570" width="24.6640625" style="1" customWidth="1"/>
    <col min="13571" max="13576" width="7.6640625" style="1" customWidth="1"/>
    <col min="13577" max="13577" width="6.44140625" style="1" customWidth="1"/>
    <col min="13578" max="13581" width="7.6640625" style="1" customWidth="1"/>
    <col min="13582" max="13584" width="6.44140625" style="1" customWidth="1"/>
    <col min="13585" max="13820" width="9" style="1"/>
    <col min="13821" max="13821" width="1.88671875" style="1" customWidth="1"/>
    <col min="13822" max="13822" width="2.21875" style="1" customWidth="1"/>
    <col min="13823" max="13823" width="2.109375" style="1" customWidth="1"/>
    <col min="13824" max="13824" width="24.6640625" style="1" customWidth="1"/>
    <col min="13825" max="13825" width="2.109375" style="1" customWidth="1"/>
    <col min="13826" max="13826" width="24.6640625" style="1" customWidth="1"/>
    <col min="13827" max="13832" width="7.6640625" style="1" customWidth="1"/>
    <col min="13833" max="13833" width="6.44140625" style="1" customWidth="1"/>
    <col min="13834" max="13837" width="7.6640625" style="1" customWidth="1"/>
    <col min="13838" max="13840" width="6.44140625" style="1" customWidth="1"/>
    <col min="13841" max="14076" width="9" style="1"/>
    <col min="14077" max="14077" width="1.88671875" style="1" customWidth="1"/>
    <col min="14078" max="14078" width="2.21875" style="1" customWidth="1"/>
    <col min="14079" max="14079" width="2.109375" style="1" customWidth="1"/>
    <col min="14080" max="14080" width="24.6640625" style="1" customWidth="1"/>
    <col min="14081" max="14081" width="2.109375" style="1" customWidth="1"/>
    <col min="14082" max="14082" width="24.6640625" style="1" customWidth="1"/>
    <col min="14083" max="14088" width="7.6640625" style="1" customWidth="1"/>
    <col min="14089" max="14089" width="6.44140625" style="1" customWidth="1"/>
    <col min="14090" max="14093" width="7.6640625" style="1" customWidth="1"/>
    <col min="14094" max="14096" width="6.44140625" style="1" customWidth="1"/>
    <col min="14097" max="14332" width="9" style="1"/>
    <col min="14333" max="14333" width="1.88671875" style="1" customWidth="1"/>
    <col min="14334" max="14334" width="2.21875" style="1" customWidth="1"/>
    <col min="14335" max="14335" width="2.109375" style="1" customWidth="1"/>
    <col min="14336" max="14336" width="24.6640625" style="1" customWidth="1"/>
    <col min="14337" max="14337" width="2.109375" style="1" customWidth="1"/>
    <col min="14338" max="14338" width="24.6640625" style="1" customWidth="1"/>
    <col min="14339" max="14344" width="7.6640625" style="1" customWidth="1"/>
    <col min="14345" max="14345" width="6.44140625" style="1" customWidth="1"/>
    <col min="14346" max="14349" width="7.6640625" style="1" customWidth="1"/>
    <col min="14350" max="14352" width="6.44140625" style="1" customWidth="1"/>
    <col min="14353" max="14588" width="9" style="1"/>
    <col min="14589" max="14589" width="1.88671875" style="1" customWidth="1"/>
    <col min="14590" max="14590" width="2.21875" style="1" customWidth="1"/>
    <col min="14591" max="14591" width="2.109375" style="1" customWidth="1"/>
    <col min="14592" max="14592" width="24.6640625" style="1" customWidth="1"/>
    <col min="14593" max="14593" width="2.109375" style="1" customWidth="1"/>
    <col min="14594" max="14594" width="24.6640625" style="1" customWidth="1"/>
    <col min="14595" max="14600" width="7.6640625" style="1" customWidth="1"/>
    <col min="14601" max="14601" width="6.44140625" style="1" customWidth="1"/>
    <col min="14602" max="14605" width="7.6640625" style="1" customWidth="1"/>
    <col min="14606" max="14608" width="6.44140625" style="1" customWidth="1"/>
    <col min="14609" max="14844" width="9" style="1"/>
    <col min="14845" max="14845" width="1.88671875" style="1" customWidth="1"/>
    <col min="14846" max="14846" width="2.21875" style="1" customWidth="1"/>
    <col min="14847" max="14847" width="2.109375" style="1" customWidth="1"/>
    <col min="14848" max="14848" width="24.6640625" style="1" customWidth="1"/>
    <col min="14849" max="14849" width="2.109375" style="1" customWidth="1"/>
    <col min="14850" max="14850" width="24.6640625" style="1" customWidth="1"/>
    <col min="14851" max="14856" width="7.6640625" style="1" customWidth="1"/>
    <col min="14857" max="14857" width="6.44140625" style="1" customWidth="1"/>
    <col min="14858" max="14861" width="7.6640625" style="1" customWidth="1"/>
    <col min="14862" max="14864" width="6.44140625" style="1" customWidth="1"/>
    <col min="14865" max="15100" width="9" style="1"/>
    <col min="15101" max="15101" width="1.88671875" style="1" customWidth="1"/>
    <col min="15102" max="15102" width="2.21875" style="1" customWidth="1"/>
    <col min="15103" max="15103" width="2.109375" style="1" customWidth="1"/>
    <col min="15104" max="15104" width="24.6640625" style="1" customWidth="1"/>
    <col min="15105" max="15105" width="2.109375" style="1" customWidth="1"/>
    <col min="15106" max="15106" width="24.6640625" style="1" customWidth="1"/>
    <col min="15107" max="15112" width="7.6640625" style="1" customWidth="1"/>
    <col min="15113" max="15113" width="6.44140625" style="1" customWidth="1"/>
    <col min="15114" max="15117" width="7.6640625" style="1" customWidth="1"/>
    <col min="15118" max="15120" width="6.44140625" style="1" customWidth="1"/>
    <col min="15121" max="15356" width="9" style="1"/>
    <col min="15357" max="15357" width="1.88671875" style="1" customWidth="1"/>
    <col min="15358" max="15358" width="2.21875" style="1" customWidth="1"/>
    <col min="15359" max="15359" width="2.109375" style="1" customWidth="1"/>
    <col min="15360" max="15360" width="24.6640625" style="1" customWidth="1"/>
    <col min="15361" max="15361" width="2.109375" style="1" customWidth="1"/>
    <col min="15362" max="15362" width="24.6640625" style="1" customWidth="1"/>
    <col min="15363" max="15368" width="7.6640625" style="1" customWidth="1"/>
    <col min="15369" max="15369" width="6.44140625" style="1" customWidth="1"/>
    <col min="15370" max="15373" width="7.6640625" style="1" customWidth="1"/>
    <col min="15374" max="15376" width="6.44140625" style="1" customWidth="1"/>
    <col min="15377" max="15612" width="9" style="1"/>
    <col min="15613" max="15613" width="1.88671875" style="1" customWidth="1"/>
    <col min="15614" max="15614" width="2.21875" style="1" customWidth="1"/>
    <col min="15615" max="15615" width="2.109375" style="1" customWidth="1"/>
    <col min="15616" max="15616" width="24.6640625" style="1" customWidth="1"/>
    <col min="15617" max="15617" width="2.109375" style="1" customWidth="1"/>
    <col min="15618" max="15618" width="24.6640625" style="1" customWidth="1"/>
    <col min="15619" max="15624" width="7.6640625" style="1" customWidth="1"/>
    <col min="15625" max="15625" width="6.44140625" style="1" customWidth="1"/>
    <col min="15626" max="15629" width="7.6640625" style="1" customWidth="1"/>
    <col min="15630" max="15632" width="6.44140625" style="1" customWidth="1"/>
    <col min="15633" max="15868" width="9" style="1"/>
    <col min="15869" max="15869" width="1.88671875" style="1" customWidth="1"/>
    <col min="15870" max="15870" width="2.21875" style="1" customWidth="1"/>
    <col min="15871" max="15871" width="2.109375" style="1" customWidth="1"/>
    <col min="15872" max="15872" width="24.6640625" style="1" customWidth="1"/>
    <col min="15873" max="15873" width="2.109375" style="1" customWidth="1"/>
    <col min="15874" max="15874" width="24.6640625" style="1" customWidth="1"/>
    <col min="15875" max="15880" width="7.6640625" style="1" customWidth="1"/>
    <col min="15881" max="15881" width="6.44140625" style="1" customWidth="1"/>
    <col min="15882" max="15885" width="7.6640625" style="1" customWidth="1"/>
    <col min="15886" max="15888" width="6.44140625" style="1" customWidth="1"/>
    <col min="15889" max="16124" width="9" style="1"/>
    <col min="16125" max="16125" width="1.88671875" style="1" customWidth="1"/>
    <col min="16126" max="16126" width="2.21875" style="1" customWidth="1"/>
    <col min="16127" max="16127" width="2.109375" style="1" customWidth="1"/>
    <col min="16128" max="16128" width="24.6640625" style="1" customWidth="1"/>
    <col min="16129" max="16129" width="2.109375" style="1" customWidth="1"/>
    <col min="16130" max="16130" width="24.6640625" style="1" customWidth="1"/>
    <col min="16131" max="16136" width="7.6640625" style="1" customWidth="1"/>
    <col min="16137" max="16137" width="6.44140625" style="1" customWidth="1"/>
    <col min="16138" max="16141" width="7.6640625" style="1" customWidth="1"/>
    <col min="16142" max="16144" width="6.44140625" style="1" customWidth="1"/>
    <col min="16145" max="16384" width="9" style="1"/>
  </cols>
  <sheetData>
    <row r="1" spans="2:19" ht="28.5" customHeight="1" thickBot="1" x14ac:dyDescent="0.25">
      <c r="B1" s="2" t="s">
        <v>41</v>
      </c>
      <c r="P1" s="4"/>
    </row>
    <row r="2" spans="2:19" s="5" customFormat="1" ht="26.25" customHeight="1" thickBot="1" x14ac:dyDescent="0.25">
      <c r="B2" s="292" t="s">
        <v>0</v>
      </c>
      <c r="C2" s="293"/>
      <c r="D2" s="294"/>
      <c r="E2" s="295"/>
      <c r="F2" s="295"/>
      <c r="G2" s="295"/>
      <c r="H2" s="295"/>
      <c r="I2" s="295"/>
      <c r="J2" s="296"/>
      <c r="M2" s="7"/>
      <c r="N2" s="7"/>
      <c r="O2" s="6"/>
      <c r="P2" s="6"/>
      <c r="Q2" s="8"/>
      <c r="S2" s="8"/>
    </row>
    <row r="3" spans="2:19" ht="19.5" customHeight="1" thickBot="1" x14ac:dyDescent="0.25">
      <c r="B3" s="9"/>
      <c r="C3" s="10"/>
      <c r="D3" s="10"/>
      <c r="E3" s="7"/>
      <c r="F3" s="7"/>
      <c r="G3" s="7"/>
      <c r="H3" s="7"/>
      <c r="I3" s="7"/>
      <c r="J3" s="7"/>
      <c r="K3" s="7"/>
      <c r="L3" s="7"/>
      <c r="M3" s="7"/>
      <c r="N3" s="7"/>
      <c r="O3" s="7"/>
      <c r="P3" s="10"/>
      <c r="Q3" s="7"/>
    </row>
    <row r="4" spans="2:19" ht="22.5" customHeight="1" thickBot="1" x14ac:dyDescent="0.25">
      <c r="B4" s="307"/>
      <c r="C4" s="308"/>
      <c r="D4" s="301" t="s">
        <v>111</v>
      </c>
      <c r="E4" s="302"/>
      <c r="F4" s="301" t="s">
        <v>109</v>
      </c>
      <c r="G4" s="302"/>
      <c r="H4" s="301" t="s">
        <v>112</v>
      </c>
      <c r="I4" s="302"/>
      <c r="J4" s="43" t="s">
        <v>1</v>
      </c>
      <c r="K4" s="301" t="s">
        <v>113</v>
      </c>
      <c r="L4" s="302"/>
      <c r="M4" s="301" t="s">
        <v>114</v>
      </c>
      <c r="N4" s="302"/>
      <c r="O4" s="43" t="s">
        <v>1</v>
      </c>
      <c r="P4" s="44"/>
    </row>
    <row r="5" spans="2:19" s="5" customFormat="1" ht="22.5" customHeight="1" x14ac:dyDescent="0.2">
      <c r="B5" s="53" t="s">
        <v>2</v>
      </c>
      <c r="C5" s="54"/>
      <c r="D5" s="55"/>
      <c r="E5" s="56"/>
      <c r="F5" s="86"/>
      <c r="G5" s="57"/>
      <c r="H5" s="303"/>
      <c r="I5" s="304"/>
      <c r="J5" s="58"/>
      <c r="K5" s="305"/>
      <c r="L5" s="306"/>
      <c r="M5" s="305"/>
      <c r="N5" s="306"/>
      <c r="O5" s="58"/>
      <c r="P5" s="59"/>
      <c r="Q5" s="8"/>
      <c r="S5" s="8"/>
    </row>
    <row r="6" spans="2:19" s="5" customFormat="1" ht="22.5" customHeight="1" x14ac:dyDescent="0.2">
      <c r="B6" s="311" t="s">
        <v>3</v>
      </c>
      <c r="C6" s="208"/>
      <c r="D6" s="309">
        <f>'R2決算'!$C$2</f>
        <v>0</v>
      </c>
      <c r="E6" s="310"/>
      <c r="F6" s="309">
        <f>'R3決算'!$C$2</f>
        <v>0</v>
      </c>
      <c r="G6" s="310"/>
      <c r="H6" s="309">
        <f t="shared" ref="H6:H16" si="0">F6-D6</f>
        <v>0</v>
      </c>
      <c r="I6" s="310"/>
      <c r="J6" s="11" t="str">
        <f>IF(F6&gt;D6,"↗","↘")</f>
        <v>↘</v>
      </c>
      <c r="K6" s="309">
        <f>'R4決算'!$C$2</f>
        <v>0</v>
      </c>
      <c r="L6" s="310"/>
      <c r="M6" s="309">
        <f>K6-F6</f>
        <v>0</v>
      </c>
      <c r="N6" s="310"/>
      <c r="O6" s="11" t="str">
        <f>IF(K6&gt;F6,"↗","↘")</f>
        <v>↘</v>
      </c>
      <c r="P6" s="12"/>
      <c r="Q6" s="8"/>
      <c r="R6" s="13"/>
      <c r="S6" s="8"/>
    </row>
    <row r="7" spans="2:19" s="5" customFormat="1" ht="22.5" customHeight="1" x14ac:dyDescent="0.2">
      <c r="B7" s="102"/>
      <c r="C7" s="14" t="s">
        <v>4</v>
      </c>
      <c r="D7" s="309">
        <f>'R2決算'!$C$3</f>
        <v>0</v>
      </c>
      <c r="E7" s="310"/>
      <c r="F7" s="309">
        <f>'R3決算'!$C$3</f>
        <v>0</v>
      </c>
      <c r="G7" s="310"/>
      <c r="H7" s="309">
        <f t="shared" si="0"/>
        <v>0</v>
      </c>
      <c r="I7" s="310"/>
      <c r="J7" s="11" t="str">
        <f t="shared" ref="J7:J35" si="1">IF(F7&gt;D7,"↗","↘")</f>
        <v>↘</v>
      </c>
      <c r="K7" s="309">
        <f>'R4決算'!$C$3</f>
        <v>0</v>
      </c>
      <c r="L7" s="310"/>
      <c r="M7" s="309">
        <f t="shared" ref="M7:M16" si="2">K7-F7</f>
        <v>0</v>
      </c>
      <c r="N7" s="310"/>
      <c r="O7" s="11" t="str">
        <f t="shared" ref="O7:O16" si="3">IF(K7&gt;F7,"↗","↘")</f>
        <v>↘</v>
      </c>
      <c r="P7" s="12"/>
      <c r="Q7" s="8"/>
      <c r="S7" s="8"/>
    </row>
    <row r="8" spans="2:19" s="5" customFormat="1" ht="22.5" customHeight="1" x14ac:dyDescent="0.2">
      <c r="B8" s="311" t="s">
        <v>5</v>
      </c>
      <c r="C8" s="208"/>
      <c r="D8" s="309">
        <f>'R2決算'!$C$4</f>
        <v>0</v>
      </c>
      <c r="E8" s="310"/>
      <c r="F8" s="309">
        <f>'R3決算'!$C$4</f>
        <v>0</v>
      </c>
      <c r="G8" s="310"/>
      <c r="H8" s="309">
        <f t="shared" si="0"/>
        <v>0</v>
      </c>
      <c r="I8" s="310"/>
      <c r="J8" s="11" t="str">
        <f t="shared" si="1"/>
        <v>↘</v>
      </c>
      <c r="K8" s="309">
        <f>'R4決算'!$C$4</f>
        <v>0</v>
      </c>
      <c r="L8" s="310"/>
      <c r="M8" s="309">
        <f t="shared" si="2"/>
        <v>0</v>
      </c>
      <c r="N8" s="310"/>
      <c r="O8" s="11" t="str">
        <f t="shared" si="3"/>
        <v>↘</v>
      </c>
      <c r="P8" s="12"/>
      <c r="Q8" s="8"/>
      <c r="R8" s="13"/>
      <c r="S8" s="8"/>
    </row>
    <row r="9" spans="2:19" s="5" customFormat="1" ht="22.5" customHeight="1" x14ac:dyDescent="0.2">
      <c r="B9" s="103"/>
      <c r="C9" s="14" t="s">
        <v>6</v>
      </c>
      <c r="D9" s="309">
        <f>'R2決算'!$C$5</f>
        <v>0</v>
      </c>
      <c r="E9" s="310"/>
      <c r="F9" s="309">
        <f>'R3決算'!$C$5</f>
        <v>0</v>
      </c>
      <c r="G9" s="310"/>
      <c r="H9" s="309">
        <f t="shared" si="0"/>
        <v>0</v>
      </c>
      <c r="I9" s="310"/>
      <c r="J9" s="11" t="str">
        <f t="shared" si="1"/>
        <v>↘</v>
      </c>
      <c r="K9" s="309">
        <f>'R4決算'!$C$5</f>
        <v>0</v>
      </c>
      <c r="L9" s="310"/>
      <c r="M9" s="309">
        <f t="shared" si="2"/>
        <v>0</v>
      </c>
      <c r="N9" s="310"/>
      <c r="O9" s="11" t="str">
        <f t="shared" si="3"/>
        <v>↘</v>
      </c>
      <c r="P9" s="12"/>
      <c r="Q9" s="8"/>
      <c r="S9" s="8"/>
    </row>
    <row r="10" spans="2:19" s="5" customFormat="1" ht="22.5" customHeight="1" x14ac:dyDescent="0.2">
      <c r="B10" s="312" t="s">
        <v>7</v>
      </c>
      <c r="C10" s="313"/>
      <c r="D10" s="309">
        <f>$D$6+$D$8</f>
        <v>0</v>
      </c>
      <c r="E10" s="310"/>
      <c r="F10" s="309">
        <f>$F$6+$F$8</f>
        <v>0</v>
      </c>
      <c r="G10" s="310"/>
      <c r="H10" s="309">
        <f t="shared" si="0"/>
        <v>0</v>
      </c>
      <c r="I10" s="310"/>
      <c r="J10" s="11" t="str">
        <f t="shared" si="1"/>
        <v>↘</v>
      </c>
      <c r="K10" s="309">
        <f>$K$6+$K$8</f>
        <v>0</v>
      </c>
      <c r="L10" s="310"/>
      <c r="M10" s="309">
        <f t="shared" si="2"/>
        <v>0</v>
      </c>
      <c r="N10" s="310"/>
      <c r="O10" s="11" t="str">
        <f t="shared" si="3"/>
        <v>↘</v>
      </c>
      <c r="P10" s="12"/>
      <c r="Q10" s="8"/>
      <c r="R10" s="15"/>
      <c r="S10" s="8"/>
    </row>
    <row r="11" spans="2:19" s="5" customFormat="1" ht="22.5" customHeight="1" x14ac:dyDescent="0.2">
      <c r="B11" s="311" t="s">
        <v>8</v>
      </c>
      <c r="C11" s="208"/>
      <c r="D11" s="309">
        <f>'R2決算'!$C$6</f>
        <v>0</v>
      </c>
      <c r="E11" s="310"/>
      <c r="F11" s="309">
        <f>'R3決算'!$C$6</f>
        <v>0</v>
      </c>
      <c r="G11" s="310"/>
      <c r="H11" s="309">
        <f t="shared" si="0"/>
        <v>0</v>
      </c>
      <c r="I11" s="310"/>
      <c r="J11" s="11" t="str">
        <f t="shared" si="1"/>
        <v>↘</v>
      </c>
      <c r="K11" s="309">
        <f>'R4決算'!$C$6</f>
        <v>0</v>
      </c>
      <c r="L11" s="310"/>
      <c r="M11" s="309">
        <f t="shared" si="2"/>
        <v>0</v>
      </c>
      <c r="N11" s="310"/>
      <c r="O11" s="11" t="str">
        <f t="shared" si="3"/>
        <v>↘</v>
      </c>
      <c r="P11" s="12"/>
      <c r="Q11" s="8"/>
      <c r="S11" s="8"/>
    </row>
    <row r="12" spans="2:19" s="5" customFormat="1" ht="22.5" customHeight="1" x14ac:dyDescent="0.2">
      <c r="B12" s="103"/>
      <c r="C12" s="14" t="s">
        <v>65</v>
      </c>
      <c r="D12" s="309">
        <f>'R2決算'!$C$7</f>
        <v>0</v>
      </c>
      <c r="E12" s="310"/>
      <c r="F12" s="309">
        <f>'R3決算'!$C$7</f>
        <v>0</v>
      </c>
      <c r="G12" s="310"/>
      <c r="H12" s="309">
        <f t="shared" si="0"/>
        <v>0</v>
      </c>
      <c r="I12" s="310"/>
      <c r="J12" s="11" t="str">
        <f t="shared" si="1"/>
        <v>↘</v>
      </c>
      <c r="K12" s="309">
        <f>'R4決算'!$C$7</f>
        <v>0</v>
      </c>
      <c r="L12" s="310"/>
      <c r="M12" s="309">
        <f t="shared" si="2"/>
        <v>0</v>
      </c>
      <c r="N12" s="310"/>
      <c r="O12" s="11" t="str">
        <f t="shared" si="3"/>
        <v>↘</v>
      </c>
      <c r="P12" s="12"/>
      <c r="Q12" s="8"/>
      <c r="S12" s="8"/>
    </row>
    <row r="13" spans="2:19" s="5" customFormat="1" ht="22.5" customHeight="1" x14ac:dyDescent="0.2">
      <c r="B13" s="311" t="s">
        <v>9</v>
      </c>
      <c r="C13" s="208"/>
      <c r="D13" s="309">
        <f>'R2決算'!$C$8</f>
        <v>0</v>
      </c>
      <c r="E13" s="310"/>
      <c r="F13" s="309">
        <f>'R3決算'!$C$8</f>
        <v>0</v>
      </c>
      <c r="G13" s="310"/>
      <c r="H13" s="309">
        <f t="shared" si="0"/>
        <v>0</v>
      </c>
      <c r="I13" s="310"/>
      <c r="J13" s="11" t="str">
        <f t="shared" si="1"/>
        <v>↘</v>
      </c>
      <c r="K13" s="309">
        <f>'R4決算'!$C$8</f>
        <v>0</v>
      </c>
      <c r="L13" s="310"/>
      <c r="M13" s="309">
        <f t="shared" si="2"/>
        <v>0</v>
      </c>
      <c r="N13" s="310"/>
      <c r="O13" s="11" t="str">
        <f t="shared" si="3"/>
        <v>↘</v>
      </c>
      <c r="P13" s="12"/>
      <c r="Q13" s="8"/>
      <c r="S13" s="8"/>
    </row>
    <row r="14" spans="2:19" s="5" customFormat="1" ht="22.5" customHeight="1" x14ac:dyDescent="0.2">
      <c r="B14" s="103"/>
      <c r="C14" s="14" t="s">
        <v>66</v>
      </c>
      <c r="D14" s="309">
        <f>'R2決算'!$C$9</f>
        <v>0</v>
      </c>
      <c r="E14" s="310"/>
      <c r="F14" s="309">
        <f>'R3決算'!$C$9</f>
        <v>0</v>
      </c>
      <c r="G14" s="310"/>
      <c r="H14" s="309">
        <f t="shared" si="0"/>
        <v>0</v>
      </c>
      <c r="I14" s="310"/>
      <c r="J14" s="11" t="str">
        <f t="shared" si="1"/>
        <v>↘</v>
      </c>
      <c r="K14" s="309">
        <f>'R4決算'!$C$9</f>
        <v>0</v>
      </c>
      <c r="L14" s="310"/>
      <c r="M14" s="309">
        <f t="shared" si="2"/>
        <v>0</v>
      </c>
      <c r="N14" s="310"/>
      <c r="O14" s="11" t="str">
        <f t="shared" si="3"/>
        <v>↘</v>
      </c>
      <c r="P14" s="12"/>
      <c r="Q14" s="8"/>
      <c r="S14" s="8"/>
    </row>
    <row r="15" spans="2:19" s="5" customFormat="1" ht="22.5" customHeight="1" x14ac:dyDescent="0.2">
      <c r="B15" s="311" t="s">
        <v>67</v>
      </c>
      <c r="C15" s="208"/>
      <c r="D15" s="309">
        <f>$D$11+$D$13</f>
        <v>0</v>
      </c>
      <c r="E15" s="310"/>
      <c r="F15" s="309">
        <f>$F$11+$F$13</f>
        <v>0</v>
      </c>
      <c r="G15" s="310"/>
      <c r="H15" s="309">
        <f t="shared" si="0"/>
        <v>0</v>
      </c>
      <c r="I15" s="310"/>
      <c r="J15" s="11" t="str">
        <f t="shared" si="1"/>
        <v>↘</v>
      </c>
      <c r="K15" s="309">
        <f>$K$11+$K$13</f>
        <v>0</v>
      </c>
      <c r="L15" s="310"/>
      <c r="M15" s="309">
        <f t="shared" si="2"/>
        <v>0</v>
      </c>
      <c r="N15" s="310"/>
      <c r="O15" s="11" t="str">
        <f t="shared" si="3"/>
        <v>↘</v>
      </c>
      <c r="P15" s="12"/>
      <c r="Q15" s="8"/>
      <c r="R15" s="15"/>
      <c r="S15" s="8"/>
    </row>
    <row r="16" spans="2:19" s="5" customFormat="1" ht="22.5" customHeight="1" x14ac:dyDescent="0.2">
      <c r="B16" s="311" t="s">
        <v>69</v>
      </c>
      <c r="C16" s="208"/>
      <c r="D16" s="309">
        <f>'R2決算'!$C$10</f>
        <v>0</v>
      </c>
      <c r="E16" s="310"/>
      <c r="F16" s="309">
        <f>'R3決算'!$C$10</f>
        <v>0</v>
      </c>
      <c r="G16" s="310"/>
      <c r="H16" s="309">
        <f t="shared" si="0"/>
        <v>0</v>
      </c>
      <c r="I16" s="310"/>
      <c r="J16" s="11" t="str">
        <f t="shared" si="1"/>
        <v>↘</v>
      </c>
      <c r="K16" s="309">
        <f>'R4決算'!$C$10</f>
        <v>0</v>
      </c>
      <c r="L16" s="310"/>
      <c r="M16" s="309">
        <f t="shared" si="2"/>
        <v>0</v>
      </c>
      <c r="N16" s="310"/>
      <c r="O16" s="11" t="str">
        <f t="shared" si="3"/>
        <v>↘</v>
      </c>
      <c r="P16" s="12"/>
      <c r="Q16" s="8"/>
      <c r="S16" s="8"/>
    </row>
    <row r="17" spans="2:19" s="5" customFormat="1" ht="22.5" customHeight="1" x14ac:dyDescent="0.2">
      <c r="B17" s="87" t="s">
        <v>68</v>
      </c>
      <c r="C17" s="60"/>
      <c r="D17" s="314"/>
      <c r="E17" s="315"/>
      <c r="F17" s="316"/>
      <c r="G17" s="317"/>
      <c r="H17" s="318"/>
      <c r="I17" s="319"/>
      <c r="J17" s="88"/>
      <c r="K17" s="316"/>
      <c r="L17" s="317"/>
      <c r="M17" s="318"/>
      <c r="N17" s="319"/>
      <c r="O17" s="88"/>
      <c r="P17" s="59"/>
      <c r="Q17" s="8"/>
      <c r="S17" s="8"/>
    </row>
    <row r="18" spans="2:19" s="5" customFormat="1" ht="22.5" customHeight="1" x14ac:dyDescent="0.2">
      <c r="B18" s="311" t="s">
        <v>70</v>
      </c>
      <c r="C18" s="208"/>
      <c r="D18" s="320">
        <f>'R2決算'!$C$16</f>
        <v>0</v>
      </c>
      <c r="E18" s="321"/>
      <c r="F18" s="320">
        <f>'R3決算'!$C$16</f>
        <v>0</v>
      </c>
      <c r="G18" s="321"/>
      <c r="H18" s="309">
        <f t="shared" ref="H18:H21" si="4">F18-D18</f>
        <v>0</v>
      </c>
      <c r="I18" s="310"/>
      <c r="J18" s="11" t="str">
        <f t="shared" si="1"/>
        <v>↘</v>
      </c>
      <c r="K18" s="320">
        <f>'R4決算'!$C$16</f>
        <v>0</v>
      </c>
      <c r="L18" s="321"/>
      <c r="M18" s="309">
        <f t="shared" ref="M18:M35" si="5">K18-F18</f>
        <v>0</v>
      </c>
      <c r="N18" s="310"/>
      <c r="O18" s="11" t="str">
        <f t="shared" ref="O18:O21" si="6">IF(K18&gt;F18,"↗","↘")</f>
        <v>↘</v>
      </c>
      <c r="P18" s="12"/>
      <c r="Q18" s="8"/>
      <c r="S18" s="8"/>
    </row>
    <row r="19" spans="2:19" s="5" customFormat="1" ht="22.5" customHeight="1" x14ac:dyDescent="0.2">
      <c r="B19" s="311" t="s">
        <v>71</v>
      </c>
      <c r="C19" s="208"/>
      <c r="D19" s="320">
        <f>'R2決算'!$C$19</f>
        <v>0</v>
      </c>
      <c r="E19" s="321"/>
      <c r="F19" s="320">
        <f>'R3決算'!$C$19</f>
        <v>0</v>
      </c>
      <c r="G19" s="321"/>
      <c r="H19" s="309">
        <f t="shared" si="4"/>
        <v>0</v>
      </c>
      <c r="I19" s="310"/>
      <c r="J19" s="11" t="str">
        <f t="shared" si="1"/>
        <v>↘</v>
      </c>
      <c r="K19" s="320">
        <f>'R4決算'!$C$19</f>
        <v>0</v>
      </c>
      <c r="L19" s="321"/>
      <c r="M19" s="309">
        <f t="shared" si="5"/>
        <v>0</v>
      </c>
      <c r="N19" s="310"/>
      <c r="O19" s="11" t="str">
        <f t="shared" si="6"/>
        <v>↘</v>
      </c>
      <c r="P19" s="12"/>
      <c r="Q19" s="8"/>
      <c r="S19" s="8"/>
    </row>
    <row r="20" spans="2:19" s="5" customFormat="1" ht="22.5" customHeight="1" x14ac:dyDescent="0.2">
      <c r="B20" s="311" t="s">
        <v>72</v>
      </c>
      <c r="C20" s="208"/>
      <c r="D20" s="320">
        <f>'R2決算'!$C$20</f>
        <v>0</v>
      </c>
      <c r="E20" s="321"/>
      <c r="F20" s="320">
        <f>'R3決算'!$C$20</f>
        <v>0</v>
      </c>
      <c r="G20" s="321"/>
      <c r="H20" s="309">
        <f t="shared" si="4"/>
        <v>0</v>
      </c>
      <c r="I20" s="310"/>
      <c r="J20" s="11" t="str">
        <f t="shared" si="1"/>
        <v>↘</v>
      </c>
      <c r="K20" s="320">
        <f>'R4決算'!$C$20</f>
        <v>0</v>
      </c>
      <c r="L20" s="321"/>
      <c r="M20" s="309">
        <f t="shared" si="5"/>
        <v>0</v>
      </c>
      <c r="N20" s="310"/>
      <c r="O20" s="11" t="str">
        <f t="shared" si="6"/>
        <v>↘</v>
      </c>
      <c r="P20" s="12"/>
      <c r="Q20" s="8"/>
      <c r="S20" s="8"/>
    </row>
    <row r="21" spans="2:19" s="5" customFormat="1" ht="22.5" customHeight="1" x14ac:dyDescent="0.2">
      <c r="B21" s="311" t="s">
        <v>73</v>
      </c>
      <c r="C21" s="208"/>
      <c r="D21" s="320">
        <f>'R2決算'!$C$21</f>
        <v>0</v>
      </c>
      <c r="E21" s="321"/>
      <c r="F21" s="320">
        <f>'R3決算'!$C$21</f>
        <v>0</v>
      </c>
      <c r="G21" s="321"/>
      <c r="H21" s="309">
        <f t="shared" si="4"/>
        <v>0</v>
      </c>
      <c r="I21" s="310"/>
      <c r="J21" s="11" t="str">
        <f t="shared" si="1"/>
        <v>↘</v>
      </c>
      <c r="K21" s="320">
        <f>'R4決算'!$C$21</f>
        <v>0</v>
      </c>
      <c r="L21" s="321"/>
      <c r="M21" s="309">
        <f t="shared" si="5"/>
        <v>0</v>
      </c>
      <c r="N21" s="310"/>
      <c r="O21" s="11" t="str">
        <f t="shared" si="6"/>
        <v>↘</v>
      </c>
      <c r="P21" s="12"/>
      <c r="Q21" s="8"/>
      <c r="S21" s="8"/>
    </row>
    <row r="22" spans="2:19" ht="24" customHeight="1" x14ac:dyDescent="0.2">
      <c r="B22" s="45" t="s">
        <v>10</v>
      </c>
      <c r="C22" s="46"/>
      <c r="D22" s="325"/>
      <c r="E22" s="326"/>
      <c r="F22" s="327"/>
      <c r="G22" s="328"/>
      <c r="H22" s="329"/>
      <c r="I22" s="326"/>
      <c r="J22" s="90"/>
      <c r="K22" s="327"/>
      <c r="L22" s="328"/>
      <c r="M22" s="90"/>
      <c r="N22" s="51"/>
      <c r="O22" s="90"/>
      <c r="P22" s="52" t="s">
        <v>74</v>
      </c>
    </row>
    <row r="23" spans="2:19" ht="24" customHeight="1" x14ac:dyDescent="0.2">
      <c r="B23" s="297" t="s">
        <v>11</v>
      </c>
      <c r="C23" s="208"/>
      <c r="D23" s="131"/>
      <c r="E23" s="208"/>
      <c r="F23" s="330"/>
      <c r="G23" s="331"/>
      <c r="H23" s="332"/>
      <c r="I23" s="333"/>
      <c r="J23" s="91"/>
      <c r="K23" s="330"/>
      <c r="L23" s="331"/>
      <c r="M23" s="91"/>
      <c r="N23" s="16"/>
      <c r="O23" s="91"/>
      <c r="P23" s="17"/>
    </row>
    <row r="24" spans="2:19" ht="24" customHeight="1" x14ac:dyDescent="0.2">
      <c r="B24" s="104"/>
      <c r="C24" s="83" t="s">
        <v>12</v>
      </c>
      <c r="D24" s="322" t="e">
        <f>$D$6/$D$11</f>
        <v>#DIV/0!</v>
      </c>
      <c r="E24" s="323"/>
      <c r="F24" s="322" t="e">
        <f>$F$6/$F$11</f>
        <v>#DIV/0!</v>
      </c>
      <c r="G24" s="323"/>
      <c r="H24" s="324" t="e">
        <f>F24-D24</f>
        <v>#DIV/0!</v>
      </c>
      <c r="I24" s="323"/>
      <c r="J24" s="11" t="e">
        <f t="shared" si="1"/>
        <v>#DIV/0!</v>
      </c>
      <c r="K24" s="322" t="e">
        <f>$K$6/$K$11</f>
        <v>#DIV/0!</v>
      </c>
      <c r="L24" s="323"/>
      <c r="M24" s="324" t="e">
        <f>K24-F24</f>
        <v>#DIV/0!</v>
      </c>
      <c r="N24" s="323"/>
      <c r="O24" s="11" t="e">
        <f>IF(K24&gt;F24,"↗","↘")</f>
        <v>#DIV/0!</v>
      </c>
      <c r="P24" s="106" t="e">
        <f>IF(K24&gt;100%,"　","(ﾟдﾟﾉ)ﾉ")</f>
        <v>#DIV/0!</v>
      </c>
      <c r="Q24" s="76"/>
    </row>
    <row r="25" spans="2:19" ht="24" customHeight="1" x14ac:dyDescent="0.2">
      <c r="B25" s="297" t="s">
        <v>13</v>
      </c>
      <c r="C25" s="208"/>
      <c r="D25" s="330"/>
      <c r="E25" s="331"/>
      <c r="F25" s="334"/>
      <c r="G25" s="310"/>
      <c r="H25" s="18"/>
      <c r="I25" s="19"/>
      <c r="J25" s="19"/>
      <c r="K25" s="335"/>
      <c r="L25" s="310"/>
      <c r="M25" s="18"/>
      <c r="N25" s="19"/>
      <c r="O25" s="19"/>
      <c r="P25" s="20"/>
      <c r="Q25" s="68"/>
    </row>
    <row r="26" spans="2:19" ht="24" customHeight="1" x14ac:dyDescent="0.2">
      <c r="B26" s="104"/>
      <c r="C26" s="83" t="s">
        <v>14</v>
      </c>
      <c r="D26" s="322" t="e">
        <f>$D$16/($D$6+$D$8)</f>
        <v>#DIV/0!</v>
      </c>
      <c r="E26" s="323"/>
      <c r="F26" s="322" t="e">
        <f>$F$16/($F$6+$F$8)</f>
        <v>#DIV/0!</v>
      </c>
      <c r="G26" s="323"/>
      <c r="H26" s="324" t="e">
        <f>F26-D26</f>
        <v>#DIV/0!</v>
      </c>
      <c r="I26" s="323"/>
      <c r="J26" s="11" t="e">
        <f t="shared" si="1"/>
        <v>#DIV/0!</v>
      </c>
      <c r="K26" s="322" t="e">
        <f>$K$16/($K$6+$K$8)</f>
        <v>#DIV/0!</v>
      </c>
      <c r="L26" s="323"/>
      <c r="M26" s="324" t="e">
        <f>K26-F26</f>
        <v>#DIV/0!</v>
      </c>
      <c r="N26" s="323"/>
      <c r="O26" s="11" t="e">
        <f>IF(K26&gt;F26,"↗","↘")</f>
        <v>#DIV/0!</v>
      </c>
      <c r="P26" s="106" t="e">
        <f>IF(K26&gt;50%,"　","(ﾟдﾟﾉ)ﾉ")</f>
        <v>#DIV/0!</v>
      </c>
      <c r="Q26" s="76"/>
    </row>
    <row r="27" spans="2:19" ht="24" customHeight="1" x14ac:dyDescent="0.2">
      <c r="B27" s="104"/>
      <c r="C27" s="83" t="s">
        <v>15</v>
      </c>
      <c r="D27" s="322" t="e">
        <f>$D$8/($D$13+$D$16)</f>
        <v>#DIV/0!</v>
      </c>
      <c r="E27" s="323"/>
      <c r="F27" s="322" t="e">
        <f>$F$8/($F$13+$F$16)</f>
        <v>#DIV/0!</v>
      </c>
      <c r="G27" s="323"/>
      <c r="H27" s="324" t="e">
        <f>F27-D27</f>
        <v>#DIV/0!</v>
      </c>
      <c r="I27" s="323"/>
      <c r="J27" s="11" t="e">
        <f t="shared" si="1"/>
        <v>#DIV/0!</v>
      </c>
      <c r="K27" s="322" t="e">
        <f>$K$8/($K$13+$K$16)</f>
        <v>#DIV/0!</v>
      </c>
      <c r="L27" s="323"/>
      <c r="M27" s="324" t="e">
        <f>K27-F27</f>
        <v>#DIV/0!</v>
      </c>
      <c r="N27" s="310"/>
      <c r="O27" s="11" t="e">
        <f>IF(K27&gt;F27,"↗","↘")</f>
        <v>#DIV/0!</v>
      </c>
      <c r="P27" s="41" t="e">
        <f>IF(K27&lt;100%,"　","(ﾟдﾟﾉ)ﾉ")</f>
        <v>#DIV/0!</v>
      </c>
      <c r="Q27" s="76"/>
    </row>
    <row r="28" spans="2:19" ht="24" customHeight="1" x14ac:dyDescent="0.2">
      <c r="B28" s="45" t="s">
        <v>16</v>
      </c>
      <c r="C28" s="46"/>
      <c r="D28" s="339"/>
      <c r="E28" s="340"/>
      <c r="F28" s="327"/>
      <c r="G28" s="328"/>
      <c r="H28" s="47"/>
      <c r="I28" s="48"/>
      <c r="J28" s="48"/>
      <c r="K28" s="89"/>
      <c r="L28" s="49"/>
      <c r="M28" s="47"/>
      <c r="N28" s="48"/>
      <c r="O28" s="48"/>
      <c r="P28" s="50"/>
      <c r="Q28" s="68"/>
    </row>
    <row r="29" spans="2:19" ht="24" customHeight="1" x14ac:dyDescent="0.2">
      <c r="B29" s="105" t="s">
        <v>17</v>
      </c>
      <c r="C29" s="21"/>
      <c r="D29" s="322" t="e">
        <f>'R2決算'!$C$25</f>
        <v>#DIV/0!</v>
      </c>
      <c r="E29" s="323"/>
      <c r="F29" s="322" t="e">
        <f>'R3決算'!$C$25</f>
        <v>#DIV/0!</v>
      </c>
      <c r="G29" s="323"/>
      <c r="H29" s="324" t="e">
        <f>F29-D29</f>
        <v>#DIV/0!</v>
      </c>
      <c r="I29" s="323"/>
      <c r="J29" s="11" t="e">
        <f t="shared" si="1"/>
        <v>#DIV/0!</v>
      </c>
      <c r="K29" s="322" t="e">
        <f>'R4決算'!$C$25</f>
        <v>#DIV/0!</v>
      </c>
      <c r="L29" s="323"/>
      <c r="M29" s="324" t="e">
        <f>K29-F29</f>
        <v>#DIV/0!</v>
      </c>
      <c r="N29" s="310"/>
      <c r="O29" s="11" t="e">
        <f>IF(K29&gt;F29,"↗","↘")</f>
        <v>#DIV/0!</v>
      </c>
      <c r="P29" s="41" t="e">
        <f>IF(K29&gt;0,"　","(ﾟдﾟﾉ)ﾉ")</f>
        <v>#DIV/0!</v>
      </c>
      <c r="Q29" s="76"/>
    </row>
    <row r="30" spans="2:19" ht="24" customHeight="1" x14ac:dyDescent="0.2">
      <c r="B30" s="85" t="s">
        <v>18</v>
      </c>
      <c r="C30" s="46"/>
      <c r="D30" s="339"/>
      <c r="E30" s="340"/>
      <c r="F30" s="327"/>
      <c r="G30" s="328"/>
      <c r="H30" s="47"/>
      <c r="I30" s="48"/>
      <c r="J30" s="48"/>
      <c r="K30" s="89"/>
      <c r="L30" s="49"/>
      <c r="M30" s="47"/>
      <c r="N30" s="48"/>
      <c r="O30" s="48"/>
      <c r="P30" s="50"/>
    </row>
    <row r="31" spans="2:19" ht="24" customHeight="1" x14ac:dyDescent="0.2">
      <c r="B31" s="341" t="s">
        <v>85</v>
      </c>
      <c r="C31" s="202"/>
      <c r="D31" s="322" t="e">
        <f>'R2決算'!$C$26</f>
        <v>#DIV/0!</v>
      </c>
      <c r="E31" s="323"/>
      <c r="F31" s="322" t="e">
        <f>'R3決算'!$C$26</f>
        <v>#DIV/0!</v>
      </c>
      <c r="G31" s="323"/>
      <c r="H31" s="324" t="e">
        <f>F31-D31</f>
        <v>#DIV/0!</v>
      </c>
      <c r="I31" s="323"/>
      <c r="J31" s="11" t="e">
        <f t="shared" ref="J31" si="7">IF(F31&gt;D31,"↗","↘")</f>
        <v>#DIV/0!</v>
      </c>
      <c r="K31" s="322" t="e">
        <f>'R4決算'!$C$26</f>
        <v>#DIV/0!</v>
      </c>
      <c r="L31" s="323"/>
      <c r="M31" s="324" t="e">
        <f>K31-F31</f>
        <v>#DIV/0!</v>
      </c>
      <c r="N31" s="310"/>
      <c r="O31" s="11" t="e">
        <f>IF(K31&gt;F31,"↗","↘")</f>
        <v>#DIV/0!</v>
      </c>
      <c r="P31" s="41" t="e">
        <f>IF(K31&gt;100%,"　","(ﾟдﾟﾉ)ﾉ")</f>
        <v>#DIV/0!</v>
      </c>
    </row>
    <row r="32" spans="2:19" ht="24" customHeight="1" x14ac:dyDescent="0.2">
      <c r="B32" s="45" t="s">
        <v>28</v>
      </c>
      <c r="C32" s="46"/>
      <c r="D32" s="339"/>
      <c r="E32" s="340"/>
      <c r="F32" s="327"/>
      <c r="G32" s="328"/>
      <c r="H32" s="47"/>
      <c r="I32" s="48"/>
      <c r="J32" s="48"/>
      <c r="K32" s="89"/>
      <c r="L32" s="49"/>
      <c r="M32" s="47"/>
      <c r="N32" s="48"/>
      <c r="O32" s="48"/>
      <c r="P32" s="50"/>
    </row>
    <row r="33" spans="2:22" ht="24" customHeight="1" x14ac:dyDescent="0.2">
      <c r="B33" s="311" t="s">
        <v>70</v>
      </c>
      <c r="C33" s="208"/>
      <c r="D33" s="336">
        <f>$D$18</f>
        <v>0</v>
      </c>
      <c r="E33" s="337"/>
      <c r="F33" s="336">
        <f>$F$18</f>
        <v>0</v>
      </c>
      <c r="G33" s="337"/>
      <c r="H33" s="309">
        <f>F33-D33</f>
        <v>0</v>
      </c>
      <c r="I33" s="338"/>
      <c r="J33" s="11" t="str">
        <f t="shared" si="1"/>
        <v>↘</v>
      </c>
      <c r="K33" s="342">
        <f>$K$18</f>
        <v>0</v>
      </c>
      <c r="L33" s="343"/>
      <c r="M33" s="344">
        <f t="shared" ref="M33" si="8">K33-F33</f>
        <v>0</v>
      </c>
      <c r="N33" s="343"/>
      <c r="O33" s="11" t="str">
        <f>IF(K33&gt;F33,"↗","↘")</f>
        <v>↘</v>
      </c>
      <c r="P33" s="107" t="str">
        <f>IF(AND($D$33&lt;0,$F$33&lt;0,$K$33&lt;0),"＼(^o^)／","　")</f>
        <v>　</v>
      </c>
    </row>
    <row r="34" spans="2:22" ht="24" customHeight="1" x14ac:dyDescent="0.2">
      <c r="B34" s="354" t="s">
        <v>77</v>
      </c>
      <c r="C34" s="313"/>
      <c r="D34" s="352">
        <f>$D$20</f>
        <v>0</v>
      </c>
      <c r="E34" s="310"/>
      <c r="F34" s="352">
        <f>$F$20</f>
        <v>0</v>
      </c>
      <c r="G34" s="310"/>
      <c r="H34" s="309">
        <f>F34-D34</f>
        <v>0</v>
      </c>
      <c r="I34" s="310"/>
      <c r="J34" s="11" t="str">
        <f t="shared" si="1"/>
        <v>↘</v>
      </c>
      <c r="K34" s="352">
        <f>$K$20</f>
        <v>0</v>
      </c>
      <c r="L34" s="310"/>
      <c r="M34" s="344">
        <f t="shared" si="5"/>
        <v>0</v>
      </c>
      <c r="N34" s="353"/>
      <c r="O34" s="11" t="str">
        <f>IF(K34&gt;F34,"↗","↘")</f>
        <v>↘</v>
      </c>
      <c r="P34" s="107" t="str">
        <f>IF(AND($D$33&lt;0,$F$33&lt;0,$K$33&lt;0),"(ﾟдﾟﾉ)ﾉ","　")</f>
        <v>　</v>
      </c>
    </row>
    <row r="35" spans="2:22" ht="24" customHeight="1" thickBot="1" x14ac:dyDescent="0.25">
      <c r="B35" s="345" t="s">
        <v>75</v>
      </c>
      <c r="C35" s="346"/>
      <c r="D35" s="347">
        <f>$D$21</f>
        <v>0</v>
      </c>
      <c r="E35" s="348"/>
      <c r="F35" s="347">
        <f>$F$21</f>
        <v>0</v>
      </c>
      <c r="G35" s="348"/>
      <c r="H35" s="349">
        <f>F35-D35</f>
        <v>0</v>
      </c>
      <c r="I35" s="348"/>
      <c r="J35" s="22" t="str">
        <f t="shared" si="1"/>
        <v>↘</v>
      </c>
      <c r="K35" s="347">
        <f>$K$21</f>
        <v>0</v>
      </c>
      <c r="L35" s="348"/>
      <c r="M35" s="350">
        <f t="shared" si="5"/>
        <v>0</v>
      </c>
      <c r="N35" s="351"/>
      <c r="O35" s="22" t="str">
        <f>IF(K35&gt;F35,"↗","↘")</f>
        <v>↘</v>
      </c>
      <c r="P35" s="42" t="str">
        <f>IF(K35&lt;0,"＼(^o^)／","　")</f>
        <v>　</v>
      </c>
    </row>
    <row r="36" spans="2:22" ht="15" customHeight="1" x14ac:dyDescent="0.2"/>
    <row r="38" spans="2:22" x14ac:dyDescent="0.2">
      <c r="B38" s="1" t="s">
        <v>19</v>
      </c>
      <c r="E38" s="1"/>
      <c r="F38" s="1"/>
      <c r="G38" s="1"/>
      <c r="P38" s="3"/>
      <c r="S38" s="1"/>
      <c r="T38" s="3"/>
      <c r="V38" s="3"/>
    </row>
    <row r="39" spans="2:22" ht="81" customHeight="1" x14ac:dyDescent="0.2">
      <c r="B39" s="298" t="s">
        <v>84</v>
      </c>
      <c r="C39" s="299"/>
      <c r="D39" s="299"/>
      <c r="E39" s="299"/>
      <c r="F39" s="299"/>
      <c r="G39" s="299"/>
      <c r="H39" s="299"/>
      <c r="I39" s="299"/>
      <c r="J39" s="299"/>
      <c r="K39" s="299"/>
      <c r="L39" s="299"/>
      <c r="M39" s="299"/>
      <c r="N39" s="299"/>
      <c r="O39" s="299"/>
      <c r="P39" s="299"/>
      <c r="Q39" s="299"/>
      <c r="R39" s="299"/>
      <c r="S39" s="300"/>
      <c r="T39" s="3"/>
      <c r="V39" s="3"/>
    </row>
    <row r="40" spans="2:22" ht="7.5" customHeight="1" x14ac:dyDescent="0.2">
      <c r="B40" s="23"/>
      <c r="C40" s="23"/>
      <c r="D40" s="23"/>
      <c r="E40" s="23"/>
      <c r="F40" s="23"/>
      <c r="G40" s="23"/>
      <c r="H40" s="23"/>
      <c r="I40" s="23"/>
      <c r="J40" s="23"/>
      <c r="K40" s="23"/>
      <c r="L40" s="23"/>
      <c r="M40" s="23"/>
      <c r="N40" s="23"/>
      <c r="O40" s="23"/>
      <c r="P40" s="23"/>
      <c r="Q40" s="23"/>
      <c r="R40" s="23"/>
      <c r="S40" s="23"/>
      <c r="T40" s="3"/>
      <c r="V40" s="3"/>
    </row>
    <row r="41" spans="2:22" ht="12.75" customHeight="1" x14ac:dyDescent="0.2">
      <c r="B41" s="1" t="s">
        <v>20</v>
      </c>
      <c r="E41" s="1"/>
      <c r="F41" s="1"/>
      <c r="G41" s="1"/>
      <c r="P41" s="3"/>
      <c r="S41" s="1"/>
      <c r="T41" s="3"/>
      <c r="V41" s="3"/>
    </row>
    <row r="42" spans="2:22" ht="90" customHeight="1" x14ac:dyDescent="0.2">
      <c r="B42" s="291" t="s">
        <v>83</v>
      </c>
      <c r="C42" s="120"/>
      <c r="D42" s="120"/>
      <c r="E42" s="120"/>
      <c r="F42" s="120"/>
      <c r="G42" s="120"/>
      <c r="H42" s="120"/>
      <c r="I42" s="120"/>
      <c r="J42" s="120"/>
      <c r="K42" s="120"/>
      <c r="L42" s="120"/>
      <c r="M42" s="120"/>
      <c r="N42" s="120"/>
      <c r="O42" s="120"/>
      <c r="P42" s="120"/>
      <c r="Q42" s="120"/>
      <c r="R42" s="120"/>
      <c r="S42" s="208"/>
      <c r="T42" s="3"/>
      <c r="V42" s="3"/>
    </row>
    <row r="43" spans="2:22" ht="66" customHeight="1" x14ac:dyDescent="0.2">
      <c r="B43" s="291" t="s">
        <v>82</v>
      </c>
      <c r="C43" s="120"/>
      <c r="D43" s="120"/>
      <c r="E43" s="120"/>
      <c r="F43" s="120"/>
      <c r="G43" s="120"/>
      <c r="H43" s="120"/>
      <c r="I43" s="120"/>
      <c r="J43" s="120"/>
      <c r="K43" s="120"/>
      <c r="L43" s="120"/>
      <c r="M43" s="120"/>
      <c r="N43" s="120"/>
      <c r="O43" s="120"/>
      <c r="P43" s="120"/>
      <c r="Q43" s="120"/>
      <c r="R43" s="120"/>
      <c r="S43" s="208"/>
      <c r="T43" s="3"/>
      <c r="V43" s="3"/>
    </row>
    <row r="44" spans="2:22" ht="78.75" customHeight="1" x14ac:dyDescent="0.2">
      <c r="B44" s="291" t="s">
        <v>81</v>
      </c>
      <c r="C44" s="120"/>
      <c r="D44" s="120"/>
      <c r="E44" s="120"/>
      <c r="F44" s="120"/>
      <c r="G44" s="120"/>
      <c r="H44" s="120"/>
      <c r="I44" s="120"/>
      <c r="J44" s="120"/>
      <c r="K44" s="120"/>
      <c r="L44" s="120"/>
      <c r="M44" s="120"/>
      <c r="N44" s="120"/>
      <c r="O44" s="120"/>
      <c r="P44" s="120"/>
      <c r="Q44" s="120"/>
      <c r="R44" s="120"/>
      <c r="S44" s="208"/>
      <c r="T44" s="3"/>
      <c r="V44" s="3"/>
    </row>
    <row r="45" spans="2:22" ht="69.75" customHeight="1" x14ac:dyDescent="0.2">
      <c r="B45" s="291" t="s">
        <v>80</v>
      </c>
      <c r="C45" s="120"/>
      <c r="D45" s="120"/>
      <c r="E45" s="120"/>
      <c r="F45" s="120"/>
      <c r="G45" s="120"/>
      <c r="H45" s="120"/>
      <c r="I45" s="120"/>
      <c r="J45" s="120"/>
      <c r="K45" s="120"/>
      <c r="L45" s="120"/>
      <c r="M45" s="120"/>
      <c r="N45" s="120"/>
      <c r="O45" s="120"/>
      <c r="P45" s="120"/>
      <c r="Q45" s="120"/>
      <c r="R45" s="120"/>
      <c r="S45" s="208"/>
      <c r="T45" s="3"/>
      <c r="V45" s="3"/>
    </row>
    <row r="46" spans="2:22" ht="69.75" customHeight="1" x14ac:dyDescent="0.2">
      <c r="B46" s="291" t="s">
        <v>102</v>
      </c>
      <c r="C46" s="120"/>
      <c r="D46" s="120"/>
      <c r="E46" s="120"/>
      <c r="F46" s="120"/>
      <c r="G46" s="120"/>
      <c r="H46" s="120"/>
      <c r="I46" s="120"/>
      <c r="J46" s="120"/>
      <c r="K46" s="120"/>
      <c r="L46" s="120"/>
      <c r="M46" s="120"/>
      <c r="N46" s="120"/>
      <c r="O46" s="120"/>
      <c r="P46" s="120"/>
      <c r="Q46" s="120"/>
      <c r="R46" s="120"/>
      <c r="S46" s="208"/>
      <c r="T46" s="3"/>
      <c r="V46" s="3"/>
    </row>
  </sheetData>
  <mergeCells count="171">
    <mergeCell ref="K33:L33"/>
    <mergeCell ref="M33:N33"/>
    <mergeCell ref="B35:C35"/>
    <mergeCell ref="D35:E35"/>
    <mergeCell ref="F35:G35"/>
    <mergeCell ref="H35:I35"/>
    <mergeCell ref="K35:L35"/>
    <mergeCell ref="M35:N35"/>
    <mergeCell ref="M29:N29"/>
    <mergeCell ref="D30:E30"/>
    <mergeCell ref="F30:G30"/>
    <mergeCell ref="D32:E32"/>
    <mergeCell ref="F32:G32"/>
    <mergeCell ref="K29:L29"/>
    <mergeCell ref="K31:L31"/>
    <mergeCell ref="M31:N31"/>
    <mergeCell ref="K34:L34"/>
    <mergeCell ref="M34:N34"/>
    <mergeCell ref="B34:C34"/>
    <mergeCell ref="D34:E34"/>
    <mergeCell ref="F34:G34"/>
    <mergeCell ref="H34:I34"/>
    <mergeCell ref="B33:C33"/>
    <mergeCell ref="D33:E33"/>
    <mergeCell ref="F33:G33"/>
    <mergeCell ref="H33:I33"/>
    <mergeCell ref="D28:E28"/>
    <mergeCell ref="F28:G28"/>
    <mergeCell ref="D29:E29"/>
    <mergeCell ref="F29:G29"/>
    <mergeCell ref="H29:I29"/>
    <mergeCell ref="B31:C31"/>
    <mergeCell ref="D31:E31"/>
    <mergeCell ref="F31:G31"/>
    <mergeCell ref="H31:I31"/>
    <mergeCell ref="M26:N26"/>
    <mergeCell ref="D27:E27"/>
    <mergeCell ref="F27:G27"/>
    <mergeCell ref="H27:I27"/>
    <mergeCell ref="K27:L27"/>
    <mergeCell ref="M27:N27"/>
    <mergeCell ref="D25:E25"/>
    <mergeCell ref="F25:G25"/>
    <mergeCell ref="K25:L25"/>
    <mergeCell ref="D26:E26"/>
    <mergeCell ref="F26:G26"/>
    <mergeCell ref="H26:I26"/>
    <mergeCell ref="K26:L26"/>
    <mergeCell ref="M21:N21"/>
    <mergeCell ref="B21:C21"/>
    <mergeCell ref="D21:E21"/>
    <mergeCell ref="F21:G21"/>
    <mergeCell ref="H21:I21"/>
    <mergeCell ref="K21:L21"/>
    <mergeCell ref="D24:E24"/>
    <mergeCell ref="F24:G24"/>
    <mergeCell ref="H24:I24"/>
    <mergeCell ref="K24:L24"/>
    <mergeCell ref="M24:N24"/>
    <mergeCell ref="D22:E22"/>
    <mergeCell ref="F22:G22"/>
    <mergeCell ref="H22:I22"/>
    <mergeCell ref="K22:L22"/>
    <mergeCell ref="D23:E23"/>
    <mergeCell ref="F23:G23"/>
    <mergeCell ref="H23:I23"/>
    <mergeCell ref="K23:L23"/>
    <mergeCell ref="M19:N19"/>
    <mergeCell ref="B20:C20"/>
    <mergeCell ref="D20:E20"/>
    <mergeCell ref="F20:G20"/>
    <mergeCell ref="H20:I20"/>
    <mergeCell ref="K20:L20"/>
    <mergeCell ref="M20:N20"/>
    <mergeCell ref="B19:C19"/>
    <mergeCell ref="D19:E19"/>
    <mergeCell ref="F19:G19"/>
    <mergeCell ref="H19:I19"/>
    <mergeCell ref="K19:L19"/>
    <mergeCell ref="D17:E17"/>
    <mergeCell ref="F17:G17"/>
    <mergeCell ref="H17:I17"/>
    <mergeCell ref="K17:L17"/>
    <mergeCell ref="M17:N17"/>
    <mergeCell ref="B18:C18"/>
    <mergeCell ref="D18:E18"/>
    <mergeCell ref="F18:G18"/>
    <mergeCell ref="H18:I18"/>
    <mergeCell ref="K18:L18"/>
    <mergeCell ref="M18:N18"/>
    <mergeCell ref="D14:E14"/>
    <mergeCell ref="F14:G14"/>
    <mergeCell ref="H14:I14"/>
    <mergeCell ref="K14:L14"/>
    <mergeCell ref="M14:N14"/>
    <mergeCell ref="F13:G13"/>
    <mergeCell ref="H13:I13"/>
    <mergeCell ref="M15:N15"/>
    <mergeCell ref="B16:C16"/>
    <mergeCell ref="D16:E16"/>
    <mergeCell ref="F16:G16"/>
    <mergeCell ref="H16:I16"/>
    <mergeCell ref="K16:L16"/>
    <mergeCell ref="M16:N16"/>
    <mergeCell ref="B15:C15"/>
    <mergeCell ref="D15:E15"/>
    <mergeCell ref="F15:G15"/>
    <mergeCell ref="H15:I15"/>
    <mergeCell ref="K15:L15"/>
    <mergeCell ref="D13:E13"/>
    <mergeCell ref="K7:L7"/>
    <mergeCell ref="B11:C11"/>
    <mergeCell ref="D11:E11"/>
    <mergeCell ref="F11:G11"/>
    <mergeCell ref="H11:I11"/>
    <mergeCell ref="K11:L11"/>
    <mergeCell ref="M11:N11"/>
    <mergeCell ref="B10:C10"/>
    <mergeCell ref="D10:E10"/>
    <mergeCell ref="F10:G10"/>
    <mergeCell ref="H10:I10"/>
    <mergeCell ref="K10:L10"/>
    <mergeCell ref="M10:N10"/>
    <mergeCell ref="H12:I12"/>
    <mergeCell ref="K12:L12"/>
    <mergeCell ref="M12:N12"/>
    <mergeCell ref="K13:L13"/>
    <mergeCell ref="M13:N13"/>
    <mergeCell ref="B43:S43"/>
    <mergeCell ref="B44:S44"/>
    <mergeCell ref="M8:N8"/>
    <mergeCell ref="K6:L6"/>
    <mergeCell ref="M6:N6"/>
    <mergeCell ref="D9:E9"/>
    <mergeCell ref="F9:G9"/>
    <mergeCell ref="H9:I9"/>
    <mergeCell ref="K9:L9"/>
    <mergeCell ref="M9:N9"/>
    <mergeCell ref="M7:N7"/>
    <mergeCell ref="B8:C8"/>
    <mergeCell ref="D8:E8"/>
    <mergeCell ref="F8:G8"/>
    <mergeCell ref="H8:I8"/>
    <mergeCell ref="K8:L8"/>
    <mergeCell ref="D7:E7"/>
    <mergeCell ref="F7:G7"/>
    <mergeCell ref="H7:I7"/>
    <mergeCell ref="B45:S45"/>
    <mergeCell ref="B46:S46"/>
    <mergeCell ref="B2:C2"/>
    <mergeCell ref="D2:J2"/>
    <mergeCell ref="B23:C23"/>
    <mergeCell ref="B25:C25"/>
    <mergeCell ref="B39:S39"/>
    <mergeCell ref="B42:S42"/>
    <mergeCell ref="K4:L4"/>
    <mergeCell ref="M4:N4"/>
    <mergeCell ref="H5:I5"/>
    <mergeCell ref="K5:L5"/>
    <mergeCell ref="M5:N5"/>
    <mergeCell ref="B4:C4"/>
    <mergeCell ref="D4:E4"/>
    <mergeCell ref="F4:G4"/>
    <mergeCell ref="H4:I4"/>
    <mergeCell ref="H6:I6"/>
    <mergeCell ref="B6:C6"/>
    <mergeCell ref="D6:E6"/>
    <mergeCell ref="F6:G6"/>
    <mergeCell ref="B13:C13"/>
    <mergeCell ref="D12:E12"/>
    <mergeCell ref="F12:G12"/>
  </mergeCells>
  <phoneticPr fontId="2"/>
  <conditionalFormatting sqref="O2:P2">
    <cfRule type="cellIs" dxfId="19" priority="34" operator="equal">
      <formula>0</formula>
    </cfRule>
  </conditionalFormatting>
  <conditionalFormatting sqref="M22:N23 M1:N3 D47:P65497 K3:L3 D3:I3 D5:G5 D4 F4 H25:I25 H28:I28 H26:H27 H30:I30 M25:N25 M24 M28:N28 M26:M27 M30:N30 Q24 P25 P28 P30 Q29 Q26:Q27 D36:P37 H29 M29 M32:N32 H32:J32 O1:P16 D6:D16 F6:F16 K4:K16 M4:M21 J18:J30 H4:H24 P17:P23 H31 D22:D31 J31:K31 M31 O18:O31 J34:K35 D34:D35 F34:F35 F1:L1 J3:J16 G38:S38 G40:S41 H33:H35 J33 M33:M35 O33:O35 P32:P34 F22:F31">
    <cfRule type="containsErrors" dxfId="18" priority="33">
      <formula>ISERROR(D1)</formula>
    </cfRule>
  </conditionalFormatting>
  <conditionalFormatting sqref="D17 K22:K23 K30:L30 K28:L28 F17 J17:K17 K25 K29 D32:D33 K32:L32 F32:F33 K33">
    <cfRule type="containsErrors" dxfId="17" priority="32">
      <formula>ISERROR(D17)</formula>
    </cfRule>
  </conditionalFormatting>
  <conditionalFormatting sqref="H24 H26:H27 H25:K25 H28:L28 H30:L30 H29 K29 D24:D31 K31 H31 M31 D34:D35 K34:K35 F34:F35 F24:F31">
    <cfRule type="cellIs" dxfId="16" priority="31" operator="lessThan">
      <formula>0</formula>
    </cfRule>
  </conditionalFormatting>
  <conditionalFormatting sqref="M2:N2">
    <cfRule type="cellIs" dxfId="15" priority="30" operator="equal">
      <formula>0</formula>
    </cfRule>
  </conditionalFormatting>
  <conditionalFormatting sqref="M22:N23 M25:N25 M24 M28:N28 M26:M27 M30:N30 M29 M32:N32">
    <cfRule type="containsErrors" dxfId="14" priority="29">
      <formula>ISERROR(M22)</formula>
    </cfRule>
  </conditionalFormatting>
  <conditionalFormatting sqref="M25:N25 M24 M28:N28 M26:M27 M30:N30 M29">
    <cfRule type="cellIs" dxfId="13" priority="28" operator="lessThan">
      <formula>0</formula>
    </cfRule>
  </conditionalFormatting>
  <conditionalFormatting sqref="M17">
    <cfRule type="containsErrors" dxfId="12" priority="24">
      <formula>ISERROR(M17)</formula>
    </cfRule>
  </conditionalFormatting>
  <conditionalFormatting sqref="M25:N25">
    <cfRule type="cellIs" dxfId="11" priority="23" operator="lessThan">
      <formula>0</formula>
    </cfRule>
  </conditionalFormatting>
  <conditionalFormatting sqref="M28:N28">
    <cfRule type="cellIs" dxfId="10" priority="22" operator="lessThan">
      <formula>0</formula>
    </cfRule>
  </conditionalFormatting>
  <conditionalFormatting sqref="M30:N30">
    <cfRule type="cellIs" dxfId="9" priority="21" operator="lessThan">
      <formula>0</formula>
    </cfRule>
  </conditionalFormatting>
  <conditionalFormatting sqref="O32">
    <cfRule type="containsErrors" dxfId="8" priority="20">
      <formula>ISERROR(O32)</formula>
    </cfRule>
  </conditionalFormatting>
  <conditionalFormatting sqref="O17">
    <cfRule type="containsErrors" dxfId="7" priority="19">
      <formula>ISERROR(O17)</formula>
    </cfRule>
  </conditionalFormatting>
  <conditionalFormatting sqref="O25 O28 O30">
    <cfRule type="cellIs" dxfId="6" priority="18" operator="lessThan">
      <formula>0</formula>
    </cfRule>
  </conditionalFormatting>
  <conditionalFormatting sqref="K24">
    <cfRule type="containsErrors" dxfId="5" priority="13">
      <formula>ISERROR(K24)</formula>
    </cfRule>
  </conditionalFormatting>
  <conditionalFormatting sqref="K24">
    <cfRule type="cellIs" dxfId="4" priority="12" operator="lessThan">
      <formula>0</formula>
    </cfRule>
  </conditionalFormatting>
  <conditionalFormatting sqref="K27">
    <cfRule type="cellIs" dxfId="3" priority="8" operator="lessThan">
      <formula>0</formula>
    </cfRule>
  </conditionalFormatting>
  <conditionalFormatting sqref="K26">
    <cfRule type="containsErrors" dxfId="2" priority="11">
      <formula>ISERROR(K26)</formula>
    </cfRule>
  </conditionalFormatting>
  <conditionalFormatting sqref="K26">
    <cfRule type="cellIs" dxfId="1" priority="10" operator="lessThan">
      <formula>0</formula>
    </cfRule>
  </conditionalFormatting>
  <conditionalFormatting sqref="K27">
    <cfRule type="containsErrors" dxfId="0" priority="9">
      <formula>ISERROR(K27)</formula>
    </cfRule>
  </conditionalFormatting>
  <pageMargins left="0.31496062992125984" right="0.31496062992125984" top="0.55118110236220474" bottom="0.55118110236220474" header="0.31496062992125984" footer="0.31496062992125984"/>
  <pageSetup paperSize="9" scale="80" orientation="portrait" cellComments="asDisplayed" r:id="rId1"/>
  <colBreaks count="1" manualBreakCount="1">
    <brk id="16" max="59"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85" zoomScaleNormal="85" workbookViewId="0">
      <selection activeCell="H16" sqref="H16"/>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9" t="s">
        <v>2</v>
      </c>
      <c r="B2" s="27" t="s">
        <v>30</v>
      </c>
      <c r="C2" s="28"/>
      <c r="D2" s="94" t="s">
        <v>103</v>
      </c>
    </row>
    <row r="3" spans="1:4" ht="26.25" customHeight="1" x14ac:dyDescent="0.2">
      <c r="A3" s="110"/>
      <c r="B3" s="29" t="s">
        <v>29</v>
      </c>
      <c r="C3" s="30"/>
      <c r="D3" s="81" t="s">
        <v>34</v>
      </c>
    </row>
    <row r="4" spans="1:4" ht="26.25" customHeight="1" x14ac:dyDescent="0.2">
      <c r="A4" s="110"/>
      <c r="B4" s="31" t="s">
        <v>31</v>
      </c>
      <c r="C4" s="32"/>
      <c r="D4" s="81" t="s">
        <v>35</v>
      </c>
    </row>
    <row r="5" spans="1:4" ht="26.25" customHeight="1" x14ac:dyDescent="0.2">
      <c r="A5" s="110"/>
      <c r="B5" s="31" t="s">
        <v>43</v>
      </c>
      <c r="C5" s="32"/>
      <c r="D5" s="81" t="s">
        <v>44</v>
      </c>
    </row>
    <row r="6" spans="1:4" ht="26.25" customHeight="1" x14ac:dyDescent="0.2">
      <c r="A6" s="110"/>
      <c r="B6" s="31" t="s">
        <v>32</v>
      </c>
      <c r="C6" s="32"/>
      <c r="D6" s="82" t="s">
        <v>36</v>
      </c>
    </row>
    <row r="7" spans="1:4" ht="26.25" customHeight="1" x14ac:dyDescent="0.2">
      <c r="A7" s="110"/>
      <c r="B7" s="33" t="s">
        <v>45</v>
      </c>
      <c r="C7" s="32"/>
      <c r="D7" s="82" t="s">
        <v>46</v>
      </c>
    </row>
    <row r="8" spans="1:4" ht="26.25" customHeight="1" x14ac:dyDescent="0.2">
      <c r="A8" s="110"/>
      <c r="B8" s="31" t="s">
        <v>33</v>
      </c>
      <c r="C8" s="32"/>
      <c r="D8" s="81" t="s">
        <v>37</v>
      </c>
    </row>
    <row r="9" spans="1:4" ht="26.25" customHeight="1" x14ac:dyDescent="0.2">
      <c r="A9" s="110"/>
      <c r="B9" s="31" t="s">
        <v>47</v>
      </c>
      <c r="C9" s="32"/>
      <c r="D9" s="81" t="s">
        <v>48</v>
      </c>
    </row>
    <row r="10" spans="1:4" ht="26.25" customHeight="1" thickBot="1" x14ac:dyDescent="0.25">
      <c r="A10" s="110"/>
      <c r="B10" s="31" t="s">
        <v>49</v>
      </c>
      <c r="C10" s="32"/>
      <c r="D10" s="92" t="s">
        <v>50</v>
      </c>
    </row>
    <row r="11" spans="1:4" ht="26.25" customHeight="1" thickBot="1" x14ac:dyDescent="0.25">
      <c r="A11" s="111"/>
      <c r="B11" s="35" t="s">
        <v>23</v>
      </c>
      <c r="C11" s="36">
        <f>(C2+C4)-(C6+C8+C10)</f>
        <v>0</v>
      </c>
      <c r="D11" s="93"/>
    </row>
    <row r="12" spans="1:4" ht="26.25" customHeight="1" x14ac:dyDescent="0.2">
      <c r="A12" s="112" t="s">
        <v>56</v>
      </c>
      <c r="B12" s="34" t="s">
        <v>60</v>
      </c>
      <c r="C12" s="32"/>
      <c r="D12" s="82" t="s">
        <v>63</v>
      </c>
    </row>
    <row r="13" spans="1:4" ht="26.25" customHeight="1" x14ac:dyDescent="0.2">
      <c r="A13" s="112"/>
      <c r="B13" s="31" t="s">
        <v>59</v>
      </c>
      <c r="C13" s="32"/>
      <c r="D13" s="82" t="s">
        <v>51</v>
      </c>
    </row>
    <row r="14" spans="1:4" ht="26.25" customHeight="1" x14ac:dyDescent="0.2">
      <c r="A14" s="112"/>
      <c r="B14" s="34" t="s">
        <v>57</v>
      </c>
      <c r="C14" s="32"/>
      <c r="D14" s="95"/>
    </row>
    <row r="15" spans="1:4" ht="26.25" customHeight="1" x14ac:dyDescent="0.2">
      <c r="A15" s="112"/>
      <c r="B15" s="34" t="s">
        <v>58</v>
      </c>
      <c r="C15" s="32"/>
      <c r="D15" s="82"/>
    </row>
    <row r="16" spans="1:4" ht="26.25" customHeight="1" x14ac:dyDescent="0.2">
      <c r="A16" s="112"/>
      <c r="B16" s="37" t="s">
        <v>55</v>
      </c>
      <c r="C16" s="38">
        <f>C14-C15</f>
        <v>0</v>
      </c>
      <c r="D16" s="96"/>
    </row>
    <row r="17" spans="1:4" ht="26.25" customHeight="1" x14ac:dyDescent="0.2">
      <c r="A17" s="112"/>
      <c r="B17" s="34" t="s">
        <v>61</v>
      </c>
      <c r="C17" s="32"/>
      <c r="D17" s="95"/>
    </row>
    <row r="18" spans="1:4" ht="26.25" customHeight="1" x14ac:dyDescent="0.2">
      <c r="A18" s="112"/>
      <c r="B18" s="34" t="s">
        <v>62</v>
      </c>
      <c r="C18" s="32"/>
      <c r="D18" s="95"/>
    </row>
    <row r="19" spans="1:4" ht="26.25" customHeight="1" x14ac:dyDescent="0.2">
      <c r="A19" s="112"/>
      <c r="B19" s="97" t="s">
        <v>54</v>
      </c>
      <c r="C19" s="38">
        <f>C16+C17-C18</f>
        <v>0</v>
      </c>
      <c r="D19" s="96"/>
    </row>
    <row r="20" spans="1:4" ht="26.25" customHeight="1" x14ac:dyDescent="0.2">
      <c r="A20" s="112"/>
      <c r="B20" s="34" t="s">
        <v>53</v>
      </c>
      <c r="C20" s="32"/>
      <c r="D20" s="95"/>
    </row>
    <row r="21" spans="1:4" ht="26.25" customHeight="1" thickBot="1" x14ac:dyDescent="0.25">
      <c r="A21" s="113"/>
      <c r="B21" s="39" t="s">
        <v>52</v>
      </c>
      <c r="C21" s="40"/>
      <c r="D21" s="92"/>
    </row>
    <row r="22" spans="1:4" ht="21.75" customHeight="1" x14ac:dyDescent="0.2">
      <c r="A22" s="114" t="s">
        <v>64</v>
      </c>
      <c r="B22" s="63" t="s">
        <v>24</v>
      </c>
      <c r="C22" s="66" t="e">
        <f>$C$2/$C$6</f>
        <v>#DIV/0!</v>
      </c>
      <c r="D22" s="98"/>
    </row>
    <row r="23" spans="1:4" ht="21.75" customHeight="1" x14ac:dyDescent="0.2">
      <c r="A23" s="115"/>
      <c r="B23" s="64" t="s">
        <v>25</v>
      </c>
      <c r="C23" s="67" t="e">
        <f>$C$10/($C$2+$C$4)</f>
        <v>#DIV/0!</v>
      </c>
      <c r="D23" s="99"/>
    </row>
    <row r="24" spans="1:4" ht="21.75" customHeight="1" x14ac:dyDescent="0.2">
      <c r="A24" s="115"/>
      <c r="B24" s="64" t="s">
        <v>26</v>
      </c>
      <c r="C24" s="67" t="e">
        <f>$C$4/($C$8+$C$10)</f>
        <v>#DIV/0!</v>
      </c>
      <c r="D24" s="99"/>
    </row>
    <row r="25" spans="1:4" ht="21.75" customHeight="1" x14ac:dyDescent="0.2">
      <c r="A25" s="115"/>
      <c r="B25" s="64" t="s">
        <v>27</v>
      </c>
      <c r="C25" s="66" t="e">
        <f>$C$16/$C$14</f>
        <v>#DIV/0!</v>
      </c>
      <c r="D25" s="99"/>
    </row>
    <row r="26" spans="1:4" ht="21.75" customHeight="1" thickBot="1" x14ac:dyDescent="0.25">
      <c r="A26" s="116"/>
      <c r="B26" s="65" t="s">
        <v>78</v>
      </c>
      <c r="C26" s="101" t="e">
        <f>$C$9/$C$14</f>
        <v>#DIV/0!</v>
      </c>
      <c r="D26" s="100"/>
    </row>
  </sheetData>
  <mergeCells count="3">
    <mergeCell ref="A2:A11"/>
    <mergeCell ref="A22:A26"/>
    <mergeCell ref="A12:A21"/>
  </mergeCells>
  <phoneticPr fontId="2"/>
  <pageMargins left="0.7" right="0.7" top="0.75" bottom="0.75" header="0.3" footer="0.3"/>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85" zoomScaleNormal="85" workbookViewId="0">
      <selection activeCell="G15" sqref="G15"/>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9" t="s">
        <v>2</v>
      </c>
      <c r="B2" s="27" t="s">
        <v>30</v>
      </c>
      <c r="C2" s="28"/>
      <c r="D2" s="94" t="s">
        <v>103</v>
      </c>
    </row>
    <row r="3" spans="1:4" ht="26.25" customHeight="1" x14ac:dyDescent="0.2">
      <c r="A3" s="110"/>
      <c r="B3" s="29" t="s">
        <v>29</v>
      </c>
      <c r="C3" s="30"/>
      <c r="D3" s="82" t="s">
        <v>34</v>
      </c>
    </row>
    <row r="4" spans="1:4" ht="26.25" customHeight="1" x14ac:dyDescent="0.2">
      <c r="A4" s="110"/>
      <c r="B4" s="31" t="s">
        <v>31</v>
      </c>
      <c r="C4" s="32"/>
      <c r="D4" s="82" t="s">
        <v>35</v>
      </c>
    </row>
    <row r="5" spans="1:4" ht="26.25" customHeight="1" x14ac:dyDescent="0.2">
      <c r="A5" s="110"/>
      <c r="B5" s="31" t="s">
        <v>43</v>
      </c>
      <c r="C5" s="32"/>
      <c r="D5" s="82" t="s">
        <v>44</v>
      </c>
    </row>
    <row r="6" spans="1:4" ht="26.25" customHeight="1" x14ac:dyDescent="0.2">
      <c r="A6" s="110"/>
      <c r="B6" s="31" t="s">
        <v>32</v>
      </c>
      <c r="C6" s="32"/>
      <c r="D6" s="82" t="s">
        <v>36</v>
      </c>
    </row>
    <row r="7" spans="1:4" ht="26.25" customHeight="1" x14ac:dyDescent="0.2">
      <c r="A7" s="110"/>
      <c r="B7" s="33" t="s">
        <v>45</v>
      </c>
      <c r="C7" s="32"/>
      <c r="D7" s="82" t="s">
        <v>46</v>
      </c>
    </row>
    <row r="8" spans="1:4" ht="26.25" customHeight="1" x14ac:dyDescent="0.2">
      <c r="A8" s="110"/>
      <c r="B8" s="31" t="s">
        <v>33</v>
      </c>
      <c r="C8" s="32"/>
      <c r="D8" s="82" t="s">
        <v>37</v>
      </c>
    </row>
    <row r="9" spans="1:4" ht="26.25" customHeight="1" x14ac:dyDescent="0.2">
      <c r="A9" s="110"/>
      <c r="B9" s="31" t="s">
        <v>47</v>
      </c>
      <c r="C9" s="32"/>
      <c r="D9" s="82" t="s">
        <v>48</v>
      </c>
    </row>
    <row r="10" spans="1:4" ht="26.25" customHeight="1" thickBot="1" x14ac:dyDescent="0.25">
      <c r="A10" s="110"/>
      <c r="B10" s="31" t="s">
        <v>49</v>
      </c>
      <c r="C10" s="32"/>
      <c r="D10" s="92" t="s">
        <v>50</v>
      </c>
    </row>
    <row r="11" spans="1:4" ht="26.25" customHeight="1" thickBot="1" x14ac:dyDescent="0.25">
      <c r="A11" s="111"/>
      <c r="B11" s="35" t="s">
        <v>23</v>
      </c>
      <c r="C11" s="36">
        <f>(C2+C4)-(C6+C8+C10)</f>
        <v>0</v>
      </c>
      <c r="D11" s="93"/>
    </row>
    <row r="12" spans="1:4" ht="26.25" customHeight="1" x14ac:dyDescent="0.2">
      <c r="A12" s="112" t="s">
        <v>56</v>
      </c>
      <c r="B12" s="34" t="s">
        <v>60</v>
      </c>
      <c r="C12" s="32"/>
      <c r="D12" s="82" t="s">
        <v>63</v>
      </c>
    </row>
    <row r="13" spans="1:4" ht="26.25" customHeight="1" x14ac:dyDescent="0.2">
      <c r="A13" s="112"/>
      <c r="B13" s="31" t="s">
        <v>59</v>
      </c>
      <c r="C13" s="32"/>
      <c r="D13" s="82" t="s">
        <v>51</v>
      </c>
    </row>
    <row r="14" spans="1:4" ht="26.25" customHeight="1" x14ac:dyDescent="0.2">
      <c r="A14" s="112"/>
      <c r="B14" s="34" t="s">
        <v>57</v>
      </c>
      <c r="C14" s="32"/>
      <c r="D14" s="95"/>
    </row>
    <row r="15" spans="1:4" ht="26.25" customHeight="1" x14ac:dyDescent="0.2">
      <c r="A15" s="112"/>
      <c r="B15" s="34" t="s">
        <v>58</v>
      </c>
      <c r="C15" s="32"/>
      <c r="D15" s="82"/>
    </row>
    <row r="16" spans="1:4" ht="26.25" customHeight="1" x14ac:dyDescent="0.2">
      <c r="A16" s="112"/>
      <c r="B16" s="37" t="s">
        <v>55</v>
      </c>
      <c r="C16" s="38">
        <f>C14-C15</f>
        <v>0</v>
      </c>
      <c r="D16" s="96"/>
    </row>
    <row r="17" spans="1:4" ht="26.25" customHeight="1" x14ac:dyDescent="0.2">
      <c r="A17" s="112"/>
      <c r="B17" s="34" t="s">
        <v>61</v>
      </c>
      <c r="C17" s="32"/>
      <c r="D17" s="95"/>
    </row>
    <row r="18" spans="1:4" ht="26.25" customHeight="1" x14ac:dyDescent="0.2">
      <c r="A18" s="112"/>
      <c r="B18" s="34" t="s">
        <v>62</v>
      </c>
      <c r="C18" s="32"/>
      <c r="D18" s="95"/>
    </row>
    <row r="19" spans="1:4" ht="26.25" customHeight="1" x14ac:dyDescent="0.2">
      <c r="A19" s="112"/>
      <c r="B19" s="97" t="s">
        <v>54</v>
      </c>
      <c r="C19" s="38">
        <f>C16+C17-C18</f>
        <v>0</v>
      </c>
      <c r="D19" s="96"/>
    </row>
    <row r="20" spans="1:4" ht="26.25" customHeight="1" x14ac:dyDescent="0.2">
      <c r="A20" s="112"/>
      <c r="B20" s="34" t="s">
        <v>53</v>
      </c>
      <c r="C20" s="32"/>
      <c r="D20" s="95"/>
    </row>
    <row r="21" spans="1:4" ht="26.25" customHeight="1" thickBot="1" x14ac:dyDescent="0.25">
      <c r="A21" s="113"/>
      <c r="B21" s="39" t="s">
        <v>52</v>
      </c>
      <c r="C21" s="40"/>
      <c r="D21" s="92"/>
    </row>
    <row r="22" spans="1:4" ht="21.75" customHeight="1" x14ac:dyDescent="0.2">
      <c r="A22" s="114" t="s">
        <v>64</v>
      </c>
      <c r="B22" s="63" t="s">
        <v>24</v>
      </c>
      <c r="C22" s="66" t="e">
        <f>$C$2/$C$6</f>
        <v>#DIV/0!</v>
      </c>
      <c r="D22" s="98"/>
    </row>
    <row r="23" spans="1:4" ht="21.75" customHeight="1" x14ac:dyDescent="0.2">
      <c r="A23" s="115"/>
      <c r="B23" s="64" t="s">
        <v>25</v>
      </c>
      <c r="C23" s="67" t="e">
        <f>$C$10/($C$2+$C$4)</f>
        <v>#DIV/0!</v>
      </c>
      <c r="D23" s="99"/>
    </row>
    <row r="24" spans="1:4" ht="21.75" customHeight="1" x14ac:dyDescent="0.2">
      <c r="A24" s="115"/>
      <c r="B24" s="64" t="s">
        <v>26</v>
      </c>
      <c r="C24" s="67" t="e">
        <f>$C$4/($C$8+$C$10)</f>
        <v>#DIV/0!</v>
      </c>
      <c r="D24" s="99"/>
    </row>
    <row r="25" spans="1:4" ht="21.75" customHeight="1" x14ac:dyDescent="0.2">
      <c r="A25" s="115"/>
      <c r="B25" s="64" t="s">
        <v>27</v>
      </c>
      <c r="C25" s="66" t="e">
        <f>$C$16/$C$14</f>
        <v>#DIV/0!</v>
      </c>
      <c r="D25" s="99"/>
    </row>
    <row r="26" spans="1:4" ht="21.75" customHeight="1" thickBot="1" x14ac:dyDescent="0.25">
      <c r="A26" s="116"/>
      <c r="B26" s="65" t="s">
        <v>79</v>
      </c>
      <c r="C26" s="101" t="e">
        <f>$C$9/$C$14</f>
        <v>#DIV/0!</v>
      </c>
      <c r="D26" s="100"/>
    </row>
  </sheetData>
  <mergeCells count="3">
    <mergeCell ref="A2:A11"/>
    <mergeCell ref="A12:A21"/>
    <mergeCell ref="A22:A26"/>
  </mergeCells>
  <phoneticPr fontId="2"/>
  <pageMargins left="0.7" right="0.7" top="0.75" bottom="0.75" header="0.3" footer="0.3"/>
  <pageSetup paperSize="8" scale="74"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zoomScale="85" zoomScaleNormal="85" workbookViewId="0">
      <selection activeCell="E7" sqref="E6:E7"/>
    </sheetView>
  </sheetViews>
  <sheetFormatPr defaultRowHeight="13.2" x14ac:dyDescent="0.2"/>
  <cols>
    <col min="1" max="1" width="6.77734375" customWidth="1"/>
    <col min="2" max="2" width="32" customWidth="1"/>
    <col min="3" max="3" width="17" customWidth="1"/>
    <col min="4" max="4" width="36.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6.25" customHeight="1" thickBot="1" x14ac:dyDescent="0.25">
      <c r="A1" s="24"/>
      <c r="B1" s="25" t="s">
        <v>21</v>
      </c>
      <c r="C1" s="26" t="s">
        <v>22</v>
      </c>
      <c r="D1" s="62" t="s">
        <v>40</v>
      </c>
    </row>
    <row r="2" spans="1:4" ht="26.25" customHeight="1" x14ac:dyDescent="0.2">
      <c r="A2" s="109" t="s">
        <v>2</v>
      </c>
      <c r="B2" s="27" t="s">
        <v>30</v>
      </c>
      <c r="C2" s="28"/>
      <c r="D2" s="94" t="s">
        <v>103</v>
      </c>
    </row>
    <row r="3" spans="1:4" ht="26.25" customHeight="1" x14ac:dyDescent="0.2">
      <c r="A3" s="110"/>
      <c r="B3" s="29" t="s">
        <v>29</v>
      </c>
      <c r="C3" s="30"/>
      <c r="D3" s="82" t="s">
        <v>34</v>
      </c>
    </row>
    <row r="4" spans="1:4" ht="26.25" customHeight="1" x14ac:dyDescent="0.2">
      <c r="A4" s="110"/>
      <c r="B4" s="31" t="s">
        <v>31</v>
      </c>
      <c r="C4" s="32"/>
      <c r="D4" s="82" t="s">
        <v>35</v>
      </c>
    </row>
    <row r="5" spans="1:4" ht="26.25" customHeight="1" x14ac:dyDescent="0.2">
      <c r="A5" s="110"/>
      <c r="B5" s="31" t="s">
        <v>43</v>
      </c>
      <c r="C5" s="32"/>
      <c r="D5" s="82" t="s">
        <v>44</v>
      </c>
    </row>
    <row r="6" spans="1:4" ht="26.25" customHeight="1" x14ac:dyDescent="0.2">
      <c r="A6" s="110"/>
      <c r="B6" s="31" t="s">
        <v>32</v>
      </c>
      <c r="C6" s="32"/>
      <c r="D6" s="82" t="s">
        <v>36</v>
      </c>
    </row>
    <row r="7" spans="1:4" ht="26.25" customHeight="1" x14ac:dyDescent="0.2">
      <c r="A7" s="110"/>
      <c r="B7" s="33" t="s">
        <v>45</v>
      </c>
      <c r="C7" s="32"/>
      <c r="D7" s="82" t="s">
        <v>46</v>
      </c>
    </row>
    <row r="8" spans="1:4" ht="26.25" customHeight="1" x14ac:dyDescent="0.2">
      <c r="A8" s="110"/>
      <c r="B8" s="31" t="s">
        <v>33</v>
      </c>
      <c r="C8" s="32"/>
      <c r="D8" s="82" t="s">
        <v>37</v>
      </c>
    </row>
    <row r="9" spans="1:4" ht="26.25" customHeight="1" x14ac:dyDescent="0.2">
      <c r="A9" s="110"/>
      <c r="B9" s="31" t="s">
        <v>47</v>
      </c>
      <c r="C9" s="32"/>
      <c r="D9" s="82" t="s">
        <v>48</v>
      </c>
    </row>
    <row r="10" spans="1:4" ht="26.25" customHeight="1" thickBot="1" x14ac:dyDescent="0.25">
      <c r="A10" s="110"/>
      <c r="B10" s="31" t="s">
        <v>49</v>
      </c>
      <c r="C10" s="32"/>
      <c r="D10" s="92" t="s">
        <v>50</v>
      </c>
    </row>
    <row r="11" spans="1:4" ht="26.25" customHeight="1" thickBot="1" x14ac:dyDescent="0.25">
      <c r="A11" s="111"/>
      <c r="B11" s="35" t="s">
        <v>23</v>
      </c>
      <c r="C11" s="36">
        <f>(C2+C4)-(C6+C8+C10)</f>
        <v>0</v>
      </c>
      <c r="D11" s="93"/>
    </row>
    <row r="12" spans="1:4" ht="26.25" customHeight="1" x14ac:dyDescent="0.2">
      <c r="A12" s="112" t="s">
        <v>56</v>
      </c>
      <c r="B12" s="34" t="s">
        <v>60</v>
      </c>
      <c r="C12" s="32"/>
      <c r="D12" s="82" t="s">
        <v>63</v>
      </c>
    </row>
    <row r="13" spans="1:4" ht="26.25" customHeight="1" x14ac:dyDescent="0.2">
      <c r="A13" s="112"/>
      <c r="B13" s="31" t="s">
        <v>59</v>
      </c>
      <c r="C13" s="32"/>
      <c r="D13" s="82" t="s">
        <v>51</v>
      </c>
    </row>
    <row r="14" spans="1:4" ht="26.25" customHeight="1" x14ac:dyDescent="0.2">
      <c r="A14" s="112"/>
      <c r="B14" s="34" t="s">
        <v>57</v>
      </c>
      <c r="C14" s="32"/>
      <c r="D14" s="95"/>
    </row>
    <row r="15" spans="1:4" ht="26.25" customHeight="1" x14ac:dyDescent="0.2">
      <c r="A15" s="112"/>
      <c r="B15" s="34" t="s">
        <v>58</v>
      </c>
      <c r="C15" s="32"/>
      <c r="D15" s="82"/>
    </row>
    <row r="16" spans="1:4" ht="26.25" customHeight="1" x14ac:dyDescent="0.2">
      <c r="A16" s="112"/>
      <c r="B16" s="37" t="s">
        <v>55</v>
      </c>
      <c r="C16" s="38">
        <f>C14-C15</f>
        <v>0</v>
      </c>
      <c r="D16" s="96"/>
    </row>
    <row r="17" spans="1:4" ht="26.25" customHeight="1" x14ac:dyDescent="0.2">
      <c r="A17" s="112"/>
      <c r="B17" s="34" t="s">
        <v>61</v>
      </c>
      <c r="C17" s="32"/>
      <c r="D17" s="95"/>
    </row>
    <row r="18" spans="1:4" ht="26.25" customHeight="1" x14ac:dyDescent="0.2">
      <c r="A18" s="112"/>
      <c r="B18" s="34" t="s">
        <v>62</v>
      </c>
      <c r="C18" s="32"/>
      <c r="D18" s="95"/>
    </row>
    <row r="19" spans="1:4" ht="26.25" customHeight="1" x14ac:dyDescent="0.2">
      <c r="A19" s="112"/>
      <c r="B19" s="97" t="s">
        <v>54</v>
      </c>
      <c r="C19" s="38">
        <f>C16+C17-C18</f>
        <v>0</v>
      </c>
      <c r="D19" s="96"/>
    </row>
    <row r="20" spans="1:4" ht="26.25" customHeight="1" x14ac:dyDescent="0.2">
      <c r="A20" s="112"/>
      <c r="B20" s="34" t="s">
        <v>53</v>
      </c>
      <c r="C20" s="32"/>
      <c r="D20" s="95"/>
    </row>
    <row r="21" spans="1:4" ht="26.25" customHeight="1" thickBot="1" x14ac:dyDescent="0.25">
      <c r="A21" s="113"/>
      <c r="B21" s="39" t="s">
        <v>52</v>
      </c>
      <c r="C21" s="40"/>
      <c r="D21" s="92"/>
    </row>
    <row r="22" spans="1:4" ht="21.75" customHeight="1" x14ac:dyDescent="0.2">
      <c r="A22" s="114" t="s">
        <v>64</v>
      </c>
      <c r="B22" s="63" t="s">
        <v>24</v>
      </c>
      <c r="C22" s="66" t="e">
        <f>$C$2/$C$6</f>
        <v>#DIV/0!</v>
      </c>
      <c r="D22" s="98"/>
    </row>
    <row r="23" spans="1:4" ht="21.75" customHeight="1" x14ac:dyDescent="0.2">
      <c r="A23" s="115"/>
      <c r="B23" s="64" t="s">
        <v>25</v>
      </c>
      <c r="C23" s="67" t="e">
        <f>$C$10/($C$2+$C$4)</f>
        <v>#DIV/0!</v>
      </c>
      <c r="D23" s="99"/>
    </row>
    <row r="24" spans="1:4" ht="21.75" customHeight="1" x14ac:dyDescent="0.2">
      <c r="A24" s="115"/>
      <c r="B24" s="64" t="s">
        <v>26</v>
      </c>
      <c r="C24" s="67" t="e">
        <f>$C$4/($C$8+$C$10)</f>
        <v>#DIV/0!</v>
      </c>
      <c r="D24" s="99"/>
    </row>
    <row r="25" spans="1:4" ht="21.75" customHeight="1" x14ac:dyDescent="0.2">
      <c r="A25" s="115"/>
      <c r="B25" s="64" t="s">
        <v>27</v>
      </c>
      <c r="C25" s="66" t="e">
        <f>$C$16/$C$14</f>
        <v>#DIV/0!</v>
      </c>
      <c r="D25" s="99"/>
    </row>
    <row r="26" spans="1:4" ht="21.75" customHeight="1" thickBot="1" x14ac:dyDescent="0.25">
      <c r="A26" s="116"/>
      <c r="B26" s="65" t="s">
        <v>79</v>
      </c>
      <c r="C26" s="101" t="e">
        <f>$C$9/$C$14</f>
        <v>#DIV/0!</v>
      </c>
      <c r="D26" s="100"/>
    </row>
  </sheetData>
  <mergeCells count="3">
    <mergeCell ref="A2:A11"/>
    <mergeCell ref="A12:A21"/>
    <mergeCell ref="A22:A26"/>
  </mergeCells>
  <phoneticPr fontId="2"/>
  <pageMargins left="0.70866141732283472" right="0.70866141732283472"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※シートの使い方</vt:lpstr>
      <vt:lpstr>☆比較シート（簡易版）☆</vt:lpstr>
      <vt:lpstr>比較シート（担当者用）</vt:lpstr>
      <vt:lpstr>R2決算</vt:lpstr>
      <vt:lpstr>R3決算</vt:lpstr>
      <vt:lpstr>R4決算</vt:lpstr>
      <vt:lpstr>'☆比較シート（簡易版）☆'!Print_Area</vt:lpstr>
      <vt:lpstr>※シートの使い方!Print_Area</vt:lpstr>
      <vt:lpstr>'比較シート（担当者用）'!Print_Area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2016-06-17T01:07:57Z</cp:lastPrinted>
  <dcterms:created xsi:type="dcterms:W3CDTF">2016-02-24T06:28:04Z</dcterms:created>
  <dcterms:modified xsi:type="dcterms:W3CDTF">2023-07-28T05:57:13Z</dcterms:modified>
</cp:coreProperties>
</file>