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13.54\zaitaku\④介護医療連携推進担当\R06 事業実施\05 新任訪問看護師育成支援事業\03HP掲載データ\02様式類\02交付申請関係（済）\"/>
    </mc:Choice>
  </mc:AlternateContent>
  <bookViews>
    <workbookView xWindow="-3816" yWindow="1140" windowWidth="18444" windowHeight="2100" tabRatio="717"/>
  </bookViews>
  <sheets>
    <sheet name="様式１" sheetId="27" r:id="rId1"/>
    <sheet name="様式１－２(個表) " sheetId="26" r:id="rId2"/>
    <sheet name="様式１－3(個表)" sheetId="22" r:id="rId3"/>
    <sheet name="予算書 " sheetId="25" r:id="rId4"/>
    <sheet name="【記載例】様式１ (2)" sheetId="33" r:id="rId5"/>
    <sheet name="【記載例】様式2－２(個表)  (2)" sheetId="34" r:id="rId6"/>
    <sheet name="【記載例】様式2－3(個表)  (2)" sheetId="35" r:id="rId7"/>
    <sheet name="【記載例】決算書 (2)" sheetId="36" r:id="rId8"/>
  </sheets>
  <externalReferences>
    <externalReference r:id="rId9"/>
  </externalReferences>
  <definedNames>
    <definedName name="_xlnm.Print_Area" localSheetId="7">'【記載例】決算書 (2)'!$A$1:$F$33</definedName>
    <definedName name="_xlnm.Print_Area" localSheetId="4">'【記載例】様式１ (2)'!$A$1:$J$22</definedName>
    <definedName name="_xlnm.Print_Area" localSheetId="5">'【記載例】様式2－２(個表)  (2)'!$A$1:$J$28</definedName>
    <definedName name="_xlnm.Print_Area" localSheetId="6">'【記載例】様式2－3(個表)  (2)'!$A$1:$J$22</definedName>
    <definedName name="_xlnm.Print_Area" localSheetId="3">'予算書 '!$A$1:$F$33</definedName>
    <definedName name="_xlnm.Print_Area" localSheetId="0">様式１!$A$1:$J$22</definedName>
    <definedName name="_xlnm.Print_Area" localSheetId="1">'様式１－２(個表) '!$A$1:$J$28</definedName>
    <definedName name="_xlnm.Print_Area" localSheetId="2">'様式１－3(個表)'!$A$1:$J$22</definedName>
    <definedName name="図１">[1]様式5!$B$50</definedName>
    <definedName name="図３">[1]様式5!$B$50</definedName>
  </definedNames>
  <calcPr calcId="162913"/>
</workbook>
</file>

<file path=xl/calcChain.xml><?xml version="1.0" encoding="utf-8"?>
<calcChain xmlns="http://schemas.openxmlformats.org/spreadsheetml/2006/main">
  <c r="B11" i="27" l="1"/>
  <c r="K20" i="35"/>
  <c r="G20" i="35"/>
  <c r="I20" i="35" s="1"/>
  <c r="D20" i="35"/>
  <c r="J12" i="35"/>
  <c r="D17" i="35" s="1"/>
  <c r="G17" i="35" s="1"/>
  <c r="I17" i="35" s="1"/>
  <c r="I23" i="34"/>
  <c r="J23" i="34" s="1"/>
  <c r="G23" i="34"/>
  <c r="F23" i="34"/>
  <c r="H22" i="34"/>
  <c r="H21" i="34"/>
  <c r="H20" i="34"/>
  <c r="H23" i="34" s="1"/>
  <c r="D17" i="34"/>
  <c r="G17" i="34" s="1"/>
  <c r="I17" i="34" s="1"/>
  <c r="J12" i="34"/>
  <c r="K17" i="34" s="1"/>
  <c r="C15" i="33"/>
  <c r="F14" i="33"/>
  <c r="B14" i="33"/>
  <c r="D14" i="33" s="1"/>
  <c r="G14" i="33" s="1"/>
  <c r="I14" i="33" s="1"/>
  <c r="E10" i="36" s="1"/>
  <c r="F13" i="33"/>
  <c r="D13" i="33"/>
  <c r="G13" i="33" s="1"/>
  <c r="I13" i="33" s="1"/>
  <c r="E9" i="36" s="1"/>
  <c r="B13" i="33"/>
  <c r="F12" i="33"/>
  <c r="E12" i="33"/>
  <c r="E15" i="33" s="1"/>
  <c r="D12" i="33"/>
  <c r="G12" i="33" s="1"/>
  <c r="I12" i="33" s="1"/>
  <c r="E8" i="36" s="1"/>
  <c r="B12" i="33"/>
  <c r="F11" i="33"/>
  <c r="F15" i="33" s="1"/>
  <c r="B11" i="33"/>
  <c r="B15" i="33" s="1"/>
  <c r="D11" i="33" l="1"/>
  <c r="K17" i="35"/>
  <c r="B12" i="27"/>
  <c r="D12" i="27" s="1"/>
  <c r="E12" i="27"/>
  <c r="E15" i="27" s="1"/>
  <c r="B13" i="27"/>
  <c r="D13" i="27" s="1"/>
  <c r="B14" i="27"/>
  <c r="C15" i="27"/>
  <c r="B15" i="27" l="1"/>
  <c r="D15" i="33"/>
  <c r="G11" i="33"/>
  <c r="D11" i="27"/>
  <c r="D14" i="27"/>
  <c r="D15" i="27" l="1"/>
  <c r="G15" i="33"/>
  <c r="I11" i="33"/>
  <c r="D20" i="22"/>
  <c r="G20" i="22" s="1"/>
  <c r="I20" i="22" s="1"/>
  <c r="H21" i="26"/>
  <c r="H22" i="26"/>
  <c r="H20" i="26"/>
  <c r="I23" i="26"/>
  <c r="F12" i="27" s="1"/>
  <c r="F23" i="26"/>
  <c r="E7" i="36" l="1"/>
  <c r="E18" i="36" s="1"/>
  <c r="I15" i="33"/>
  <c r="C7" i="36" s="1"/>
  <c r="G12" i="27"/>
  <c r="J23" i="26"/>
  <c r="H23" i="26"/>
  <c r="C12" i="36" l="1"/>
  <c r="C18" i="36" s="1"/>
  <c r="D19" i="36" s="1"/>
  <c r="I12" i="27"/>
  <c r="K20" i="22"/>
  <c r="F14" i="27" s="1"/>
  <c r="G14" i="27" s="1"/>
  <c r="I14" i="27" s="1"/>
  <c r="E10" i="25" l="1"/>
  <c r="E9" i="25"/>
  <c r="J12" i="22"/>
  <c r="J12" i="26"/>
  <c r="K17" i="26" s="1"/>
  <c r="F11" i="27" s="1"/>
  <c r="G11" i="27" l="1"/>
  <c r="D17" i="22"/>
  <c r="K17" i="22"/>
  <c r="F13" i="27" s="1"/>
  <c r="G13" i="27" s="1"/>
  <c r="I13" i="27" s="1"/>
  <c r="D17" i="26"/>
  <c r="G17" i="26" s="1"/>
  <c r="I17" i="26" s="1"/>
  <c r="F15" i="27" l="1"/>
  <c r="I11" i="27"/>
  <c r="I15" i="27" s="1"/>
  <c r="G15" i="27"/>
  <c r="E7" i="25"/>
  <c r="G17" i="22"/>
  <c r="I17" i="22" s="1"/>
  <c r="E8" i="25" l="1"/>
  <c r="E18" i="25" s="1"/>
  <c r="C7" i="25" l="1"/>
  <c r="C12" i="25" l="1"/>
  <c r="C18" i="25" s="1"/>
  <c r="D19" i="25" s="1"/>
</calcChain>
</file>

<file path=xl/sharedStrings.xml><?xml version="1.0" encoding="utf-8"?>
<sst xmlns="http://schemas.openxmlformats.org/spreadsheetml/2006/main" count="291" uniqueCount="143">
  <si>
    <t>経費</t>
    <rPh sb="0" eb="2">
      <t>ケイヒ</t>
    </rPh>
    <phoneticPr fontId="18"/>
  </si>
  <si>
    <t>備考</t>
    <rPh sb="0" eb="2">
      <t>ビコウ</t>
    </rPh>
    <phoneticPr fontId="18"/>
  </si>
  <si>
    <t>ステーション名</t>
    <rPh sb="6" eb="7">
      <t>メイ</t>
    </rPh>
    <phoneticPr fontId="18"/>
  </si>
  <si>
    <t>（単位：円）</t>
    <rPh sb="1" eb="3">
      <t>タンイ</t>
    </rPh>
    <rPh sb="4" eb="5">
      <t>エン</t>
    </rPh>
    <phoneticPr fontId="18"/>
  </si>
  <si>
    <t>雇用期間</t>
    <rPh sb="0" eb="2">
      <t>コヨウ</t>
    </rPh>
    <rPh sb="2" eb="4">
      <t>キカン</t>
    </rPh>
    <phoneticPr fontId="22"/>
  </si>
  <si>
    <t>給与費(円)</t>
    <rPh sb="0" eb="2">
      <t>キュウヨ</t>
    </rPh>
    <rPh sb="2" eb="3">
      <t>ヒ</t>
    </rPh>
    <rPh sb="4" eb="5">
      <t>エン</t>
    </rPh>
    <phoneticPr fontId="22"/>
  </si>
  <si>
    <t>【給与費】</t>
    <rPh sb="1" eb="3">
      <t>キュウヨ</t>
    </rPh>
    <rPh sb="3" eb="4">
      <t>ヒ</t>
    </rPh>
    <phoneticPr fontId="22"/>
  </si>
  <si>
    <t>合　計</t>
    <rPh sb="0" eb="1">
      <t>ゴウ</t>
    </rPh>
    <rPh sb="2" eb="3">
      <t>ケイ</t>
    </rPh>
    <phoneticPr fontId="18"/>
  </si>
  <si>
    <t>研修名</t>
    <rPh sb="0" eb="2">
      <t>ケンシュウ</t>
    </rPh>
    <rPh sb="2" eb="3">
      <t>メイ</t>
    </rPh>
    <phoneticPr fontId="22"/>
  </si>
  <si>
    <t>受講期間</t>
    <rPh sb="0" eb="2">
      <t>ジュコウ</t>
    </rPh>
    <rPh sb="2" eb="4">
      <t>キカン</t>
    </rPh>
    <phoneticPr fontId="22"/>
  </si>
  <si>
    <t>合計</t>
    <rPh sb="0" eb="2">
      <t>ゴウケイ</t>
    </rPh>
    <phoneticPr fontId="22"/>
  </si>
  <si>
    <t>採用方法</t>
    <rPh sb="0" eb="2">
      <t>サイヨウ</t>
    </rPh>
    <phoneticPr fontId="22"/>
  </si>
  <si>
    <t>所定労働時間（時間数）</t>
    <rPh sb="0" eb="2">
      <t>ショテイ</t>
    </rPh>
    <rPh sb="2" eb="4">
      <t>ロウドウ</t>
    </rPh>
    <rPh sb="4" eb="6">
      <t>ジカン</t>
    </rPh>
    <rPh sb="7" eb="10">
      <t>ジカンスウ</t>
    </rPh>
    <phoneticPr fontId="22"/>
  </si>
  <si>
    <t>１／２</t>
    <phoneticPr fontId="18"/>
  </si>
  <si>
    <t>勤務日数</t>
    <phoneticPr fontId="22"/>
  </si>
  <si>
    <t>対象期間中</t>
    <rPh sb="0" eb="2">
      <t>タイショウ</t>
    </rPh>
    <rPh sb="2" eb="5">
      <t>キカンチュウ</t>
    </rPh>
    <phoneticPr fontId="22"/>
  </si>
  <si>
    <t>所定労働</t>
    <rPh sb="0" eb="2">
      <t>ショテイ</t>
    </rPh>
    <rPh sb="2" eb="4">
      <t>ロウドウ</t>
    </rPh>
    <phoneticPr fontId="22"/>
  </si>
  <si>
    <t>時間数</t>
    <phoneticPr fontId="22"/>
  </si>
  <si>
    <t>ａ</t>
    <phoneticPr fontId="22"/>
  </si>
  <si>
    <t>ｂ</t>
    <phoneticPr fontId="22"/>
  </si>
  <si>
    <t>　時　　分　～　　時　　分　（　　時間／日）</t>
    <rPh sb="1" eb="2">
      <t>ジ</t>
    </rPh>
    <rPh sb="4" eb="5">
      <t>フン</t>
    </rPh>
    <rPh sb="9" eb="10">
      <t>ジ</t>
    </rPh>
    <rPh sb="12" eb="13">
      <t>フン</t>
    </rPh>
    <rPh sb="17" eb="19">
      <t>ジカン</t>
    </rPh>
    <rPh sb="20" eb="21">
      <t>ニチ</t>
    </rPh>
    <phoneticPr fontId="22"/>
  </si>
  <si>
    <t>１．「寄附金その他の収入額（B）」は、該当がある場合はその金額を記入してください。</t>
    <rPh sb="3" eb="6">
      <t>キフキン</t>
    </rPh>
    <rPh sb="8" eb="9">
      <t>タ</t>
    </rPh>
    <rPh sb="10" eb="12">
      <t>シュウニュウ</t>
    </rPh>
    <rPh sb="12" eb="13">
      <t>ガク</t>
    </rPh>
    <rPh sb="19" eb="21">
      <t>ガイトウ</t>
    </rPh>
    <rPh sb="24" eb="26">
      <t>バアイ</t>
    </rPh>
    <rPh sb="29" eb="31">
      <t>キンガク</t>
    </rPh>
    <rPh sb="32" eb="34">
      <t>キニュウ</t>
    </rPh>
    <phoneticPr fontId="18"/>
  </si>
  <si>
    <t>２．「対象経費の支出予定額（D）」は、総事業費のうち事業所が負担する額を記入してください。</t>
    <rPh sb="3" eb="5">
      <t>タイショウ</t>
    </rPh>
    <rPh sb="5" eb="7">
      <t>ケイヒ</t>
    </rPh>
    <rPh sb="8" eb="10">
      <t>シシュツ</t>
    </rPh>
    <rPh sb="10" eb="12">
      <t>ヨテイ</t>
    </rPh>
    <rPh sb="12" eb="13">
      <t>ガク</t>
    </rPh>
    <rPh sb="19" eb="23">
      <t>ソウジギョウヒ</t>
    </rPh>
    <rPh sb="26" eb="28">
      <t>ジギョウ</t>
    </rPh>
    <rPh sb="28" eb="29">
      <t>ショ</t>
    </rPh>
    <rPh sb="30" eb="32">
      <t>フタン</t>
    </rPh>
    <rPh sb="34" eb="35">
      <t>ガク</t>
    </rPh>
    <rPh sb="36" eb="38">
      <t>キニュウ</t>
    </rPh>
    <phoneticPr fontId="18"/>
  </si>
  <si>
    <t>自　    　　年　　月　　日</t>
    <rPh sb="0" eb="1">
      <t>ジ</t>
    </rPh>
    <rPh sb="8" eb="9">
      <t>ネン</t>
    </rPh>
    <rPh sb="11" eb="12">
      <t>ガツ</t>
    </rPh>
    <rPh sb="14" eb="15">
      <t>ニチ</t>
    </rPh>
    <phoneticPr fontId="22"/>
  </si>
  <si>
    <t>至　    　　年　　月　　日</t>
    <phoneticPr fontId="22"/>
  </si>
  <si>
    <t>自　　　　　年　　月　　日</t>
    <rPh sb="0" eb="1">
      <t>ジ</t>
    </rPh>
    <rPh sb="6" eb="7">
      <t>ネン</t>
    </rPh>
    <rPh sb="9" eb="10">
      <t>ガツ</t>
    </rPh>
    <rPh sb="12" eb="13">
      <t>ニチ</t>
    </rPh>
    <phoneticPr fontId="22"/>
  </si>
  <si>
    <t>至　　　　　年　　月　　日</t>
    <phoneticPr fontId="22"/>
  </si>
  <si>
    <t>補助対象期間</t>
    <rPh sb="0" eb="2">
      <t>ホジョ</t>
    </rPh>
    <rPh sb="2" eb="4">
      <t>タイショウ</t>
    </rPh>
    <rPh sb="4" eb="6">
      <t>キカン</t>
    </rPh>
    <phoneticPr fontId="22"/>
  </si>
  <si>
    <t>３．「選定額（F）」は、「差引額（Ｃ）」、「対象経費の支出予定額（Ｄ）」及び「基準額（E）」を比較していずれか少ない額になります。</t>
    <rPh sb="3" eb="5">
      <t>センテイ</t>
    </rPh>
    <rPh sb="5" eb="6">
      <t>ガク</t>
    </rPh>
    <rPh sb="13" eb="14">
      <t>サ</t>
    </rPh>
    <rPh sb="14" eb="15">
      <t>ヒ</t>
    </rPh>
    <rPh sb="15" eb="16">
      <t>ガク</t>
    </rPh>
    <rPh sb="22" eb="24">
      <t>タイショウ</t>
    </rPh>
    <rPh sb="24" eb="26">
      <t>ケイヒ</t>
    </rPh>
    <rPh sb="27" eb="29">
      <t>シシュツ</t>
    </rPh>
    <rPh sb="29" eb="31">
      <t>ヨテイ</t>
    </rPh>
    <rPh sb="31" eb="32">
      <t>ガク</t>
    </rPh>
    <rPh sb="36" eb="37">
      <t>オヨ</t>
    </rPh>
    <rPh sb="39" eb="41">
      <t>キジュン</t>
    </rPh>
    <rPh sb="41" eb="42">
      <t>ガク</t>
    </rPh>
    <rPh sb="55" eb="56">
      <t>スク</t>
    </rPh>
    <rPh sb="58" eb="59">
      <t>ガク</t>
    </rPh>
    <phoneticPr fontId="18"/>
  </si>
  <si>
    <t>４．「補助所要額（H）」の合計額に1,000円未満の端数が生じた場合は、端数を切り捨てます。</t>
    <rPh sb="3" eb="5">
      <t>ホジョ</t>
    </rPh>
    <rPh sb="5" eb="7">
      <t>ショヨウ</t>
    </rPh>
    <rPh sb="7" eb="8">
      <t>ガク</t>
    </rPh>
    <rPh sb="13" eb="15">
      <t>ゴウケイ</t>
    </rPh>
    <rPh sb="15" eb="16">
      <t>ガク</t>
    </rPh>
    <rPh sb="22" eb="23">
      <t>エン</t>
    </rPh>
    <rPh sb="23" eb="25">
      <t>ミマン</t>
    </rPh>
    <rPh sb="26" eb="28">
      <t>ハスウ</t>
    </rPh>
    <rPh sb="29" eb="30">
      <t>ショウ</t>
    </rPh>
    <rPh sb="32" eb="34">
      <t>バアイ</t>
    </rPh>
    <rPh sb="36" eb="38">
      <t>ハスウ</t>
    </rPh>
    <rPh sb="39" eb="40">
      <t>キ</t>
    </rPh>
    <rPh sb="41" eb="42">
      <t>ス</t>
    </rPh>
    <phoneticPr fontId="18"/>
  </si>
  <si>
    <t>＜新任訪問看護師に係る所要額＞</t>
    <rPh sb="1" eb="3">
      <t>シンニン</t>
    </rPh>
    <rPh sb="3" eb="7">
      <t>ホ</t>
    </rPh>
    <rPh sb="5" eb="7">
      <t>カンゴ</t>
    </rPh>
    <rPh sb="7" eb="8">
      <t>シ</t>
    </rPh>
    <phoneticPr fontId="22"/>
  </si>
  <si>
    <t>新任訪問看護師氏名</t>
    <rPh sb="0" eb="2">
      <t>シンニン</t>
    </rPh>
    <rPh sb="2" eb="6">
      <t>ホ</t>
    </rPh>
    <rPh sb="6" eb="7">
      <t>シ</t>
    </rPh>
    <rPh sb="7" eb="9">
      <t>シメイ</t>
    </rPh>
    <phoneticPr fontId="22"/>
  </si>
  <si>
    <t>採用時状態
※1</t>
    <rPh sb="0" eb="2">
      <t>サイヨウ</t>
    </rPh>
    <rPh sb="2" eb="3">
      <t>ジ</t>
    </rPh>
    <rPh sb="3" eb="5">
      <t>ジョウタイ</t>
    </rPh>
    <phoneticPr fontId="22"/>
  </si>
  <si>
    <t>通算勤務時間数
（時間）</t>
    <rPh sb="0" eb="2">
      <t>ツウサン</t>
    </rPh>
    <rPh sb="2" eb="4">
      <t>キンム</t>
    </rPh>
    <rPh sb="4" eb="7">
      <t>ジカンスウ</t>
    </rPh>
    <rPh sb="9" eb="11">
      <t>ジカン</t>
    </rPh>
    <phoneticPr fontId="22"/>
  </si>
  <si>
    <t>ｃ</t>
    <phoneticPr fontId="22"/>
  </si>
  <si>
    <t>-</t>
    <phoneticPr fontId="22"/>
  </si>
  <si>
    <t>雇用開始後2か月間</t>
    <rPh sb="0" eb="2">
      <t>コヨウ</t>
    </rPh>
    <rPh sb="2" eb="4">
      <t>カイシ</t>
    </rPh>
    <rPh sb="4" eb="5">
      <t>ゴ</t>
    </rPh>
    <rPh sb="7" eb="8">
      <t>ゲツ</t>
    </rPh>
    <rPh sb="8" eb="9">
      <t>カン</t>
    </rPh>
    <phoneticPr fontId="22"/>
  </si>
  <si>
    <t>計</t>
    <rPh sb="0" eb="1">
      <t>ケイ</t>
    </rPh>
    <phoneticPr fontId="22"/>
  </si>
  <si>
    <t>【記入上の注意】</t>
    <rPh sb="1" eb="3">
      <t>キニュウ</t>
    </rPh>
    <rPh sb="3" eb="4">
      <t>ジョウ</t>
    </rPh>
    <rPh sb="5" eb="7">
      <t>チュウイ</t>
    </rPh>
    <phoneticPr fontId="18"/>
  </si>
  <si>
    <t>週当たり
勤務日数</t>
    <rPh sb="0" eb="1">
      <t>シュウ</t>
    </rPh>
    <rPh sb="1" eb="2">
      <t>ア</t>
    </rPh>
    <rPh sb="5" eb="7">
      <t>キンム</t>
    </rPh>
    <rPh sb="7" eb="9">
      <t>ニッスウ</t>
    </rPh>
    <phoneticPr fontId="22"/>
  </si>
  <si>
    <t>週当たり
勤務時間数</t>
    <rPh sb="0" eb="1">
      <t>シュウ</t>
    </rPh>
    <rPh sb="1" eb="2">
      <t>ア</t>
    </rPh>
    <rPh sb="5" eb="7">
      <t>キンム</t>
    </rPh>
    <rPh sb="7" eb="10">
      <t>ジカンスウ</t>
    </rPh>
    <phoneticPr fontId="22"/>
  </si>
  <si>
    <t>ただし、新卒訪問看護師は、雇用開始後６か月間</t>
    <rPh sb="4" eb="6">
      <t>シンソツ</t>
    </rPh>
    <rPh sb="6" eb="10">
      <t>ホ</t>
    </rPh>
    <rPh sb="10" eb="11">
      <t>シ</t>
    </rPh>
    <rPh sb="13" eb="15">
      <t>コヨウ</t>
    </rPh>
    <rPh sb="15" eb="17">
      <t>カイシ</t>
    </rPh>
    <rPh sb="17" eb="18">
      <t>ゴ</t>
    </rPh>
    <rPh sb="20" eb="21">
      <t>ゲツ</t>
    </rPh>
    <rPh sb="21" eb="22">
      <t>カン</t>
    </rPh>
    <phoneticPr fontId="22"/>
  </si>
  <si>
    <r>
      <t xml:space="preserve">新任訪問看護師数
</t>
    </r>
    <r>
      <rPr>
        <sz val="10"/>
        <color theme="1"/>
        <rFont val="HG丸ｺﾞｼｯｸM-PRO"/>
        <family val="3"/>
        <charset val="128"/>
      </rPr>
      <t>（単位：人）</t>
    </r>
    <rPh sb="0" eb="2">
      <t>シンニン</t>
    </rPh>
    <rPh sb="2" eb="6">
      <t>ホ</t>
    </rPh>
    <rPh sb="6" eb="7">
      <t>シ</t>
    </rPh>
    <rPh sb="7" eb="8">
      <t>スウ</t>
    </rPh>
    <rPh sb="10" eb="12">
      <t>タンイ</t>
    </rPh>
    <rPh sb="13" eb="14">
      <t>ニン</t>
    </rPh>
    <phoneticPr fontId="22"/>
  </si>
  <si>
    <t>常勤</t>
    <rPh sb="0" eb="2">
      <t>ジョウキン</t>
    </rPh>
    <phoneticPr fontId="22"/>
  </si>
  <si>
    <t>雇用形態
※２</t>
    <phoneticPr fontId="22"/>
  </si>
  <si>
    <r>
      <t>※３　「１時間当たり給与費</t>
    </r>
    <r>
      <rPr>
        <b/>
        <sz val="11"/>
        <color theme="1"/>
        <rFont val="ＭＳ Ｐゴシック"/>
        <family val="3"/>
        <charset val="128"/>
        <scheme val="major"/>
      </rPr>
      <t>（A）</t>
    </r>
    <r>
      <rPr>
        <sz val="11"/>
        <color theme="1"/>
        <rFont val="HG丸ｺﾞｼｯｸM-PRO"/>
        <family val="3"/>
        <charset val="128"/>
      </rPr>
      <t>」は、</t>
    </r>
    <r>
      <rPr>
        <b/>
        <sz val="11"/>
        <color theme="1"/>
        <rFont val="ＭＳ Ｐゴシック"/>
        <family val="3"/>
        <charset val="128"/>
        <scheme val="major"/>
      </rPr>
      <t>e</t>
    </r>
    <r>
      <rPr>
        <sz val="11"/>
        <color theme="1"/>
        <rFont val="HG丸ｺﾞｼｯｸM-PRO"/>
        <family val="3"/>
        <charset val="128"/>
      </rPr>
      <t xml:space="preserve"> と</t>
    </r>
    <r>
      <rPr>
        <b/>
        <sz val="11"/>
        <color theme="1"/>
        <rFont val="ＭＳ Ｐゴシック"/>
        <family val="3"/>
        <charset val="128"/>
        <scheme val="major"/>
      </rPr>
      <t xml:space="preserve"> f</t>
    </r>
    <r>
      <rPr>
        <sz val="11"/>
        <color theme="1"/>
        <rFont val="HG丸ｺﾞｼｯｸM-PRO"/>
        <family val="3"/>
        <charset val="128"/>
      </rPr>
      <t xml:space="preserve"> のいずれか低い額としてください。</t>
    </r>
    <phoneticPr fontId="22"/>
  </si>
  <si>
    <t>※２　当該新任訪問看護師は、介護保険法の人員基準上、常勤であることが補助要件です。</t>
    <rPh sb="14" eb="16">
      <t>カイゴ</t>
    </rPh>
    <rPh sb="16" eb="18">
      <t>ホケン</t>
    </rPh>
    <rPh sb="18" eb="19">
      <t>ホウ</t>
    </rPh>
    <rPh sb="20" eb="22">
      <t>ジンイン</t>
    </rPh>
    <rPh sb="22" eb="24">
      <t>キジュン</t>
    </rPh>
    <rPh sb="24" eb="25">
      <t>ジョウ</t>
    </rPh>
    <rPh sb="26" eb="28">
      <t>ジョウキン</t>
    </rPh>
    <rPh sb="34" eb="36">
      <t>ホジョ</t>
    </rPh>
    <rPh sb="36" eb="38">
      <t>ヨウケン</t>
    </rPh>
    <phoneticPr fontId="22"/>
  </si>
  <si>
    <t>歳入歳出差引額</t>
  </si>
  <si>
    <t xml:space="preserve"> </t>
    <phoneticPr fontId="18"/>
  </si>
  <si>
    <t>歳入</t>
    <rPh sb="0" eb="2">
      <t>サイニュウ</t>
    </rPh>
    <phoneticPr fontId="18"/>
  </si>
  <si>
    <t>歳出</t>
    <rPh sb="0" eb="2">
      <t>サイシュツ</t>
    </rPh>
    <phoneticPr fontId="18"/>
  </si>
  <si>
    <t>科目</t>
    <rPh sb="0" eb="2">
      <t>カモク</t>
    </rPh>
    <phoneticPr fontId="18"/>
  </si>
  <si>
    <t>金額</t>
    <rPh sb="0" eb="2">
      <t>キンガク</t>
    </rPh>
    <phoneticPr fontId="18"/>
  </si>
  <si>
    <t>都補助金</t>
    <rPh sb="0" eb="1">
      <t>ト</t>
    </rPh>
    <rPh sb="1" eb="4">
      <t>ホジョキン</t>
    </rPh>
    <phoneticPr fontId="18"/>
  </si>
  <si>
    <t>外部研修受講経費</t>
    <rPh sb="0" eb="2">
      <t>ガイブ</t>
    </rPh>
    <rPh sb="2" eb="4">
      <t>ケンシュウ</t>
    </rPh>
    <rPh sb="4" eb="6">
      <t>ジュコウ</t>
    </rPh>
    <rPh sb="6" eb="8">
      <t>ケイヒ</t>
    </rPh>
    <rPh sb="7" eb="8">
      <t>ヒ</t>
    </rPh>
    <phoneticPr fontId="18"/>
  </si>
  <si>
    <t>自己資金</t>
    <rPh sb="0" eb="2">
      <t>ジコ</t>
    </rPh>
    <rPh sb="2" eb="4">
      <t>シキン</t>
    </rPh>
    <phoneticPr fontId="18"/>
  </si>
  <si>
    <t>合計</t>
    <rPh sb="0" eb="2">
      <t>ゴウケイ</t>
    </rPh>
    <phoneticPr fontId="18"/>
  </si>
  <si>
    <t>令和　　年　　月　　日</t>
    <rPh sb="0" eb="1">
      <t>レイ</t>
    </rPh>
    <rPh sb="1" eb="2">
      <t>ワ</t>
    </rPh>
    <rPh sb="4" eb="5">
      <t>ネン</t>
    </rPh>
    <rPh sb="7" eb="8">
      <t>ガツ</t>
    </rPh>
    <rPh sb="10" eb="11">
      <t>ニチ</t>
    </rPh>
    <phoneticPr fontId="18"/>
  </si>
  <si>
    <t>法人名</t>
    <rPh sb="0" eb="2">
      <t>ホウジン</t>
    </rPh>
    <rPh sb="2" eb="3">
      <t>メイ</t>
    </rPh>
    <phoneticPr fontId="18"/>
  </si>
  <si>
    <t>代表者職・氏名</t>
    <rPh sb="0" eb="2">
      <t>ダイヒョウ</t>
    </rPh>
    <rPh sb="2" eb="3">
      <t>シャ</t>
    </rPh>
    <rPh sb="3" eb="4">
      <t>ショク</t>
    </rPh>
    <rPh sb="5" eb="7">
      <t>シメイ</t>
    </rPh>
    <phoneticPr fontId="18"/>
  </si>
  <si>
    <t>基準額</t>
    <rPh sb="0" eb="2">
      <t>キジュン</t>
    </rPh>
    <rPh sb="2" eb="3">
      <t>ガク</t>
    </rPh>
    <phoneticPr fontId="22"/>
  </si>
  <si>
    <t>（２）外部研修
　　　受講経費</t>
    <rPh sb="3" eb="5">
      <t>ガイブ</t>
    </rPh>
    <rPh sb="5" eb="7">
      <t>ケンシュウ</t>
    </rPh>
    <rPh sb="11" eb="13">
      <t>ジュコウ</t>
    </rPh>
    <rPh sb="13" eb="15">
      <t>ケイヒ</t>
    </rPh>
    <phoneticPr fontId="18"/>
  </si>
  <si>
    <t>代替職員氏名</t>
    <rPh sb="0" eb="2">
      <t>ダイタイ</t>
    </rPh>
    <rPh sb="2" eb="4">
      <t>ショクイン</t>
    </rPh>
    <rPh sb="4" eb="6">
      <t>シメイ</t>
    </rPh>
    <phoneticPr fontId="22"/>
  </si>
  <si>
    <t>採用方法
（新規雇用の場合のみ）</t>
    <rPh sb="0" eb="2">
      <t>サイヨウ</t>
    </rPh>
    <rPh sb="6" eb="8">
      <t>シンキ</t>
    </rPh>
    <rPh sb="8" eb="10">
      <t>コヨウ</t>
    </rPh>
    <rPh sb="11" eb="13">
      <t>バアイ</t>
    </rPh>
    <phoneticPr fontId="22"/>
  </si>
  <si>
    <t>1時間あたりの給与費（円）
（A）</t>
    <rPh sb="1" eb="3">
      <t>ジカン</t>
    </rPh>
    <rPh sb="7" eb="9">
      <t>キュウヨ</t>
    </rPh>
    <rPh sb="9" eb="10">
      <t>ヒ</t>
    </rPh>
    <rPh sb="11" eb="12">
      <t>エン</t>
    </rPh>
    <phoneticPr fontId="22"/>
  </si>
  <si>
    <t>1時間当たり給与費（時給）
e＝ｄ/ｃ</t>
    <rPh sb="1" eb="3">
      <t>ジカン</t>
    </rPh>
    <rPh sb="6" eb="8">
      <t>キュウヨ</t>
    </rPh>
    <rPh sb="8" eb="9">
      <t>ヒ</t>
    </rPh>
    <rPh sb="10" eb="12">
      <t>ジキュウ</t>
    </rPh>
    <phoneticPr fontId="22"/>
  </si>
  <si>
    <t>所定労働
時間数
ｂ</t>
    <rPh sb="0" eb="2">
      <t>ショテイ</t>
    </rPh>
    <rPh sb="2" eb="4">
      <t>ロウドウ</t>
    </rPh>
    <rPh sb="5" eb="8">
      <t>ジカンスウ</t>
    </rPh>
    <phoneticPr fontId="22"/>
  </si>
  <si>
    <t>通算勤務時間数
（時間）
c</t>
    <rPh sb="0" eb="2">
      <t>ツウサン</t>
    </rPh>
    <rPh sb="2" eb="4">
      <t>キンム</t>
    </rPh>
    <rPh sb="4" eb="7">
      <t>ジカンスウ</t>
    </rPh>
    <rPh sb="9" eb="11">
      <t>ジカン</t>
    </rPh>
    <phoneticPr fontId="22"/>
  </si>
  <si>
    <t>時給上限額
（円/時間）
ｆ</t>
    <rPh sb="0" eb="2">
      <t>ジキュウ</t>
    </rPh>
    <rPh sb="2" eb="5">
      <t>ジョウゲンガク</t>
    </rPh>
    <phoneticPr fontId="22"/>
  </si>
  <si>
    <t>＜新任職員の同行訪問代替職員に係る経費＞</t>
    <rPh sb="1" eb="3">
      <t>シンニン</t>
    </rPh>
    <rPh sb="3" eb="5">
      <t>ショクイン</t>
    </rPh>
    <rPh sb="6" eb="8">
      <t>ドウコウ</t>
    </rPh>
    <rPh sb="8" eb="10">
      <t>ホウモン</t>
    </rPh>
    <rPh sb="10" eb="12">
      <t>ダイタイ</t>
    </rPh>
    <rPh sb="12" eb="14">
      <t>ショクイン</t>
    </rPh>
    <rPh sb="15" eb="16">
      <t>カカ</t>
    </rPh>
    <rPh sb="17" eb="19">
      <t>ケイヒ</t>
    </rPh>
    <phoneticPr fontId="22"/>
  </si>
  <si>
    <t>補助対象期間
（新任訪問看護師の雇用後6か月間）</t>
    <rPh sb="0" eb="2">
      <t>ホジョ</t>
    </rPh>
    <rPh sb="2" eb="4">
      <t>タイショウ</t>
    </rPh>
    <rPh sb="4" eb="6">
      <t>キカン</t>
    </rPh>
    <phoneticPr fontId="22"/>
  </si>
  <si>
    <t>※１　当該新任訪問看護師の採用時の状態をプルダウンから選択してください。</t>
    <rPh sb="3" eb="5">
      <t>トウガイ</t>
    </rPh>
    <rPh sb="5" eb="7">
      <t>シンニン</t>
    </rPh>
    <rPh sb="7" eb="11">
      <t>ホ</t>
    </rPh>
    <rPh sb="11" eb="12">
      <t>シ</t>
    </rPh>
    <rPh sb="13" eb="15">
      <t>サイヨウ</t>
    </rPh>
    <rPh sb="15" eb="16">
      <t>ジ</t>
    </rPh>
    <rPh sb="17" eb="19">
      <t>ジョウタイ</t>
    </rPh>
    <rPh sb="27" eb="29">
      <t>センタク</t>
    </rPh>
    <phoneticPr fontId="22"/>
  </si>
  <si>
    <t>【交通費】</t>
    <rPh sb="1" eb="3">
      <t>コウツウ</t>
    </rPh>
    <rPh sb="3" eb="4">
      <t>ヒ</t>
    </rPh>
    <phoneticPr fontId="22"/>
  </si>
  <si>
    <t>交通費：所要額（円）
（B）×a</t>
    <rPh sb="0" eb="3">
      <t>コウツウヒ</t>
    </rPh>
    <rPh sb="4" eb="6">
      <t>ショヨウ</t>
    </rPh>
    <rPh sb="6" eb="7">
      <t>ガク</t>
    </rPh>
    <rPh sb="8" eb="9">
      <t>エン</t>
    </rPh>
    <phoneticPr fontId="22"/>
  </si>
  <si>
    <t>1時間あたりの給与費（円）
（A）※３</t>
    <rPh sb="1" eb="3">
      <t>ジカン</t>
    </rPh>
    <rPh sb="7" eb="9">
      <t>キュウヨ</t>
    </rPh>
    <rPh sb="9" eb="10">
      <t>ヒ</t>
    </rPh>
    <rPh sb="11" eb="12">
      <t>エン</t>
    </rPh>
    <phoneticPr fontId="22"/>
  </si>
  <si>
    <t>1日あたりの交通費（円）
（B）※４</t>
    <rPh sb="1" eb="2">
      <t>ニチ</t>
    </rPh>
    <rPh sb="6" eb="9">
      <t>コウツウヒ</t>
    </rPh>
    <rPh sb="9" eb="10">
      <t>キュウヒ</t>
    </rPh>
    <rPh sb="10" eb="11">
      <t>エン</t>
    </rPh>
    <phoneticPr fontId="22"/>
  </si>
  <si>
    <t>交通費上限額（日）
i</t>
    <rPh sb="0" eb="3">
      <t>コウツウヒ</t>
    </rPh>
    <rPh sb="3" eb="6">
      <t>ジョウゲンガク</t>
    </rPh>
    <rPh sb="7" eb="8">
      <t>ニチ</t>
    </rPh>
    <phoneticPr fontId="22"/>
  </si>
  <si>
    <t>※４　「１日当たり給与費（B）」は、ｈとiのいずれか低い額としてください。</t>
    <rPh sb="5" eb="6">
      <t>ニチ</t>
    </rPh>
    <rPh sb="26" eb="27">
      <t>ヒク</t>
    </rPh>
    <rPh sb="28" eb="29">
      <t>ガク</t>
    </rPh>
    <phoneticPr fontId="22"/>
  </si>
  <si>
    <t>雇用形態</t>
    <phoneticPr fontId="22"/>
  </si>
  <si>
    <t>（３）代替職員
　　　給与費</t>
    <rPh sb="3" eb="5">
      <t>ダイタイ</t>
    </rPh>
    <rPh sb="5" eb="7">
      <t>ショクイン</t>
    </rPh>
    <rPh sb="11" eb="13">
      <t>キュウヨ</t>
    </rPh>
    <rPh sb="13" eb="14">
      <t>ヒ</t>
    </rPh>
    <phoneticPr fontId="22"/>
  </si>
  <si>
    <t>（１）新任訪問看護師
　　　給与費</t>
    <rPh sb="3" eb="5">
      <t>シンニン</t>
    </rPh>
    <rPh sb="5" eb="7">
      <t>ホウモン</t>
    </rPh>
    <rPh sb="7" eb="9">
      <t>カンゴ</t>
    </rPh>
    <rPh sb="9" eb="10">
      <t>シ</t>
    </rPh>
    <rPh sb="14" eb="16">
      <t>キュウヨ</t>
    </rPh>
    <rPh sb="16" eb="17">
      <t>ヒ</t>
    </rPh>
    <phoneticPr fontId="18"/>
  </si>
  <si>
    <t>（４）代替職員
　　　交通費</t>
    <rPh sb="3" eb="5">
      <t>ダイタイ</t>
    </rPh>
    <rPh sb="5" eb="7">
      <t>ショクイン</t>
    </rPh>
    <rPh sb="11" eb="14">
      <t>コウツウヒ</t>
    </rPh>
    <phoneticPr fontId="18"/>
  </si>
  <si>
    <t>総事業費
（A）</t>
    <rPh sb="0" eb="4">
      <t>ソウジギョウヒ</t>
    </rPh>
    <phoneticPr fontId="2"/>
  </si>
  <si>
    <t>寄付金その他
の収入額
（B）</t>
    <rPh sb="0" eb="3">
      <t>キフキン</t>
    </rPh>
    <rPh sb="5" eb="6">
      <t>タ</t>
    </rPh>
    <rPh sb="8" eb="10">
      <t>シュウニュウ</t>
    </rPh>
    <rPh sb="10" eb="11">
      <t>ガク</t>
    </rPh>
    <phoneticPr fontId="2"/>
  </si>
  <si>
    <t>差引額
（A）―（B）
（C）</t>
    <rPh sb="0" eb="1">
      <t>サ</t>
    </rPh>
    <rPh sb="1" eb="2">
      <t>ヒ</t>
    </rPh>
    <rPh sb="2" eb="3">
      <t>ガク</t>
    </rPh>
    <phoneticPr fontId="2"/>
  </si>
  <si>
    <t>対象経費の
支出予定額
（D）</t>
    <rPh sb="0" eb="2">
      <t>タイショウ</t>
    </rPh>
    <rPh sb="2" eb="4">
      <t>ケイヒ</t>
    </rPh>
    <rPh sb="6" eb="8">
      <t>シシュツ</t>
    </rPh>
    <rPh sb="8" eb="10">
      <t>ヨテイ</t>
    </rPh>
    <rPh sb="10" eb="11">
      <t>ガク</t>
    </rPh>
    <phoneticPr fontId="2"/>
  </si>
  <si>
    <t>基準額
（E）</t>
    <rPh sb="0" eb="2">
      <t>キジュン</t>
    </rPh>
    <rPh sb="2" eb="3">
      <t>ガク</t>
    </rPh>
    <phoneticPr fontId="2"/>
  </si>
  <si>
    <t>選定額
（F）</t>
    <rPh sb="0" eb="2">
      <t>センテイ</t>
    </rPh>
    <rPh sb="2" eb="3">
      <t>ガク</t>
    </rPh>
    <phoneticPr fontId="2"/>
  </si>
  <si>
    <t>補助率
（G）</t>
    <rPh sb="0" eb="2">
      <t>ホジョ</t>
    </rPh>
    <rPh sb="2" eb="3">
      <t>リツ</t>
    </rPh>
    <phoneticPr fontId="2"/>
  </si>
  <si>
    <t>補助所要額
（F）×（G）
（H）</t>
    <rPh sb="0" eb="2">
      <t>ホジョ</t>
    </rPh>
    <rPh sb="2" eb="4">
      <t>ショヨウ</t>
    </rPh>
    <rPh sb="4" eb="5">
      <t>ガク</t>
    </rPh>
    <phoneticPr fontId="2"/>
  </si>
  <si>
    <t>採用時状態</t>
    <rPh sb="0" eb="3">
      <t>サイヨウジ</t>
    </rPh>
    <rPh sb="3" eb="5">
      <t>ジョウタイ</t>
    </rPh>
    <phoneticPr fontId="22"/>
  </si>
  <si>
    <t>新任訪問看護師給与費</t>
    <rPh sb="0" eb="2">
      <t>シンニン</t>
    </rPh>
    <rPh sb="2" eb="4">
      <t>ホウモン</t>
    </rPh>
    <rPh sb="4" eb="6">
      <t>カンゴ</t>
    </rPh>
    <rPh sb="6" eb="7">
      <t>シ</t>
    </rPh>
    <rPh sb="7" eb="9">
      <t>キュウヨ</t>
    </rPh>
    <rPh sb="9" eb="10">
      <t>ヒ</t>
    </rPh>
    <phoneticPr fontId="18"/>
  </si>
  <si>
    <t>代替職員給与費</t>
    <rPh sb="0" eb="2">
      <t>ダイタイ</t>
    </rPh>
    <rPh sb="2" eb="4">
      <t>ショクイン</t>
    </rPh>
    <rPh sb="4" eb="6">
      <t>キュウヨ</t>
    </rPh>
    <rPh sb="6" eb="7">
      <t>ヒ</t>
    </rPh>
    <phoneticPr fontId="22"/>
  </si>
  <si>
    <t>代替職員交通費</t>
    <rPh sb="0" eb="2">
      <t>ダイタイ</t>
    </rPh>
    <rPh sb="2" eb="4">
      <t>ショクイン</t>
    </rPh>
    <rPh sb="4" eb="7">
      <t>コウツウヒ</t>
    </rPh>
    <phoneticPr fontId="22"/>
  </si>
  <si>
    <r>
      <t>所要額　</t>
    </r>
    <r>
      <rPr>
        <b/>
        <sz val="11"/>
        <color theme="1"/>
        <rFont val="ＭＳ Ｐゴシック"/>
        <family val="3"/>
        <charset val="128"/>
        <scheme val="major"/>
      </rPr>
      <t xml:space="preserve">k
</t>
    </r>
    <r>
      <rPr>
        <sz val="8"/>
        <color theme="1"/>
        <rFont val="ＭＳ Ｐゴシック"/>
        <family val="3"/>
        <charset val="128"/>
        <scheme val="minor"/>
      </rPr>
      <t>ｋ＝ｈとｊを比べて少ない金額</t>
    </r>
    <phoneticPr fontId="22"/>
  </si>
  <si>
    <r>
      <t>上限額（円／人）</t>
    </r>
    <r>
      <rPr>
        <b/>
        <sz val="11"/>
        <color theme="1"/>
        <rFont val="HG丸ｺﾞｼｯｸM-PRO"/>
        <family val="3"/>
        <charset val="128"/>
      </rPr>
      <t xml:space="preserve">ｊ
</t>
    </r>
    <r>
      <rPr>
        <sz val="8"/>
        <color theme="1"/>
        <rFont val="HG丸ｺﾞｼｯｸM-PRO"/>
        <family val="3"/>
        <charset val="128"/>
      </rPr>
      <t>50,000円　
ただし、新卒訪問看護師は、100,000円</t>
    </r>
    <phoneticPr fontId="22"/>
  </si>
  <si>
    <t>受講者負担
受講料
I＝ｈ－ｇ</t>
    <rPh sb="0" eb="3">
      <t>ジュコウシャ</t>
    </rPh>
    <rPh sb="3" eb="5">
      <t>フタン</t>
    </rPh>
    <phoneticPr fontId="22"/>
  </si>
  <si>
    <t>受講料
ｇ</t>
    <rPh sb="0" eb="3">
      <t>ジュコウリョウ</t>
    </rPh>
    <phoneticPr fontId="22"/>
  </si>
  <si>
    <t>【外部研修受講経費】補助対象期間：雇用開始後８か月間</t>
    <rPh sb="1" eb="3">
      <t>ガイブ</t>
    </rPh>
    <rPh sb="3" eb="5">
      <t>ケンシュウ</t>
    </rPh>
    <rPh sb="5" eb="7">
      <t>ジュコウ</t>
    </rPh>
    <rPh sb="7" eb="9">
      <t>ケイヒ</t>
    </rPh>
    <phoneticPr fontId="22"/>
  </si>
  <si>
    <t>（円）</t>
    <rPh sb="1" eb="2">
      <t>エン</t>
    </rPh>
    <phoneticPr fontId="22"/>
  </si>
  <si>
    <t>事業所負担
受講料
ｈ</t>
    <rPh sb="0" eb="3">
      <t>ジギョウショ</t>
    </rPh>
    <rPh sb="3" eb="5">
      <t>フタン</t>
    </rPh>
    <rPh sb="6" eb="9">
      <t>ジュコウリョウ</t>
    </rPh>
    <phoneticPr fontId="22"/>
  </si>
  <si>
    <t>1時間あたりの給与費（円）
（A）※３</t>
    <phoneticPr fontId="22"/>
  </si>
  <si>
    <t>給与費：所要額（円）
（Ｂ）＝（A）×ｃ</t>
    <rPh sb="0" eb="2">
      <t>キュウヨ</t>
    </rPh>
    <rPh sb="2" eb="3">
      <t>ヒ</t>
    </rPh>
    <rPh sb="4" eb="6">
      <t>ショヨウ</t>
    </rPh>
    <rPh sb="6" eb="7">
      <t>ガク</t>
    </rPh>
    <rPh sb="8" eb="9">
      <t>エン</t>
    </rPh>
    <phoneticPr fontId="22"/>
  </si>
  <si>
    <t>対象期間中の給与費総額
ｄ</t>
    <rPh sb="0" eb="2">
      <t>タイショウ</t>
    </rPh>
    <rPh sb="2" eb="4">
      <t>キカン</t>
    </rPh>
    <rPh sb="4" eb="5">
      <t>チュウ</t>
    </rPh>
    <rPh sb="6" eb="8">
      <t>キュウヨ</t>
    </rPh>
    <rPh sb="8" eb="9">
      <t>ヒ</t>
    </rPh>
    <rPh sb="9" eb="11">
      <t>ソウガク</t>
    </rPh>
    <phoneticPr fontId="22"/>
  </si>
  <si>
    <t>1日あたりの交通費
ｈ＝g/a</t>
    <rPh sb="1" eb="2">
      <t>ニチ</t>
    </rPh>
    <rPh sb="6" eb="9">
      <t>コウツウヒ</t>
    </rPh>
    <phoneticPr fontId="22"/>
  </si>
  <si>
    <t>様式１</t>
    <rPh sb="0" eb="2">
      <t>ヨウシキ</t>
    </rPh>
    <phoneticPr fontId="22"/>
  </si>
  <si>
    <t>様式１－２</t>
    <rPh sb="0" eb="2">
      <t>ヨウシキ</t>
    </rPh>
    <phoneticPr fontId="22"/>
  </si>
  <si>
    <t>様式１－３</t>
    <rPh sb="0" eb="2">
      <t>ヨウシキ</t>
    </rPh>
    <phoneticPr fontId="22"/>
  </si>
  <si>
    <t>　　　　　　　　　　　　　　　</t>
    <phoneticPr fontId="18"/>
  </si>
  <si>
    <t>１.新任訪問看護師</t>
  </si>
  <si>
    <t>1人</t>
    <rPh sb="1" eb="2">
      <t>ニン</t>
    </rPh>
    <phoneticPr fontId="22"/>
  </si>
  <si>
    <t>○○訪問看護ステーション</t>
    <rPh sb="2" eb="4">
      <t>ホウモン</t>
    </rPh>
    <rPh sb="4" eb="6">
      <t>カンゴ</t>
    </rPh>
    <phoneticPr fontId="22"/>
  </si>
  <si>
    <t>令和６年度　東京都新任訪問看護師育成支援事業　所要額内訳書（総括表）</t>
    <rPh sb="0" eb="2">
      <t>レイワ</t>
    </rPh>
    <rPh sb="16" eb="18">
      <t>イクセイ</t>
    </rPh>
    <rPh sb="18" eb="20">
      <t>シエン</t>
    </rPh>
    <rPh sb="20" eb="22">
      <t>ジギョウ</t>
    </rPh>
    <rPh sb="26" eb="28">
      <t>ウチワケ</t>
    </rPh>
    <rPh sb="28" eb="29">
      <t>ショ</t>
    </rPh>
    <rPh sb="30" eb="32">
      <t>ソウカツ</t>
    </rPh>
    <rPh sb="32" eb="33">
      <t>ヒョウ</t>
    </rPh>
    <phoneticPr fontId="18"/>
  </si>
  <si>
    <t>様式２</t>
    <rPh sb="0" eb="2">
      <t>ヨウシキ</t>
    </rPh>
    <phoneticPr fontId="22"/>
  </si>
  <si>
    <t>令和5年8月～10月</t>
    <phoneticPr fontId="22"/>
  </si>
  <si>
    <t>e-ラーニング</t>
    <phoneticPr fontId="22"/>
  </si>
  <si>
    <t>至　令和６年9月30日</t>
    <phoneticPr fontId="22"/>
  </si>
  <si>
    <t>至  　    終期の定めなし</t>
    <rPh sb="8" eb="10">
      <t>シュウキ</t>
    </rPh>
    <rPh sb="11" eb="12">
      <t>サダ</t>
    </rPh>
    <phoneticPr fontId="22"/>
  </si>
  <si>
    <t>自　令和６年8月1日</t>
    <rPh sb="0" eb="1">
      <t>ジ</t>
    </rPh>
    <rPh sb="2" eb="4">
      <t>レイワ</t>
    </rPh>
    <rPh sb="5" eb="6">
      <t>ネン</t>
    </rPh>
    <rPh sb="7" eb="8">
      <t>ガツ</t>
    </rPh>
    <rPh sb="8" eb="10">
      <t>ツイタチ</t>
    </rPh>
    <phoneticPr fontId="22"/>
  </si>
  <si>
    <t>自　   令和６年８月１日</t>
    <rPh sb="0" eb="1">
      <t>ジ</t>
    </rPh>
    <rPh sb="5" eb="7">
      <t>レイワ</t>
    </rPh>
    <rPh sb="8" eb="9">
      <t>ネン</t>
    </rPh>
    <rPh sb="10" eb="11">
      <t>ガツ</t>
    </rPh>
    <rPh sb="12" eb="13">
      <t>ニチ</t>
    </rPh>
    <phoneticPr fontId="22"/>
  </si>
  <si>
    <t>9時00分　～　17時30分　（　7.5時間／日）</t>
    <phoneticPr fontId="22"/>
  </si>
  <si>
    <t>ナースバンク</t>
    <phoneticPr fontId="22"/>
  </si>
  <si>
    <t>１.新任訪問看護師（訪問看護未経験）</t>
  </si>
  <si>
    <t>〇山 △子</t>
    <rPh sb="1" eb="2">
      <t>ヤマ</t>
    </rPh>
    <rPh sb="4" eb="5">
      <t>コ</t>
    </rPh>
    <phoneticPr fontId="22"/>
  </si>
  <si>
    <t>令和６年度　東京都新任訪問看護師育成支援事業　所要額内訳書（個表）</t>
    <rPh sb="0" eb="2">
      <t>レイワ</t>
    </rPh>
    <rPh sb="16" eb="18">
      <t>イクセイ</t>
    </rPh>
    <rPh sb="18" eb="20">
      <t>シエン</t>
    </rPh>
    <rPh sb="20" eb="22">
      <t>ジギョウ</t>
    </rPh>
    <rPh sb="26" eb="28">
      <t>ウチワケ</t>
    </rPh>
    <rPh sb="28" eb="29">
      <t>ショ</t>
    </rPh>
    <rPh sb="30" eb="31">
      <t>コ</t>
    </rPh>
    <rPh sb="31" eb="32">
      <t>ヒョウ</t>
    </rPh>
    <phoneticPr fontId="18"/>
  </si>
  <si>
    <t>様式2－２</t>
    <rPh sb="0" eb="2">
      <t>ヨウシキ</t>
    </rPh>
    <phoneticPr fontId="22"/>
  </si>
  <si>
    <t>代替日数分の交通費総額
ｇ</t>
    <rPh sb="0" eb="2">
      <t>ダイタイ</t>
    </rPh>
    <rPh sb="2" eb="4">
      <t>ニッスウ</t>
    </rPh>
    <rPh sb="4" eb="5">
      <t>ブン</t>
    </rPh>
    <rPh sb="6" eb="9">
      <t>コウツウヒ</t>
    </rPh>
    <rPh sb="9" eb="11">
      <t>ソウガク</t>
    </rPh>
    <phoneticPr fontId="22"/>
  </si>
  <si>
    <t>代替日数分の給与費総額
d</t>
    <rPh sb="0" eb="2">
      <t>ダイタイ</t>
    </rPh>
    <rPh sb="2" eb="4">
      <t>ニッスウ</t>
    </rPh>
    <rPh sb="4" eb="5">
      <t>ブン</t>
    </rPh>
    <rPh sb="6" eb="8">
      <t>キュウヨ</t>
    </rPh>
    <rPh sb="8" eb="9">
      <t>ヒ</t>
    </rPh>
    <rPh sb="9" eb="11">
      <t>ソウガク</t>
    </rPh>
    <phoneticPr fontId="22"/>
  </si>
  <si>
    <t>給与費：所要額（円）
（Ｂ）＝（A）×ｃ</t>
    <phoneticPr fontId="22"/>
  </si>
  <si>
    <t>至　　令和６年　１２月　３１日</t>
    <rPh sb="3" eb="5">
      <t>レイワ</t>
    </rPh>
    <rPh sb="10" eb="11">
      <t>ガツ</t>
    </rPh>
    <phoneticPr fontId="22"/>
  </si>
  <si>
    <t>至    令和７年　３月 ３１日</t>
    <rPh sb="5" eb="7">
      <t>レイワ</t>
    </rPh>
    <phoneticPr fontId="22"/>
  </si>
  <si>
    <t>自　　令和６年　８月　１日</t>
    <rPh sb="0" eb="1">
      <t>ジ</t>
    </rPh>
    <rPh sb="3" eb="5">
      <t>レイワ</t>
    </rPh>
    <rPh sb="6" eb="7">
      <t>ネン</t>
    </rPh>
    <rPh sb="9" eb="10">
      <t>ガツ</t>
    </rPh>
    <rPh sb="12" eb="13">
      <t>ニチ</t>
    </rPh>
    <phoneticPr fontId="22"/>
  </si>
  <si>
    <t>自　   令和６年　４月　１日</t>
    <rPh sb="0" eb="1">
      <t>ジ</t>
    </rPh>
    <rPh sb="5" eb="7">
      <t>レイワ</t>
    </rPh>
    <rPh sb="8" eb="9">
      <t>ネン</t>
    </rPh>
    <rPh sb="11" eb="12">
      <t>ガツ</t>
    </rPh>
    <rPh sb="14" eb="15">
      <t>ニチ</t>
    </rPh>
    <phoneticPr fontId="22"/>
  </si>
  <si>
    <t>対象期間中
代替日数
a</t>
    <rPh sb="0" eb="2">
      <t>タイショウ</t>
    </rPh>
    <rPh sb="2" eb="5">
      <t>キカンチュウ</t>
    </rPh>
    <rPh sb="6" eb="8">
      <t>ダイタイ</t>
    </rPh>
    <rPh sb="8" eb="10">
      <t>ニッスウ</t>
    </rPh>
    <phoneticPr fontId="22"/>
  </si>
  <si>
    <t>非常勤</t>
    <rPh sb="0" eb="3">
      <t>ヒジョウキン</t>
    </rPh>
    <phoneticPr fontId="22"/>
  </si>
  <si>
    <t>□森 ☆美</t>
    <rPh sb="1" eb="2">
      <t>モリ</t>
    </rPh>
    <rPh sb="4" eb="5">
      <t>ミ</t>
    </rPh>
    <phoneticPr fontId="22"/>
  </si>
  <si>
    <t>様式2－３</t>
    <rPh sb="0" eb="2">
      <t>ヨウシキ</t>
    </rPh>
    <phoneticPr fontId="22"/>
  </si>
  <si>
    <t>令和６年　〇月　〇日</t>
    <rPh sb="0" eb="1">
      <t>レイ</t>
    </rPh>
    <rPh sb="1" eb="2">
      <t>ワ</t>
    </rPh>
    <rPh sb="3" eb="4">
      <t>ネン</t>
    </rPh>
    <rPh sb="6" eb="7">
      <t>ガツ</t>
    </rPh>
    <rPh sb="9" eb="10">
      <t>ニチ</t>
    </rPh>
    <phoneticPr fontId="18"/>
  </si>
  <si>
    <t>　上記の令和　年度東京都新任訪問看護師育成支援事業費補助金に関する歳入・歳出決算書は原本と相違ないことを証明します。</t>
    <rPh sb="1" eb="3">
      <t>ジョウキ</t>
    </rPh>
    <rPh sb="4" eb="5">
      <t>レイ</t>
    </rPh>
    <rPh sb="5" eb="6">
      <t>ワ</t>
    </rPh>
    <rPh sb="9" eb="12">
      <t>トウキョウト</t>
    </rPh>
    <rPh sb="19" eb="21">
      <t>イクセイ</t>
    </rPh>
    <rPh sb="21" eb="23">
      <t>シエン</t>
    </rPh>
    <rPh sb="23" eb="26">
      <t>ジギョウヒ</t>
    </rPh>
    <rPh sb="25" eb="26">
      <t>ヒ</t>
    </rPh>
    <rPh sb="26" eb="29">
      <t>ホジョキン</t>
    </rPh>
    <rPh sb="30" eb="31">
      <t>カン</t>
    </rPh>
    <rPh sb="38" eb="41">
      <t>ケッサンショ</t>
    </rPh>
    <phoneticPr fontId="18"/>
  </si>
  <si>
    <t>令和６年度東京都新任訪問看護師育成支援事業費補助金に関する
歳入・歳出予算書（抄本）</t>
    <rPh sb="0" eb="1">
      <t>レイ</t>
    </rPh>
    <rPh sb="1" eb="2">
      <t>ワ</t>
    </rPh>
    <rPh sb="3" eb="4">
      <t>ネン</t>
    </rPh>
    <rPh sb="15" eb="17">
      <t>イクセイ</t>
    </rPh>
    <rPh sb="17" eb="19">
      <t>シエン</t>
    </rPh>
    <rPh sb="19" eb="22">
      <t>ジギョウヒ</t>
    </rPh>
    <rPh sb="35" eb="38">
      <t>ヨサンショ</t>
    </rPh>
    <phoneticPr fontId="18"/>
  </si>
  <si>
    <t>令和６年度東京都新任訪問看護師育成支援事業費補助金に関する
歳入・歳出予算書（抄本）</t>
    <rPh sb="0" eb="1">
      <t>レイ</t>
    </rPh>
    <rPh sb="1" eb="2">
      <t>ワ</t>
    </rPh>
    <rPh sb="3" eb="4">
      <t>ネン</t>
    </rPh>
    <rPh sb="15" eb="17">
      <t>イクセイ</t>
    </rPh>
    <rPh sb="17" eb="19">
      <t>シエン</t>
    </rPh>
    <rPh sb="19" eb="22">
      <t>ジギョウヒ</t>
    </rPh>
    <phoneticPr fontId="18"/>
  </si>
  <si>
    <t>　上記の令和６年度東京都新任訪問看護師育成支援事業費補助金に関する歳入・歳出予算書は原本と相違ないことを証明します。</t>
    <rPh sb="1" eb="3">
      <t>ジョウキ</t>
    </rPh>
    <rPh sb="4" eb="5">
      <t>レイ</t>
    </rPh>
    <rPh sb="5" eb="6">
      <t>ワ</t>
    </rPh>
    <rPh sb="9" eb="12">
      <t>トウキョウト</t>
    </rPh>
    <rPh sb="19" eb="21">
      <t>イクセイ</t>
    </rPh>
    <rPh sb="21" eb="23">
      <t>シエン</t>
    </rPh>
    <rPh sb="23" eb="26">
      <t>ジギョウヒ</t>
    </rPh>
    <rPh sb="25" eb="26">
      <t>ヒ</t>
    </rPh>
    <rPh sb="26" eb="29">
      <t>ホジョキン</t>
    </rPh>
    <rPh sb="30" eb="31">
      <t>カン</t>
    </rPh>
    <phoneticPr fontId="18"/>
  </si>
  <si>
    <t>２.新卒訪問看護師（看護実務経験なし）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</si>
</sst>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 &quot;日&quot;"/>
    <numFmt numFmtId="178" formatCode="##.#0\ &quot;時間&quot;"/>
    <numFmt numFmtId="179" formatCode="General&quot;人&quot;"/>
    <numFmt numFmtId="180" formatCode="0.00_ "/>
    <numFmt numFmtId="181" formatCode="0&quot;円&quot;"/>
    <numFmt numFmtId="182" formatCode="#,##0_);[Red]\(#,##0\)"/>
    <numFmt numFmtId="183" formatCode="##\ &quot;時間&quot;"/>
    <numFmt numFmtId="184" formatCode="##&quot;時間&quot;"/>
    <numFmt numFmtId="185" formatCode="###0\ &quot;日&quot;"/>
  </numFmts>
  <fonts count="44"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name val="ＭＳ Ｐ明朝"/>
      <family val="1"/>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明朝"/>
      <family val="1"/>
      <charset val="128"/>
    </font>
    <font>
      <sz val="11"/>
      <name val="HG丸ｺﾞｼｯｸM-PRO"/>
      <family val="3"/>
      <charset val="128"/>
    </font>
    <font>
      <sz val="14"/>
      <name val="HG丸ｺﾞｼｯｸM-PRO"/>
      <family val="3"/>
      <charset val="128"/>
    </font>
    <font>
      <sz val="10"/>
      <name val="HG丸ｺﾞｼｯｸM-PRO"/>
      <family val="3"/>
      <charset val="128"/>
    </font>
    <font>
      <sz val="6"/>
      <name val="ＭＳ Ｐゴシック"/>
      <family val="3"/>
      <charset val="128"/>
    </font>
    <font>
      <sz val="12"/>
      <name val="HG丸ｺﾞｼｯｸM-PRO"/>
      <family val="3"/>
      <charset val="128"/>
    </font>
    <font>
      <sz val="15.4"/>
      <color rgb="FF363636"/>
      <name val="Segoe UI Light"/>
      <family val="2"/>
    </font>
    <font>
      <sz val="11"/>
      <color rgb="FFFF0000"/>
      <name val="HG丸ｺﾞｼｯｸM-PRO"/>
      <family val="3"/>
      <charset val="128"/>
    </font>
    <font>
      <sz val="11"/>
      <color theme="1"/>
      <name val="HG丸ｺﾞｼｯｸM-PRO"/>
      <family val="3"/>
      <charset val="128"/>
    </font>
    <font>
      <u/>
      <sz val="11"/>
      <color rgb="FFFF0000"/>
      <name val="HG丸ｺﾞｼｯｸM-PRO"/>
      <family val="3"/>
      <charset val="128"/>
    </font>
    <font>
      <sz val="11"/>
      <name val="ＭＳ Ｐゴシック"/>
      <family val="3"/>
      <charset val="128"/>
    </font>
    <font>
      <b/>
      <sz val="11"/>
      <name val="ＭＳ Ｐゴシック"/>
      <family val="3"/>
      <charset val="128"/>
      <scheme val="major"/>
    </font>
    <font>
      <sz val="14"/>
      <color rgb="FFFF0000"/>
      <name val="HG丸ｺﾞｼｯｸM-PRO"/>
      <family val="3"/>
      <charset val="128"/>
    </font>
    <font>
      <sz val="9"/>
      <color rgb="FFFF0000"/>
      <name val="HG丸ｺﾞｼｯｸM-PRO"/>
      <family val="3"/>
      <charset val="128"/>
    </font>
    <font>
      <sz val="10"/>
      <color theme="1"/>
      <name val="HG丸ｺﾞｼｯｸM-PRO"/>
      <family val="3"/>
      <charset val="128"/>
    </font>
    <font>
      <sz val="14"/>
      <color theme="1"/>
      <name val="HG丸ｺﾞｼｯｸM-PRO"/>
      <family val="3"/>
      <charset val="128"/>
    </font>
    <font>
      <sz val="9"/>
      <color theme="1"/>
      <name val="HG丸ｺﾞｼｯｸM-PRO"/>
      <family val="3"/>
      <charset val="128"/>
    </font>
    <font>
      <b/>
      <sz val="11"/>
      <color theme="1"/>
      <name val="HG丸ｺﾞｼｯｸM-PRO"/>
      <family val="3"/>
      <charset val="128"/>
    </font>
    <font>
      <b/>
      <sz val="11"/>
      <color theme="1"/>
      <name val="ＭＳ Ｐゴシック"/>
      <family val="3"/>
      <charset val="128"/>
      <scheme val="major"/>
    </font>
    <font>
      <sz val="8"/>
      <color theme="1"/>
      <name val="HG丸ｺﾞｼｯｸM-PRO"/>
      <family val="3"/>
      <charset val="128"/>
    </font>
    <font>
      <sz val="12"/>
      <color theme="1"/>
      <name val="HG丸ｺﾞｼｯｸM-PRO"/>
      <family val="3"/>
      <charset val="128"/>
    </font>
    <font>
      <sz val="11"/>
      <name val="ＭＳ 明朝"/>
      <family val="1"/>
      <charset val="128"/>
    </font>
    <font>
      <sz val="12"/>
      <name val="ＭＳ 明朝"/>
      <family val="1"/>
      <charset val="128"/>
    </font>
    <font>
      <sz val="14"/>
      <name val="ＭＳ 明朝"/>
      <family val="1"/>
      <charset val="128"/>
    </font>
    <font>
      <b/>
      <sz val="11"/>
      <name val="Meiryo UI"/>
      <family val="3"/>
      <charset val="128"/>
    </font>
    <font>
      <sz val="8"/>
      <color theme="1"/>
      <name val="ＭＳ Ｐゴシック"/>
      <family val="3"/>
      <charset val="128"/>
      <scheme val="minor"/>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rgb="FFFFFF99"/>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style="thin">
        <color indexed="64"/>
      </left>
      <right/>
      <top/>
      <bottom style="medium">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ck">
        <color indexed="64"/>
      </right>
      <top style="thin">
        <color indexed="64"/>
      </top>
      <bottom style="thin">
        <color indexed="64"/>
      </bottom>
      <diagonal style="thin">
        <color indexed="64"/>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3" fillId="0" borderId="0" applyNumberFormat="0" applyFill="0" applyBorder="0" applyAlignment="0" applyProtection="0">
      <alignment vertical="center"/>
    </xf>
    <xf numFmtId="0" fontId="4" fillId="15" borderId="1" applyNumberFormat="0" applyAlignment="0" applyProtection="0">
      <alignment vertical="center"/>
    </xf>
    <xf numFmtId="0" fontId="5" fillId="7" borderId="0" applyNumberFormat="0" applyBorder="0" applyAlignment="0" applyProtection="0">
      <alignment vertical="center"/>
    </xf>
    <xf numFmtId="0" fontId="6" fillId="4" borderId="2" applyNumberFormat="0" applyFont="0" applyAlignment="0" applyProtection="0">
      <alignment vertical="center"/>
    </xf>
    <xf numFmtId="0" fontId="7" fillId="0" borderId="3" applyNumberFormat="0" applyFill="0" applyAlignment="0" applyProtection="0">
      <alignment vertical="center"/>
    </xf>
    <xf numFmtId="0" fontId="8" fillId="16" borderId="0" applyNumberFormat="0" applyBorder="0" applyAlignment="0" applyProtection="0">
      <alignment vertical="center"/>
    </xf>
    <xf numFmtId="0" fontId="9" fillId="17" borderId="4" applyNumberFormat="0" applyAlignment="0" applyProtection="0">
      <alignment vertical="center"/>
    </xf>
    <xf numFmtId="0" fontId="7"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17"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6" fillId="0" borderId="0">
      <alignment vertical="center"/>
    </xf>
    <xf numFmtId="0" fontId="17" fillId="6" borderId="0" applyNumberFormat="0" applyBorder="0" applyAlignment="0" applyProtection="0">
      <alignment vertical="center"/>
    </xf>
    <xf numFmtId="38" fontId="28" fillId="0" borderId="0" applyFont="0" applyFill="0" applyBorder="0" applyAlignment="0" applyProtection="0">
      <alignment vertical="center"/>
    </xf>
    <xf numFmtId="0" fontId="6" fillId="0" borderId="0">
      <alignment vertical="center"/>
    </xf>
    <xf numFmtId="0" fontId="6" fillId="0" borderId="0">
      <alignment vertical="center"/>
    </xf>
  </cellStyleXfs>
  <cellXfs count="358">
    <xf numFmtId="0" fontId="0" fillId="0" borderId="0" xfId="0">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9" fillId="0" borderId="0" xfId="0" applyFont="1" applyFill="1" applyBorder="1" applyAlignment="1">
      <alignment vertical="center" wrapText="1"/>
    </xf>
    <xf numFmtId="0" fontId="19" fillId="0" borderId="0" xfId="0" applyFont="1" applyFill="1" applyBorder="1">
      <alignment vertical="center"/>
    </xf>
    <xf numFmtId="176" fontId="19" fillId="0" borderId="0" xfId="0" applyNumberFormat="1" applyFont="1" applyFill="1" applyBorder="1" applyAlignment="1">
      <alignment horizontal="right" vertical="center" wrapText="1"/>
    </xf>
    <xf numFmtId="176" fontId="19" fillId="0" borderId="0" xfId="0" applyNumberFormat="1" applyFont="1" applyFill="1" applyBorder="1" applyAlignment="1">
      <alignment horizontal="right" vertical="center"/>
    </xf>
    <xf numFmtId="176" fontId="19" fillId="0" borderId="0" xfId="0" applyNumberFormat="1" applyFont="1" applyFill="1" applyBorder="1">
      <alignment vertical="center"/>
    </xf>
    <xf numFmtId="0" fontId="0" fillId="0" borderId="0" xfId="0" applyFont="1" applyFill="1">
      <alignment vertical="center"/>
    </xf>
    <xf numFmtId="0" fontId="19" fillId="0" borderId="0" xfId="41" applyNumberFormat="1" applyFont="1" applyFill="1">
      <alignment vertical="center"/>
    </xf>
    <xf numFmtId="0" fontId="19" fillId="0" borderId="0" xfId="41" applyFont="1" applyFill="1">
      <alignment vertical="center"/>
    </xf>
    <xf numFmtId="0" fontId="20" fillId="0" borderId="0" xfId="41" applyFont="1" applyFill="1">
      <alignment vertical="center"/>
    </xf>
    <xf numFmtId="0" fontId="19" fillId="0" borderId="0" xfId="41" applyFont="1" applyFill="1" applyBorder="1">
      <alignment vertical="center"/>
    </xf>
    <xf numFmtId="0" fontId="21" fillId="0" borderId="13" xfId="41" applyFont="1" applyFill="1" applyBorder="1" applyAlignment="1">
      <alignment horizontal="center" vertical="center"/>
    </xf>
    <xf numFmtId="0" fontId="19" fillId="0" borderId="0" xfId="41" applyFont="1" applyFill="1" applyAlignment="1">
      <alignment horizontal="right" vertical="center"/>
    </xf>
    <xf numFmtId="0" fontId="19" fillId="0" borderId="10" xfId="41" applyNumberFormat="1" applyFont="1" applyFill="1" applyBorder="1" applyAlignment="1">
      <alignment horizontal="center" vertical="center" wrapText="1"/>
    </xf>
    <xf numFmtId="0" fontId="19" fillId="0" borderId="0" xfId="41" applyFont="1" applyFill="1" applyAlignment="1">
      <alignment horizontal="center" vertical="center"/>
    </xf>
    <xf numFmtId="0" fontId="20" fillId="0" borderId="0" xfId="41" applyNumberFormat="1" applyFont="1" applyFill="1" applyAlignment="1">
      <alignment vertical="center"/>
    </xf>
    <xf numFmtId="0" fontId="19" fillId="0" borderId="0" xfId="41" applyNumberFormat="1" applyFont="1" applyFill="1" applyBorder="1" applyAlignment="1">
      <alignment horizontal="center" vertical="center"/>
    </xf>
    <xf numFmtId="0" fontId="19" fillId="0" borderId="0" xfId="41" applyNumberFormat="1" applyFont="1" applyFill="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vertical="center"/>
    </xf>
    <xf numFmtId="176" fontId="19" fillId="0" borderId="0" xfId="0" applyNumberFormat="1" applyFont="1" applyFill="1">
      <alignment vertical="center"/>
    </xf>
    <xf numFmtId="0" fontId="19" fillId="0" borderId="0" xfId="0" applyFont="1" applyFill="1" applyBorder="1" applyAlignment="1">
      <alignment horizontal="left" vertical="center" wrapText="1"/>
    </xf>
    <xf numFmtId="176" fontId="19" fillId="0" borderId="0" xfId="0" applyNumberFormat="1" applyFont="1" applyFill="1" applyBorder="1" applyAlignment="1">
      <alignment horizontal="right"/>
    </xf>
    <xf numFmtId="0" fontId="19" fillId="0" borderId="0" xfId="0" applyFont="1" applyFill="1" applyBorder="1" applyAlignment="1">
      <alignment horizontal="right"/>
    </xf>
    <xf numFmtId="0" fontId="19" fillId="0" borderId="0" xfId="41" applyFont="1" applyFill="1" applyBorder="1" applyAlignment="1">
      <alignment horizontal="center" vertical="center"/>
    </xf>
    <xf numFmtId="3" fontId="19" fillId="0" borderId="21" xfId="41" applyNumberFormat="1" applyFont="1" applyFill="1" applyBorder="1" applyAlignment="1">
      <alignment horizontal="right" vertical="center"/>
    </xf>
    <xf numFmtId="3" fontId="19" fillId="0" borderId="23" xfId="41" applyNumberFormat="1" applyFont="1" applyFill="1" applyBorder="1" applyAlignment="1">
      <alignment horizontal="right" vertical="center"/>
    </xf>
    <xf numFmtId="3" fontId="19" fillId="0" borderId="23" xfId="41" applyNumberFormat="1" applyFont="1" applyFill="1" applyBorder="1">
      <alignment vertical="center"/>
    </xf>
    <xf numFmtId="3" fontId="19" fillId="0" borderId="27" xfId="41" applyNumberFormat="1" applyFont="1" applyFill="1" applyBorder="1" applyAlignment="1">
      <alignment horizontal="right" vertical="center"/>
    </xf>
    <xf numFmtId="3" fontId="19" fillId="0" borderId="28" xfId="41" applyNumberFormat="1" applyFont="1" applyFill="1" applyBorder="1" applyAlignment="1">
      <alignment horizontal="right" vertical="center"/>
    </xf>
    <xf numFmtId="3" fontId="19" fillId="0" borderId="12" xfId="41" applyNumberFormat="1" applyFont="1" applyFill="1" applyBorder="1" applyAlignment="1">
      <alignment horizontal="right" vertical="center"/>
    </xf>
    <xf numFmtId="3" fontId="19" fillId="0" borderId="33" xfId="41" applyNumberFormat="1" applyFont="1" applyFill="1" applyBorder="1" applyAlignment="1">
      <alignment horizontal="right" vertical="center"/>
    </xf>
    <xf numFmtId="3" fontId="19" fillId="0" borderId="35" xfId="41" applyNumberFormat="1" applyFont="1" applyFill="1" applyBorder="1" applyAlignment="1">
      <alignment horizontal="center" vertical="center"/>
    </xf>
    <xf numFmtId="3" fontId="19" fillId="0" borderId="34" xfId="41" applyNumberFormat="1" applyFont="1" applyFill="1" applyBorder="1">
      <alignment vertical="center"/>
    </xf>
    <xf numFmtId="3" fontId="27" fillId="0" borderId="34" xfId="41" applyNumberFormat="1" applyFont="1" applyFill="1" applyBorder="1">
      <alignment vertical="center"/>
    </xf>
    <xf numFmtId="3" fontId="26" fillId="0" borderId="34" xfId="41" applyNumberFormat="1" applyFont="1" applyFill="1" applyBorder="1" applyAlignment="1">
      <alignment horizontal="right" vertical="center"/>
    </xf>
    <xf numFmtId="3" fontId="26" fillId="0" borderId="33" xfId="41" applyNumberFormat="1" applyFont="1" applyFill="1" applyBorder="1" applyAlignment="1">
      <alignment horizontal="right" vertical="center"/>
    </xf>
    <xf numFmtId="0" fontId="26" fillId="0" borderId="0" xfId="41" applyNumberFormat="1" applyFont="1" applyFill="1" applyBorder="1" applyAlignment="1">
      <alignment horizontal="left" vertical="center"/>
    </xf>
    <xf numFmtId="3" fontId="19" fillId="0" borderId="0" xfId="0" applyNumberFormat="1" applyFont="1" applyFill="1" applyBorder="1" applyAlignment="1">
      <alignment horizontal="right" vertical="center"/>
    </xf>
    <xf numFmtId="3" fontId="19" fillId="0" borderId="0" xfId="0" applyNumberFormat="1" applyFont="1" applyFill="1" applyBorder="1" applyAlignment="1">
      <alignment horizontal="center" vertical="center"/>
    </xf>
    <xf numFmtId="3" fontId="19" fillId="0" borderId="0" xfId="0" applyNumberFormat="1" applyFont="1" applyFill="1" applyBorder="1" applyAlignment="1">
      <alignment horizontal="center" vertical="center" wrapText="1"/>
    </xf>
    <xf numFmtId="0" fontId="19" fillId="0" borderId="0" xfId="0" applyFont="1" applyFill="1" applyBorder="1" applyAlignment="1">
      <alignment horizontal="center" wrapText="1"/>
    </xf>
    <xf numFmtId="49" fontId="26" fillId="0" borderId="13" xfId="0" applyNumberFormat="1" applyFont="1" applyFill="1" applyBorder="1" applyAlignment="1">
      <alignment horizontal="center" vertical="center"/>
    </xf>
    <xf numFmtId="0" fontId="19" fillId="18" borderId="39" xfId="0" applyFont="1" applyFill="1" applyBorder="1" applyAlignment="1">
      <alignment horizontal="center" vertical="center"/>
    </xf>
    <xf numFmtId="49" fontId="19" fillId="0" borderId="26"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3" fontId="19" fillId="0" borderId="24" xfId="0" applyNumberFormat="1" applyFont="1" applyFill="1" applyBorder="1" applyAlignment="1">
      <alignment vertical="center"/>
    </xf>
    <xf numFmtId="0" fontId="29" fillId="0" borderId="11" xfId="0" applyFont="1" applyFill="1" applyBorder="1" applyAlignment="1">
      <alignment horizontal="center" vertical="top" wrapText="1"/>
    </xf>
    <xf numFmtId="0" fontId="20" fillId="0" borderId="0" xfId="41" applyNumberFormat="1" applyFont="1" applyFill="1" applyAlignment="1">
      <alignment horizontal="right"/>
    </xf>
    <xf numFmtId="0" fontId="21" fillId="0" borderId="0" xfId="41" applyFont="1" applyFill="1" applyBorder="1" applyAlignment="1">
      <alignment horizontal="center" vertical="center"/>
    </xf>
    <xf numFmtId="0" fontId="25" fillId="0" borderId="0" xfId="41" applyFont="1" applyFill="1" applyAlignment="1">
      <alignment vertical="center" wrapText="1"/>
    </xf>
    <xf numFmtId="0" fontId="19" fillId="0" borderId="0" xfId="0" applyFont="1" applyFill="1" applyBorder="1" applyAlignment="1">
      <alignment horizontal="center" vertical="center" wrapText="1"/>
    </xf>
    <xf numFmtId="0" fontId="30" fillId="0" borderId="0" xfId="41" applyNumberFormat="1" applyFont="1" applyFill="1" applyBorder="1" applyAlignment="1">
      <alignment vertical="center"/>
    </xf>
    <xf numFmtId="0" fontId="31" fillId="0" borderId="0" xfId="41" applyFont="1" applyFill="1" applyBorder="1" applyAlignment="1">
      <alignment horizontal="center" vertical="center"/>
    </xf>
    <xf numFmtId="0" fontId="25" fillId="0" borderId="0" xfId="41" applyFont="1" applyFill="1" applyBorder="1" applyAlignment="1">
      <alignment horizontal="right" vertical="center"/>
    </xf>
    <xf numFmtId="0" fontId="29" fillId="0" borderId="0" xfId="0" applyFont="1" applyFill="1" applyBorder="1" applyAlignment="1">
      <alignment horizontal="center" vertical="top" wrapText="1"/>
    </xf>
    <xf numFmtId="0" fontId="26" fillId="0" borderId="39" xfId="0" applyFont="1" applyFill="1" applyBorder="1" applyAlignment="1">
      <alignment horizontal="center" vertical="center" wrapText="1"/>
    </xf>
    <xf numFmtId="0" fontId="19" fillId="0" borderId="26" xfId="0" applyFont="1" applyFill="1" applyBorder="1" applyAlignment="1">
      <alignment horizontal="center" vertical="center"/>
    </xf>
    <xf numFmtId="0" fontId="25" fillId="0" borderId="0" xfId="41" applyFont="1" applyFill="1">
      <alignment vertical="center"/>
    </xf>
    <xf numFmtId="0" fontId="33" fillId="0" borderId="23" xfId="41" applyNumberFormat="1" applyFont="1" applyFill="1" applyBorder="1" applyAlignment="1">
      <alignment vertical="center"/>
    </xf>
    <xf numFmtId="0" fontId="34" fillId="0" borderId="41" xfId="41" applyFont="1" applyFill="1" applyBorder="1" applyAlignment="1">
      <alignment horizontal="center" vertical="center"/>
    </xf>
    <xf numFmtId="179" fontId="26" fillId="18" borderId="39" xfId="41" applyNumberFormat="1" applyFont="1" applyFill="1" applyBorder="1" applyAlignment="1">
      <alignment horizontal="right" vertical="center"/>
    </xf>
    <xf numFmtId="176" fontId="26" fillId="0" borderId="23" xfId="0" applyNumberFormat="1" applyFont="1" applyFill="1" applyBorder="1">
      <alignment vertical="center"/>
    </xf>
    <xf numFmtId="0" fontId="38" fillId="0" borderId="0" xfId="0" applyFont="1" applyFill="1" applyBorder="1" applyAlignment="1">
      <alignment horizontal="center" vertical="center" wrapText="1"/>
    </xf>
    <xf numFmtId="0" fontId="26" fillId="0" borderId="0" xfId="0" applyFont="1" applyFill="1">
      <alignment vertical="center"/>
    </xf>
    <xf numFmtId="0" fontId="32" fillId="18" borderId="39" xfId="0" applyFont="1" applyFill="1" applyBorder="1" applyAlignment="1">
      <alignment horizontal="center" vertical="center" wrapText="1"/>
    </xf>
    <xf numFmtId="0" fontId="19" fillId="0" borderId="21" xfId="41" applyNumberFormat="1" applyFont="1" applyFill="1" applyBorder="1" applyAlignment="1">
      <alignment horizontal="center" vertical="center"/>
    </xf>
    <xf numFmtId="0" fontId="19" fillId="0" borderId="21"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4" xfId="0" applyFont="1" applyFill="1" applyBorder="1" applyAlignment="1">
      <alignment horizontal="center" vertical="center" wrapText="1"/>
    </xf>
    <xf numFmtId="3" fontId="19" fillId="0" borderId="13" xfId="0" applyNumberFormat="1" applyFont="1" applyFill="1" applyBorder="1" applyAlignment="1">
      <alignment horizontal="right" vertical="center"/>
    </xf>
    <xf numFmtId="0" fontId="19" fillId="0"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3" fontId="19" fillId="0" borderId="13" xfId="0" applyNumberFormat="1" applyFont="1" applyFill="1" applyBorder="1" applyAlignment="1">
      <alignment horizontal="right" vertical="center" wrapText="1"/>
    </xf>
    <xf numFmtId="176" fontId="25" fillId="18" borderId="39" xfId="0" applyNumberFormat="1" applyFont="1" applyFill="1" applyBorder="1" applyAlignment="1">
      <alignment horizontal="right" vertical="center" wrapText="1"/>
    </xf>
    <xf numFmtId="0" fontId="39" fillId="0" borderId="21" xfId="44" applyFont="1" applyBorder="1" applyAlignment="1">
      <alignment horizontal="center" vertical="center"/>
    </xf>
    <xf numFmtId="0" fontId="42" fillId="0" borderId="21" xfId="44" applyFont="1" applyBorder="1" applyAlignment="1">
      <alignment vertical="center" wrapText="1"/>
    </xf>
    <xf numFmtId="176" fontId="42" fillId="0" borderId="21" xfId="44" applyNumberFormat="1" applyFont="1" applyBorder="1" applyAlignment="1">
      <alignment horizontal="right" vertical="center"/>
    </xf>
    <xf numFmtId="0" fontId="42" fillId="0" borderId="21" xfId="44" applyFont="1" applyBorder="1">
      <alignment vertical="center"/>
    </xf>
    <xf numFmtId="0" fontId="39" fillId="0" borderId="13" xfId="44" applyFont="1" applyBorder="1" applyAlignment="1">
      <alignment vertical="center"/>
    </xf>
    <xf numFmtId="0" fontId="39" fillId="0" borderId="22" xfId="44" applyFont="1" applyBorder="1" applyAlignment="1">
      <alignment horizontal="right" vertical="center"/>
    </xf>
    <xf numFmtId="181" fontId="39" fillId="0" borderId="22" xfId="44" applyNumberFormat="1" applyFont="1" applyBorder="1" applyAlignment="1">
      <alignment horizontal="center" vertical="center"/>
    </xf>
    <xf numFmtId="0" fontId="39" fillId="0" borderId="23" xfId="44" applyFont="1" applyBorder="1" applyAlignment="1">
      <alignment vertical="center"/>
    </xf>
    <xf numFmtId="0" fontId="39" fillId="0" borderId="0" xfId="44" applyFont="1">
      <alignment vertical="center"/>
    </xf>
    <xf numFmtId="0" fontId="39" fillId="0" borderId="0" xfId="44" applyFont="1" applyAlignment="1">
      <alignment horizontal="left" vertical="center"/>
    </xf>
    <xf numFmtId="0" fontId="39" fillId="0" borderId="0" xfId="44" applyFont="1" applyAlignment="1">
      <alignment vertical="center"/>
    </xf>
    <xf numFmtId="0" fontId="39" fillId="0" borderId="0" xfId="44" applyFont="1" applyAlignment="1">
      <alignment horizontal="center" vertical="center"/>
    </xf>
    <xf numFmtId="0" fontId="6" fillId="0" borderId="0" xfId="44">
      <alignment vertical="center"/>
    </xf>
    <xf numFmtId="0" fontId="6" fillId="0" borderId="0" xfId="45">
      <alignment vertical="center"/>
    </xf>
    <xf numFmtId="0" fontId="39" fillId="0" borderId="0" xfId="45" applyFont="1">
      <alignment vertical="center"/>
    </xf>
    <xf numFmtId="176" fontId="42" fillId="0" borderId="21" xfId="45" applyNumberFormat="1" applyFont="1" applyBorder="1" applyAlignment="1">
      <alignment horizontal="right" vertical="center"/>
    </xf>
    <xf numFmtId="0" fontId="42" fillId="0" borderId="21" xfId="45" applyFont="1" applyBorder="1">
      <alignment vertical="center"/>
    </xf>
    <xf numFmtId="0" fontId="39" fillId="0" borderId="0" xfId="45" applyFont="1" applyAlignment="1">
      <alignment horizontal="right" vertical="center"/>
    </xf>
    <xf numFmtId="0" fontId="41" fillId="0" borderId="0" xfId="45" applyFont="1">
      <alignment vertical="center"/>
    </xf>
    <xf numFmtId="3" fontId="26" fillId="0" borderId="62" xfId="41" applyNumberFormat="1" applyFont="1" applyFill="1" applyBorder="1" applyAlignment="1">
      <alignment horizontal="right" vertical="center"/>
    </xf>
    <xf numFmtId="182" fontId="19" fillId="18" borderId="50" xfId="0" applyNumberFormat="1" applyFont="1" applyFill="1" applyBorder="1" applyAlignment="1">
      <alignment horizontal="right" vertical="center" wrapText="1"/>
    </xf>
    <xf numFmtId="182" fontId="19" fillId="18" borderId="13" xfId="0" applyNumberFormat="1" applyFont="1" applyFill="1" applyBorder="1" applyAlignment="1">
      <alignment horizontal="right" vertical="center" wrapText="1"/>
    </xf>
    <xf numFmtId="182" fontId="19" fillId="18" borderId="37" xfId="0" applyNumberFormat="1" applyFont="1" applyFill="1" applyBorder="1" applyAlignment="1">
      <alignment horizontal="right" vertical="center" wrapText="1"/>
    </xf>
    <xf numFmtId="38" fontId="19" fillId="0" borderId="0" xfId="43" applyFont="1" applyFill="1">
      <alignment vertical="center"/>
    </xf>
    <xf numFmtId="0" fontId="20" fillId="0" borderId="0" xfId="41" applyNumberFormat="1" applyFont="1" applyFill="1" applyAlignment="1">
      <alignment horizontal="center" vertical="center"/>
    </xf>
    <xf numFmtId="0" fontId="19" fillId="0" borderId="0" xfId="41" applyFont="1" applyFill="1" applyBorder="1" applyAlignment="1">
      <alignment horizontal="left" vertical="center"/>
    </xf>
    <xf numFmtId="3" fontId="19" fillId="0" borderId="13" xfId="0" applyNumberFormat="1" applyFont="1" applyFill="1" applyBorder="1" applyAlignment="1">
      <alignment horizontal="right" vertical="center" wrapText="1"/>
    </xf>
    <xf numFmtId="0" fontId="19" fillId="0" borderId="10" xfId="0" applyFont="1" applyFill="1" applyBorder="1" applyAlignment="1">
      <alignment horizontal="center" vertical="center" wrapText="1"/>
    </xf>
    <xf numFmtId="3" fontId="19" fillId="0" borderId="13" xfId="0" applyNumberFormat="1" applyFont="1" applyFill="1" applyBorder="1" applyAlignment="1">
      <alignment horizontal="right" vertical="center"/>
    </xf>
    <xf numFmtId="49" fontId="32" fillId="18" borderId="31" xfId="0" applyNumberFormat="1" applyFont="1" applyFill="1" applyBorder="1" applyAlignment="1">
      <alignment horizontal="left" vertical="center" wrapText="1"/>
    </xf>
    <xf numFmtId="0" fontId="32" fillId="19" borderId="31" xfId="0" applyFont="1" applyFill="1" applyBorder="1" applyAlignment="1">
      <alignment horizontal="center" vertical="center" wrapText="1"/>
    </xf>
    <xf numFmtId="0" fontId="19" fillId="0" borderId="0" xfId="0" applyFont="1" applyFill="1" applyAlignment="1">
      <alignment horizontal="center"/>
    </xf>
    <xf numFmtId="0" fontId="19" fillId="0" borderId="0" xfId="0" applyFont="1" applyFill="1" applyBorder="1" applyAlignment="1">
      <alignment horizontal="left" wrapText="1"/>
    </xf>
    <xf numFmtId="0" fontId="19" fillId="0" borderId="0" xfId="0" applyFont="1" applyFill="1" applyAlignment="1"/>
    <xf numFmtId="0" fontId="19" fillId="0" borderId="0" xfId="0" applyFont="1" applyFill="1" applyBorder="1" applyAlignment="1">
      <alignment horizontal="center"/>
    </xf>
    <xf numFmtId="0" fontId="19" fillId="0" borderId="0" xfId="0" applyFont="1" applyFill="1" applyBorder="1" applyAlignment="1"/>
    <xf numFmtId="0" fontId="26" fillId="0" borderId="0" xfId="41" applyNumberFormat="1" applyFont="1" applyFill="1" applyBorder="1" applyAlignment="1">
      <alignment horizontal="left"/>
    </xf>
    <xf numFmtId="0" fontId="19" fillId="0" borderId="0" xfId="41" applyFont="1" applyFill="1" applyAlignment="1"/>
    <xf numFmtId="0" fontId="19" fillId="0" borderId="0" xfId="41" applyNumberFormat="1" applyFont="1" applyFill="1" applyBorder="1" applyAlignment="1">
      <alignment horizontal="center"/>
    </xf>
    <xf numFmtId="0" fontId="19" fillId="0" borderId="0" xfId="41" applyNumberFormat="1" applyFont="1" applyFill="1" applyAlignment="1">
      <alignment horizontal="center"/>
    </xf>
    <xf numFmtId="0" fontId="21" fillId="0" borderId="0" xfId="0" applyFont="1" applyFill="1" applyBorder="1" applyAlignment="1">
      <alignment horizontal="left"/>
    </xf>
    <xf numFmtId="0" fontId="19" fillId="0" borderId="14" xfId="41" applyNumberFormat="1" applyFont="1" applyFill="1" applyBorder="1" applyAlignment="1">
      <alignment vertical="center" wrapText="1" shrinkToFit="1"/>
    </xf>
    <xf numFmtId="0" fontId="26" fillId="0" borderId="14" xfId="41" applyNumberFormat="1" applyFont="1" applyFill="1" applyBorder="1" applyAlignment="1">
      <alignment vertical="center" wrapText="1" shrinkToFit="1"/>
    </xf>
    <xf numFmtId="3" fontId="26" fillId="0" borderId="23" xfId="41" applyNumberFormat="1" applyFont="1" applyFill="1" applyBorder="1" applyAlignment="1">
      <alignment horizontal="right" vertical="center"/>
    </xf>
    <xf numFmtId="3" fontId="19" fillId="19" borderId="33" xfId="41" applyNumberFormat="1" applyFont="1" applyFill="1" applyBorder="1" applyAlignment="1">
      <alignment horizontal="right" vertical="center"/>
    </xf>
    <xf numFmtId="3" fontId="19" fillId="19" borderId="27" xfId="41" applyNumberFormat="1" applyFont="1" applyFill="1" applyBorder="1" applyAlignment="1">
      <alignment horizontal="right" vertical="center"/>
    </xf>
    <xf numFmtId="0" fontId="19" fillId="0" borderId="20" xfId="41" applyNumberFormat="1" applyFont="1" applyFill="1" applyBorder="1" applyAlignment="1">
      <alignment horizontal="center" vertical="center" wrapText="1"/>
    </xf>
    <xf numFmtId="0" fontId="19" fillId="0" borderId="65" xfId="41" applyNumberFormat="1" applyFont="1" applyFill="1" applyBorder="1" applyAlignment="1">
      <alignment horizontal="center" vertical="center"/>
    </xf>
    <xf numFmtId="0" fontId="19" fillId="0" borderId="64" xfId="41" applyNumberFormat="1" applyFont="1" applyFill="1" applyBorder="1" applyAlignment="1">
      <alignment horizontal="center" vertical="center" wrapText="1"/>
    </xf>
    <xf numFmtId="0" fontId="19" fillId="0" borderId="65" xfId="41" applyNumberFormat="1" applyFont="1" applyFill="1" applyBorder="1" applyAlignment="1">
      <alignment horizontal="center" vertical="center" wrapText="1"/>
    </xf>
    <xf numFmtId="179" fontId="26" fillId="18" borderId="39" xfId="41" applyNumberFormat="1" applyFont="1" applyFill="1" applyBorder="1" applyAlignment="1">
      <alignment horizontal="center" vertical="center" wrapText="1"/>
    </xf>
    <xf numFmtId="0" fontId="6" fillId="0" borderId="21" xfId="45" applyBorder="1">
      <alignment vertical="center"/>
    </xf>
    <xf numFmtId="0" fontId="19" fillId="0" borderId="0" xfId="0" applyFont="1" applyFill="1" applyBorder="1" applyAlignment="1">
      <alignment horizontal="left"/>
    </xf>
    <xf numFmtId="0" fontId="24" fillId="0" borderId="0" xfId="0" applyFont="1" applyFill="1" applyAlignment="1"/>
    <xf numFmtId="176" fontId="19" fillId="0" borderId="0" xfId="0" applyNumberFormat="1" applyFont="1" applyFill="1" applyBorder="1" applyAlignment="1"/>
    <xf numFmtId="0" fontId="26" fillId="0" borderId="21" xfId="0" applyFont="1" applyFill="1" applyBorder="1" applyAlignment="1">
      <alignment horizontal="center" vertical="center" wrapText="1"/>
    </xf>
    <xf numFmtId="182" fontId="19" fillId="0" borderId="16" xfId="43" applyNumberFormat="1" applyFont="1" applyFill="1" applyBorder="1" applyAlignment="1">
      <alignment horizontal="right" vertical="center" wrapText="1"/>
    </xf>
    <xf numFmtId="3" fontId="19" fillId="18" borderId="66" xfId="0" applyNumberFormat="1" applyFont="1" applyFill="1" applyBorder="1" applyAlignment="1">
      <alignment horizontal="right" vertical="center"/>
    </xf>
    <xf numFmtId="3" fontId="19" fillId="18" borderId="67" xfId="0" applyNumberFormat="1" applyFont="1" applyFill="1" applyBorder="1" applyAlignment="1">
      <alignment horizontal="right" vertical="center"/>
    </xf>
    <xf numFmtId="3" fontId="19" fillId="18" borderId="68" xfId="0" applyNumberFormat="1" applyFont="1" applyFill="1" applyBorder="1" applyAlignment="1">
      <alignment horizontal="right" vertical="center"/>
    </xf>
    <xf numFmtId="3" fontId="19" fillId="18" borderId="63" xfId="41" applyNumberFormat="1" applyFont="1" applyFill="1" applyBorder="1" applyAlignment="1">
      <alignment horizontal="right" vertical="center"/>
    </xf>
    <xf numFmtId="3" fontId="19" fillId="0" borderId="58" xfId="41" applyNumberFormat="1" applyFont="1" applyFill="1" applyBorder="1" applyAlignment="1">
      <alignment horizontal="right" vertical="center"/>
    </xf>
    <xf numFmtId="3" fontId="26" fillId="0" borderId="57" xfId="41" applyNumberFormat="1" applyFont="1" applyFill="1" applyBorder="1" applyAlignment="1">
      <alignment horizontal="right" vertical="center"/>
    </xf>
    <xf numFmtId="3" fontId="19" fillId="0" borderId="69" xfId="41" applyNumberFormat="1" applyFont="1" applyFill="1" applyBorder="1" applyAlignment="1">
      <alignment horizontal="center" vertical="center"/>
    </xf>
    <xf numFmtId="0" fontId="20" fillId="0" borderId="0" xfId="41" applyNumberFormat="1" applyFont="1" applyFill="1" applyAlignment="1">
      <alignment horizontal="center" vertical="center"/>
    </xf>
    <xf numFmtId="0" fontId="19" fillId="0" borderId="0" xfId="41" applyFont="1" applyFill="1" applyBorder="1" applyAlignment="1">
      <alignment horizontal="left" vertical="center"/>
    </xf>
    <xf numFmtId="0" fontId="19" fillId="0" borderId="21" xfId="0" applyFont="1" applyFill="1" applyBorder="1" applyAlignment="1">
      <alignment horizontal="center" vertical="center" wrapText="1"/>
    </xf>
    <xf numFmtId="0" fontId="19" fillId="0" borderId="14" xfId="0" applyFont="1" applyFill="1" applyBorder="1" applyAlignment="1">
      <alignment horizontal="center" vertical="center" wrapText="1"/>
    </xf>
    <xf numFmtId="3" fontId="19" fillId="0" borderId="13" xfId="0" applyNumberFormat="1" applyFont="1" applyFill="1" applyBorder="1" applyAlignment="1">
      <alignment horizontal="right" vertical="center" wrapText="1"/>
    </xf>
    <xf numFmtId="0" fontId="19" fillId="0" borderId="11"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0" xfId="41" applyFont="1" applyFill="1" applyAlignment="1">
      <alignment horizontal="left" vertical="center"/>
    </xf>
    <xf numFmtId="0" fontId="20" fillId="0" borderId="0" xfId="41" applyNumberFormat="1" applyFont="1" applyFill="1" applyAlignment="1">
      <alignment horizontal="center" vertical="center"/>
    </xf>
    <xf numFmtId="0" fontId="19" fillId="18" borderId="31" xfId="41" applyFont="1" applyFill="1" applyBorder="1" applyAlignment="1">
      <alignment horizontal="left" vertical="center"/>
    </xf>
    <xf numFmtId="0" fontId="19" fillId="18" borderId="40" xfId="41" applyFont="1" applyFill="1" applyBorder="1" applyAlignment="1">
      <alignment horizontal="left" vertical="center"/>
    </xf>
    <xf numFmtId="0" fontId="19" fillId="18" borderId="32" xfId="41" applyFont="1" applyFill="1" applyBorder="1" applyAlignment="1">
      <alignment horizontal="left" vertical="center"/>
    </xf>
    <xf numFmtId="0" fontId="26" fillId="0" borderId="13" xfId="41" applyFont="1" applyFill="1" applyBorder="1" applyAlignment="1">
      <alignment horizontal="center" vertical="center" wrapText="1"/>
    </xf>
    <xf numFmtId="0" fontId="26" fillId="0" borderId="15" xfId="41" applyFont="1" applyFill="1" applyBorder="1" applyAlignment="1">
      <alignment horizontal="center" vertical="center"/>
    </xf>
    <xf numFmtId="0" fontId="26" fillId="0" borderId="16" xfId="41" applyFont="1" applyFill="1" applyBorder="1" applyAlignment="1">
      <alignment horizontal="center" vertical="center"/>
    </xf>
    <xf numFmtId="0" fontId="26" fillId="0" borderId="14" xfId="41" applyFont="1" applyFill="1" applyBorder="1" applyAlignment="1">
      <alignment horizontal="center" vertical="center"/>
    </xf>
    <xf numFmtId="0" fontId="26" fillId="0" borderId="47" xfId="41" applyFont="1" applyFill="1" applyBorder="1" applyAlignment="1">
      <alignment horizontal="center" vertical="center"/>
    </xf>
    <xf numFmtId="0" fontId="19" fillId="0" borderId="0" xfId="41" applyFont="1" applyFill="1" applyBorder="1" applyAlignment="1">
      <alignment horizontal="left" vertical="center"/>
    </xf>
    <xf numFmtId="49" fontId="20" fillId="18" borderId="31" xfId="0" applyNumberFormat="1" applyFont="1" applyFill="1" applyBorder="1" applyAlignment="1">
      <alignment horizontal="center" vertical="center"/>
    </xf>
    <xf numFmtId="49" fontId="20" fillId="18" borderId="32" xfId="0" applyNumberFormat="1" applyFont="1" applyFill="1" applyBorder="1" applyAlignment="1">
      <alignment horizontal="center" vertical="center"/>
    </xf>
    <xf numFmtId="0" fontId="19" fillId="0" borderId="13" xfId="0" applyFont="1" applyFill="1" applyBorder="1" applyAlignment="1">
      <alignment horizontal="center" vertical="center" shrinkToFit="1"/>
    </xf>
    <xf numFmtId="0" fontId="19" fillId="18" borderId="55" xfId="0" applyFont="1" applyFill="1" applyBorder="1" applyAlignment="1">
      <alignment horizontal="center" vertical="center" shrinkToFit="1"/>
    </xf>
    <xf numFmtId="0" fontId="19" fillId="18" borderId="56" xfId="0" applyFont="1" applyFill="1" applyBorder="1" applyAlignment="1">
      <alignment horizontal="center" vertical="center" shrinkToFit="1"/>
    </xf>
    <xf numFmtId="0" fontId="19" fillId="18" borderId="38" xfId="0" applyFont="1" applyFill="1" applyBorder="1" applyAlignment="1">
      <alignment horizontal="center" vertical="center" shrinkToFit="1"/>
    </xf>
    <xf numFmtId="0" fontId="19" fillId="18" borderId="43" xfId="0" applyFont="1" applyFill="1" applyBorder="1" applyAlignment="1">
      <alignment horizontal="center" vertical="center" shrinkToFit="1"/>
    </xf>
    <xf numFmtId="177" fontId="19" fillId="0" borderId="20" xfId="0" applyNumberFormat="1" applyFont="1" applyFill="1" applyBorder="1" applyAlignment="1">
      <alignment horizontal="center" vertical="center" wrapText="1"/>
    </xf>
    <xf numFmtId="177" fontId="19" fillId="0" borderId="54" xfId="0" applyNumberFormat="1" applyFont="1" applyFill="1" applyBorder="1" applyAlignment="1">
      <alignment horizontal="center" vertical="center"/>
    </xf>
    <xf numFmtId="180" fontId="19" fillId="18" borderId="20" xfId="0" applyNumberFormat="1" applyFont="1" applyFill="1" applyBorder="1" applyAlignment="1">
      <alignment horizontal="right" vertical="center"/>
    </xf>
    <xf numFmtId="180" fontId="19" fillId="18" borderId="54" xfId="0" applyNumberFormat="1" applyFont="1" applyFill="1" applyBorder="1" applyAlignment="1">
      <alignment horizontal="right" vertical="center"/>
    </xf>
    <xf numFmtId="178" fontId="19" fillId="0" borderId="26" xfId="0" applyNumberFormat="1" applyFont="1" applyFill="1" applyBorder="1" applyAlignment="1">
      <alignment horizontal="center" vertical="center" wrapText="1"/>
    </xf>
    <xf numFmtId="178" fontId="19" fillId="0" borderId="24" xfId="0" applyNumberFormat="1" applyFont="1" applyFill="1" applyBorder="1" applyAlignment="1">
      <alignment horizontal="center" vertical="center"/>
    </xf>
    <xf numFmtId="178" fontId="19" fillId="18" borderId="20" xfId="0" applyNumberFormat="1" applyFont="1" applyFill="1" applyBorder="1" applyAlignment="1">
      <alignment horizontal="right" vertical="center"/>
    </xf>
    <xf numFmtId="178" fontId="19" fillId="18" borderId="54" xfId="0" applyNumberFormat="1" applyFont="1" applyFill="1" applyBorder="1" applyAlignment="1">
      <alignment horizontal="right" vertical="center"/>
    </xf>
    <xf numFmtId="0" fontId="19" fillId="0" borderId="14"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15" xfId="0" applyFont="1" applyFill="1" applyBorder="1" applyAlignment="1">
      <alignment horizontal="center" vertical="top" wrapText="1"/>
    </xf>
    <xf numFmtId="0" fontId="34" fillId="0" borderId="0" xfId="0" applyFont="1" applyFill="1" applyBorder="1" applyAlignment="1">
      <alignment horizontal="center" vertical="top" wrapText="1"/>
    </xf>
    <xf numFmtId="0" fontId="34" fillId="0" borderId="18" xfId="0" applyFont="1" applyFill="1" applyBorder="1" applyAlignment="1">
      <alignment horizontal="center" vertical="top" wrapText="1"/>
    </xf>
    <xf numFmtId="3" fontId="19" fillId="18" borderId="31" xfId="0" applyNumberFormat="1" applyFont="1" applyFill="1" applyBorder="1" applyAlignment="1">
      <alignment horizontal="center" vertical="center" wrapText="1"/>
    </xf>
    <xf numFmtId="3" fontId="19" fillId="18" borderId="32" xfId="0" applyNumberFormat="1" applyFont="1" applyFill="1" applyBorder="1" applyAlignment="1">
      <alignment horizontal="center" vertical="center" wrapText="1"/>
    </xf>
    <xf numFmtId="3" fontId="19" fillId="0" borderId="36" xfId="0" applyNumberFormat="1" applyFont="1" applyFill="1" applyBorder="1" applyAlignment="1">
      <alignment horizontal="right" vertical="center" wrapText="1"/>
    </xf>
    <xf numFmtId="3" fontId="19" fillId="0" borderId="23" xfId="0" applyNumberFormat="1" applyFont="1" applyFill="1" applyBorder="1" applyAlignment="1">
      <alignment horizontal="right" vertical="center" wrapText="1"/>
    </xf>
    <xf numFmtId="3" fontId="19" fillId="0" borderId="13" xfId="0" applyNumberFormat="1" applyFont="1" applyFill="1" applyBorder="1" applyAlignment="1">
      <alignment horizontal="right" vertical="center" wrapText="1"/>
    </xf>
    <xf numFmtId="0" fontId="19" fillId="0" borderId="13"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3" xfId="0" applyFont="1" applyFill="1" applyBorder="1" applyAlignment="1">
      <alignment horizontal="center" vertical="center"/>
    </xf>
    <xf numFmtId="0" fontId="19" fillId="18" borderId="13" xfId="0" applyFont="1" applyFill="1" applyBorder="1" applyAlignment="1">
      <alignment horizontal="center" vertical="center" wrapText="1"/>
    </xf>
    <xf numFmtId="0" fontId="19" fillId="18" borderId="22" xfId="0" applyFont="1" applyFill="1" applyBorder="1" applyAlignment="1">
      <alignment horizontal="center" vertical="center" wrapText="1"/>
    </xf>
    <xf numFmtId="0" fontId="19" fillId="18" borderId="53" xfId="0" applyFont="1" applyFill="1" applyBorder="1" applyAlignment="1">
      <alignment horizontal="left" vertical="center" wrapText="1"/>
    </xf>
    <xf numFmtId="0" fontId="19" fillId="18" borderId="41" xfId="0" applyFont="1" applyFill="1" applyBorder="1" applyAlignment="1">
      <alignment horizontal="left" vertical="center" wrapText="1"/>
    </xf>
    <xf numFmtId="0" fontId="19" fillId="18" borderId="37" xfId="0" applyFont="1" applyFill="1" applyBorder="1" applyAlignment="1">
      <alignment horizontal="center" vertical="center" wrapText="1"/>
    </xf>
    <xf numFmtId="0" fontId="19" fillId="18" borderId="42"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23" fillId="0" borderId="12" xfId="0" applyFont="1" applyFill="1" applyBorder="1" applyAlignment="1">
      <alignment horizontal="center" vertical="center" wrapText="1"/>
    </xf>
    <xf numFmtId="177" fontId="19" fillId="18" borderId="20" xfId="0" applyNumberFormat="1" applyFont="1" applyFill="1" applyBorder="1" applyAlignment="1">
      <alignment horizontal="center" vertical="center"/>
    </xf>
    <xf numFmtId="177" fontId="19" fillId="18" borderId="54" xfId="0" applyNumberFormat="1" applyFont="1" applyFill="1" applyBorder="1" applyAlignment="1">
      <alignment horizontal="center" vertical="center"/>
    </xf>
    <xf numFmtId="184" fontId="19" fillId="18" borderId="20" xfId="0" applyNumberFormat="1" applyFont="1" applyFill="1" applyBorder="1" applyAlignment="1">
      <alignment horizontal="center" vertical="center"/>
    </xf>
    <xf numFmtId="184" fontId="19" fillId="18" borderId="54" xfId="0" applyNumberFormat="1" applyFont="1" applyFill="1" applyBorder="1" applyAlignment="1">
      <alignment horizontal="center" vertical="center"/>
    </xf>
    <xf numFmtId="178" fontId="19" fillId="18" borderId="20" xfId="0" applyNumberFormat="1" applyFont="1" applyFill="1" applyBorder="1" applyAlignment="1">
      <alignment horizontal="center" vertical="center"/>
    </xf>
    <xf numFmtId="178" fontId="19" fillId="18" borderId="54" xfId="0" applyNumberFormat="1" applyFont="1" applyFill="1" applyBorder="1" applyAlignment="1">
      <alignment horizontal="center" vertical="center"/>
    </xf>
    <xf numFmtId="0" fontId="19" fillId="18" borderId="55" xfId="0" applyFont="1" applyFill="1" applyBorder="1" applyAlignment="1">
      <alignment horizontal="center" wrapText="1"/>
    </xf>
    <xf numFmtId="0" fontId="19" fillId="18" borderId="45" xfId="0" applyFont="1" applyFill="1" applyBorder="1" applyAlignment="1">
      <alignment horizontal="center" wrapText="1"/>
    </xf>
    <xf numFmtId="0" fontId="19" fillId="18" borderId="38" xfId="0" applyFont="1" applyFill="1" applyBorder="1" applyAlignment="1">
      <alignment horizontal="center" vertical="top" wrapText="1"/>
    </xf>
    <xf numFmtId="0" fontId="19" fillId="18" borderId="46" xfId="0" applyFont="1" applyFill="1" applyBorder="1" applyAlignment="1">
      <alignment horizontal="center" vertical="top" wrapText="1"/>
    </xf>
    <xf numFmtId="0" fontId="19" fillId="18" borderId="56" xfId="0" applyFont="1" applyFill="1" applyBorder="1" applyAlignment="1">
      <alignment horizontal="center" wrapText="1"/>
    </xf>
    <xf numFmtId="0" fontId="19" fillId="18" borderId="43" xfId="0" applyFont="1" applyFill="1" applyBorder="1" applyAlignment="1">
      <alignment horizontal="center" vertical="top" wrapText="1"/>
    </xf>
    <xf numFmtId="177" fontId="19" fillId="0" borderId="0" xfId="0" applyNumberFormat="1" applyFont="1" applyFill="1" applyBorder="1" applyAlignment="1">
      <alignment horizontal="right" vertical="center"/>
    </xf>
    <xf numFmtId="3" fontId="19" fillId="0" borderId="16" xfId="0" applyNumberFormat="1" applyFont="1" applyFill="1" applyBorder="1" applyAlignment="1">
      <alignment horizontal="right" vertical="center"/>
    </xf>
    <xf numFmtId="3" fontId="19" fillId="0" borderId="19" xfId="0" applyNumberFormat="1" applyFont="1" applyFill="1" applyBorder="1" applyAlignment="1">
      <alignment horizontal="right" vertical="center"/>
    </xf>
    <xf numFmtId="0" fontId="19" fillId="18" borderId="48" xfId="0" applyFont="1" applyFill="1" applyBorder="1" applyAlignment="1">
      <alignment horizontal="left" vertical="center" wrapText="1"/>
    </xf>
    <xf numFmtId="0" fontId="19" fillId="18" borderId="49" xfId="0" applyFont="1" applyFill="1" applyBorder="1" applyAlignment="1">
      <alignment horizontal="left" vertical="center" wrapText="1"/>
    </xf>
    <xf numFmtId="0" fontId="19" fillId="18" borderId="50" xfId="0" applyFont="1" applyFill="1" applyBorder="1" applyAlignment="1">
      <alignment horizontal="center" vertical="center" wrapText="1"/>
    </xf>
    <xf numFmtId="0" fontId="19" fillId="18" borderId="51" xfId="0" applyFont="1" applyFill="1" applyBorder="1" applyAlignment="1">
      <alignment horizontal="center" vertical="center" wrapText="1"/>
    </xf>
    <xf numFmtId="3" fontId="25" fillId="0" borderId="60" xfId="0" applyNumberFormat="1" applyFont="1" applyFill="1" applyBorder="1" applyAlignment="1">
      <alignment horizontal="center" vertical="center"/>
    </xf>
    <xf numFmtId="3" fontId="25" fillId="0" borderId="61" xfId="0" applyNumberFormat="1" applyFont="1" applyFill="1" applyBorder="1" applyAlignment="1">
      <alignment horizontal="center" vertical="center"/>
    </xf>
    <xf numFmtId="0" fontId="19" fillId="18" borderId="52" xfId="0" applyFont="1" applyFill="1" applyBorder="1" applyAlignment="1">
      <alignment horizontal="left" vertical="center" wrapText="1"/>
    </xf>
    <xf numFmtId="0" fontId="19" fillId="18" borderId="21" xfId="0" applyFont="1" applyFill="1" applyBorder="1" applyAlignment="1">
      <alignment horizontal="left" vertical="center" wrapText="1"/>
    </xf>
    <xf numFmtId="3" fontId="19" fillId="19" borderId="31" xfId="0" applyNumberFormat="1" applyFont="1" applyFill="1" applyBorder="1" applyAlignment="1">
      <alignment horizontal="center" vertical="center" wrapText="1"/>
    </xf>
    <xf numFmtId="3" fontId="19" fillId="19" borderId="32" xfId="0" applyNumberFormat="1" applyFont="1" applyFill="1" applyBorder="1" applyAlignment="1">
      <alignment horizontal="center" vertical="center" wrapText="1"/>
    </xf>
    <xf numFmtId="177" fontId="19" fillId="0" borderId="25" xfId="0" applyNumberFormat="1" applyFont="1" applyFill="1" applyBorder="1" applyAlignment="1">
      <alignment horizontal="right" vertical="center"/>
    </xf>
    <xf numFmtId="178" fontId="19" fillId="0" borderId="20" xfId="0" applyNumberFormat="1" applyFont="1" applyFill="1" applyBorder="1" applyAlignment="1">
      <alignment horizontal="center" vertical="center" wrapText="1"/>
    </xf>
    <xf numFmtId="178" fontId="19" fillId="0" borderId="54" xfId="0" applyNumberFormat="1" applyFont="1" applyFill="1" applyBorder="1" applyAlignment="1">
      <alignment horizontal="center" vertical="center"/>
    </xf>
    <xf numFmtId="49" fontId="20" fillId="19" borderId="31" xfId="0" applyNumberFormat="1" applyFont="1" applyFill="1" applyBorder="1" applyAlignment="1">
      <alignment horizontal="center" vertical="center"/>
    </xf>
    <xf numFmtId="49" fontId="20" fillId="19" borderId="32" xfId="0" applyNumberFormat="1" applyFont="1" applyFill="1" applyBorder="1" applyAlignment="1">
      <alignment horizontal="center" vertical="center"/>
    </xf>
    <xf numFmtId="0" fontId="19" fillId="19" borderId="55" xfId="0" applyFont="1" applyFill="1" applyBorder="1" applyAlignment="1">
      <alignment horizontal="center" vertical="center" shrinkToFit="1"/>
    </xf>
    <xf numFmtId="0" fontId="19" fillId="19" borderId="56" xfId="0" applyFont="1" applyFill="1" applyBorder="1" applyAlignment="1">
      <alignment horizontal="center" vertical="center" shrinkToFit="1"/>
    </xf>
    <xf numFmtId="0" fontId="19" fillId="19" borderId="38" xfId="0" applyFont="1" applyFill="1" applyBorder="1" applyAlignment="1">
      <alignment horizontal="center" vertical="center" shrinkToFit="1"/>
    </xf>
    <xf numFmtId="0" fontId="19" fillId="19" borderId="43" xfId="0" applyFont="1" applyFill="1" applyBorder="1" applyAlignment="1">
      <alignment horizontal="center" vertical="center" shrinkToFit="1"/>
    </xf>
    <xf numFmtId="180" fontId="19" fillId="19" borderId="20" xfId="0" applyNumberFormat="1" applyFont="1" applyFill="1" applyBorder="1" applyAlignment="1">
      <alignment horizontal="right" vertical="center"/>
    </xf>
    <xf numFmtId="180" fontId="19" fillId="19" borderId="54" xfId="0" applyNumberFormat="1" applyFont="1" applyFill="1" applyBorder="1" applyAlignment="1">
      <alignment horizontal="right" vertical="center"/>
    </xf>
    <xf numFmtId="178" fontId="19" fillId="19" borderId="25" xfId="0" applyNumberFormat="1" applyFont="1" applyFill="1" applyBorder="1" applyAlignment="1">
      <alignment horizontal="right" vertical="center"/>
    </xf>
    <xf numFmtId="178" fontId="19" fillId="19" borderId="54" xfId="0" applyNumberFormat="1" applyFont="1" applyFill="1" applyBorder="1" applyAlignment="1">
      <alignment horizontal="right" vertical="center"/>
    </xf>
    <xf numFmtId="0" fontId="19" fillId="19" borderId="55" xfId="0" applyFont="1" applyFill="1" applyBorder="1" applyAlignment="1">
      <alignment horizontal="center" wrapText="1"/>
    </xf>
    <xf numFmtId="0" fontId="19" fillId="19" borderId="45" xfId="0" applyFont="1" applyFill="1" applyBorder="1" applyAlignment="1">
      <alignment horizontal="center" wrapText="1"/>
    </xf>
    <xf numFmtId="0" fontId="19" fillId="19" borderId="56" xfId="0" applyFont="1" applyFill="1" applyBorder="1" applyAlignment="1">
      <alignment horizontal="center" wrapText="1"/>
    </xf>
    <xf numFmtId="185" fontId="19" fillId="19" borderId="20" xfId="0" applyNumberFormat="1" applyFont="1" applyFill="1" applyBorder="1" applyAlignment="1">
      <alignment horizontal="center" vertical="center"/>
    </xf>
    <xf numFmtId="185" fontId="19" fillId="19" borderId="54" xfId="0" applyNumberFormat="1" applyFont="1" applyFill="1" applyBorder="1" applyAlignment="1">
      <alignment horizontal="center" vertical="center"/>
    </xf>
    <xf numFmtId="0" fontId="26" fillId="0" borderId="1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59" xfId="0" applyFont="1" applyFill="1" applyBorder="1" applyAlignment="1">
      <alignment horizontal="center" vertical="center" wrapText="1"/>
    </xf>
    <xf numFmtId="0" fontId="26" fillId="0" borderId="43" xfId="0" applyFont="1" applyFill="1" applyBorder="1" applyAlignment="1">
      <alignment horizontal="center" vertical="center" wrapText="1"/>
    </xf>
    <xf numFmtId="0" fontId="26" fillId="0" borderId="44" xfId="0" applyFont="1" applyFill="1" applyBorder="1" applyAlignment="1">
      <alignment horizontal="center" vertical="center" wrapText="1"/>
    </xf>
    <xf numFmtId="0" fontId="19" fillId="19" borderId="29" xfId="0" applyFont="1" applyFill="1" applyBorder="1" applyAlignment="1">
      <alignment horizontal="center" vertical="top" wrapText="1"/>
    </xf>
    <xf numFmtId="0" fontId="19" fillId="19" borderId="30" xfId="0" applyFont="1" applyFill="1" applyBorder="1" applyAlignment="1">
      <alignment horizontal="center" vertical="top" wrapText="1"/>
    </xf>
    <xf numFmtId="0" fontId="19" fillId="19" borderId="38" xfId="0" applyFont="1" applyFill="1" applyBorder="1" applyAlignment="1">
      <alignment horizontal="center" vertical="top" wrapText="1"/>
    </xf>
    <xf numFmtId="0" fontId="19" fillId="19" borderId="43" xfId="0" applyFont="1" applyFill="1" applyBorder="1" applyAlignment="1">
      <alignment horizontal="center" vertical="top" wrapText="1"/>
    </xf>
    <xf numFmtId="0" fontId="19" fillId="19" borderId="46" xfId="0" applyFont="1" applyFill="1" applyBorder="1" applyAlignment="1">
      <alignment horizontal="center" vertical="top" wrapText="1"/>
    </xf>
    <xf numFmtId="0" fontId="19" fillId="0" borderId="47"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9" fillId="19" borderId="31" xfId="0" applyFont="1" applyFill="1" applyBorder="1" applyAlignment="1">
      <alignment horizontal="center" vertical="center" wrapText="1"/>
    </xf>
    <xf numFmtId="0" fontId="19" fillId="19" borderId="32" xfId="0" applyFont="1" applyFill="1" applyBorder="1" applyAlignment="1">
      <alignment horizontal="center" vertical="center" wrapText="1"/>
    </xf>
    <xf numFmtId="178" fontId="19" fillId="19" borderId="20" xfId="0" applyNumberFormat="1" applyFont="1" applyFill="1" applyBorder="1" applyAlignment="1">
      <alignment horizontal="center" vertical="center"/>
    </xf>
    <xf numFmtId="178" fontId="19" fillId="19" borderId="54" xfId="0" applyNumberFormat="1" applyFont="1" applyFill="1" applyBorder="1" applyAlignment="1">
      <alignment horizontal="center" vertical="center"/>
    </xf>
    <xf numFmtId="183" fontId="19" fillId="19" borderId="20" xfId="0" applyNumberFormat="1" applyFont="1" applyFill="1" applyBorder="1" applyAlignment="1">
      <alignment horizontal="center" vertical="center"/>
    </xf>
    <xf numFmtId="183" fontId="19" fillId="19" borderId="54" xfId="0" applyNumberFormat="1" applyFont="1" applyFill="1" applyBorder="1" applyAlignment="1">
      <alignment horizontal="center" vertical="center"/>
    </xf>
    <xf numFmtId="0" fontId="40" fillId="0" borderId="0" xfId="45" applyFont="1" applyAlignment="1">
      <alignment horizontal="center" vertical="center" wrapText="1"/>
    </xf>
    <xf numFmtId="0" fontId="39" fillId="0" borderId="13" xfId="44" applyFont="1" applyBorder="1" applyAlignment="1">
      <alignment horizontal="center" vertical="center"/>
    </xf>
    <xf numFmtId="0" fontId="39" fillId="0" borderId="23" xfId="44" applyFont="1" applyBorder="1" applyAlignment="1">
      <alignment horizontal="center" vertical="center"/>
    </xf>
    <xf numFmtId="0" fontId="39" fillId="0" borderId="0" xfId="45" applyFont="1" applyAlignment="1">
      <alignment horizontal="left" vertical="center" wrapText="1"/>
    </xf>
    <xf numFmtId="3" fontId="19" fillId="20" borderId="27" xfId="41" applyNumberFormat="1" applyFont="1" applyFill="1" applyBorder="1" applyAlignment="1">
      <alignment horizontal="right" vertical="center"/>
    </xf>
    <xf numFmtId="3" fontId="19" fillId="20" borderId="33" xfId="41" applyNumberFormat="1" applyFont="1" applyFill="1" applyBorder="1" applyAlignment="1">
      <alignment horizontal="right" vertical="center"/>
    </xf>
    <xf numFmtId="3" fontId="19" fillId="21" borderId="63" xfId="41" applyNumberFormat="1" applyFont="1" applyFill="1" applyBorder="1" applyAlignment="1">
      <alignment horizontal="right" vertical="center"/>
    </xf>
    <xf numFmtId="179" fontId="26" fillId="21" borderId="39" xfId="41" applyNumberFormat="1" applyFont="1" applyFill="1" applyBorder="1" applyAlignment="1">
      <alignment horizontal="center" vertical="center" wrapText="1"/>
    </xf>
    <xf numFmtId="179" fontId="26" fillId="21" borderId="39" xfId="41" applyNumberFormat="1" applyFont="1" applyFill="1" applyBorder="1" applyAlignment="1">
      <alignment horizontal="right" vertical="center"/>
    </xf>
    <xf numFmtId="0" fontId="19" fillId="21" borderId="32" xfId="41" applyFont="1" applyFill="1" applyBorder="1" applyAlignment="1">
      <alignment horizontal="left" vertical="center"/>
    </xf>
    <xf numFmtId="0" fontId="19" fillId="21" borderId="40" xfId="41" applyFont="1" applyFill="1" applyBorder="1" applyAlignment="1">
      <alignment horizontal="left" vertical="center"/>
    </xf>
    <xf numFmtId="0" fontId="19" fillId="21" borderId="31" xfId="41" applyFont="1" applyFill="1" applyBorder="1" applyAlignment="1">
      <alignment horizontal="left" vertical="center"/>
    </xf>
    <xf numFmtId="176" fontId="25" fillId="21" borderId="39" xfId="0" applyNumberFormat="1" applyFont="1" applyFill="1" applyBorder="1" applyAlignment="1">
      <alignment horizontal="right" vertical="center" wrapText="1"/>
    </xf>
    <xf numFmtId="3" fontId="19" fillId="21" borderId="68" xfId="0" applyNumberFormat="1" applyFont="1" applyFill="1" applyBorder="1" applyAlignment="1">
      <alignment horizontal="right" vertical="center"/>
    </xf>
    <xf numFmtId="182" fontId="19" fillId="21" borderId="37" xfId="0" applyNumberFormat="1" applyFont="1" applyFill="1" applyBorder="1" applyAlignment="1">
      <alignment horizontal="right" vertical="center" wrapText="1"/>
    </xf>
    <xf numFmtId="0" fontId="19" fillId="21" borderId="42" xfId="0" applyFont="1" applyFill="1" applyBorder="1" applyAlignment="1">
      <alignment horizontal="center" vertical="center" wrapText="1"/>
    </xf>
    <xf numFmtId="0" fontId="19" fillId="21" borderId="37" xfId="0" applyFont="1" applyFill="1" applyBorder="1" applyAlignment="1">
      <alignment horizontal="center" vertical="center" wrapText="1"/>
    </xf>
    <xf numFmtId="0" fontId="19" fillId="21" borderId="41" xfId="0" applyFont="1" applyFill="1" applyBorder="1" applyAlignment="1">
      <alignment horizontal="left" vertical="center" wrapText="1"/>
    </xf>
    <xf numFmtId="0" fontId="19" fillId="21" borderId="53" xfId="0" applyFont="1" applyFill="1" applyBorder="1" applyAlignment="1">
      <alignment horizontal="left" vertical="center" wrapText="1"/>
    </xf>
    <xf numFmtId="3" fontId="19" fillId="21" borderId="67" xfId="0" applyNumberFormat="1" applyFont="1" applyFill="1" applyBorder="1" applyAlignment="1">
      <alignment horizontal="right" vertical="center"/>
    </xf>
    <xf numFmtId="182" fontId="19" fillId="21" borderId="13" xfId="0" applyNumberFormat="1" applyFont="1" applyFill="1" applyBorder="1" applyAlignment="1">
      <alignment horizontal="right" vertical="center" wrapText="1"/>
    </xf>
    <xf numFmtId="0" fontId="19" fillId="21" borderId="22" xfId="0" applyFont="1" applyFill="1" applyBorder="1" applyAlignment="1">
      <alignment horizontal="center" vertical="center" wrapText="1"/>
    </xf>
    <xf numFmtId="0" fontId="19" fillId="21" borderId="13" xfId="0" applyFont="1" applyFill="1" applyBorder="1" applyAlignment="1">
      <alignment horizontal="center" vertical="center" wrapText="1"/>
    </xf>
    <xf numFmtId="0" fontId="19" fillId="21" borderId="21" xfId="0" applyFont="1" applyFill="1" applyBorder="1" applyAlignment="1">
      <alignment horizontal="left" vertical="center" wrapText="1"/>
    </xf>
    <xf numFmtId="0" fontId="19" fillId="21" borderId="52" xfId="0" applyFont="1" applyFill="1" applyBorder="1" applyAlignment="1">
      <alignment horizontal="left" vertical="center" wrapText="1"/>
    </xf>
    <xf numFmtId="3" fontId="19" fillId="21" borderId="66" xfId="0" applyNumberFormat="1" applyFont="1" applyFill="1" applyBorder="1" applyAlignment="1">
      <alignment horizontal="right" vertical="center"/>
    </xf>
    <xf numFmtId="182" fontId="19" fillId="21" borderId="50" xfId="0" applyNumberFormat="1" applyFont="1" applyFill="1" applyBorder="1" applyAlignment="1">
      <alignment horizontal="right" vertical="center" wrapText="1"/>
    </xf>
    <xf numFmtId="0" fontId="19" fillId="21" borderId="51" xfId="0" applyFont="1" applyFill="1" applyBorder="1" applyAlignment="1">
      <alignment horizontal="center" vertical="center" wrapText="1"/>
    </xf>
    <xf numFmtId="0" fontId="19" fillId="21" borderId="50" xfId="0" applyFont="1" applyFill="1" applyBorder="1" applyAlignment="1">
      <alignment horizontal="center" vertical="center" wrapText="1"/>
    </xf>
    <xf numFmtId="0" fontId="19" fillId="21" borderId="49" xfId="0" applyFont="1" applyFill="1" applyBorder="1" applyAlignment="1">
      <alignment horizontal="left" vertical="center" wrapText="1"/>
    </xf>
    <xf numFmtId="0" fontId="19" fillId="21" borderId="48" xfId="0" applyFont="1" applyFill="1" applyBorder="1" applyAlignment="1">
      <alignment horizontal="left" vertical="center" wrapText="1"/>
    </xf>
    <xf numFmtId="3" fontId="19" fillId="21" borderId="32" xfId="0" applyNumberFormat="1" applyFont="1" applyFill="1" applyBorder="1" applyAlignment="1">
      <alignment horizontal="center" vertical="center" wrapText="1"/>
    </xf>
    <xf numFmtId="3" fontId="19" fillId="21" borderId="31" xfId="0" applyNumberFormat="1" applyFont="1" applyFill="1" applyBorder="1" applyAlignment="1">
      <alignment horizontal="center" vertical="center" wrapText="1"/>
    </xf>
    <xf numFmtId="178" fontId="19" fillId="21" borderId="54" xfId="0" applyNumberFormat="1" applyFont="1" applyFill="1" applyBorder="1" applyAlignment="1">
      <alignment horizontal="center" vertical="center"/>
    </xf>
    <xf numFmtId="177" fontId="19" fillId="21" borderId="54" xfId="0" applyNumberFormat="1" applyFont="1" applyFill="1" applyBorder="1" applyAlignment="1">
      <alignment horizontal="center" vertical="center"/>
    </xf>
    <xf numFmtId="0" fontId="19" fillId="21" borderId="46" xfId="0" applyFont="1" applyFill="1" applyBorder="1" applyAlignment="1">
      <alignment horizontal="center" vertical="top" wrapText="1"/>
    </xf>
    <xf numFmtId="0" fontId="19" fillId="21" borderId="43" xfId="0" applyFont="1" applyFill="1" applyBorder="1" applyAlignment="1">
      <alignment horizontal="center" vertical="top" wrapText="1"/>
    </xf>
    <xf numFmtId="0" fontId="19" fillId="21" borderId="38" xfId="0" applyFont="1" applyFill="1" applyBorder="1" applyAlignment="1">
      <alignment horizontal="center" vertical="top" wrapText="1"/>
    </xf>
    <xf numFmtId="178" fontId="19" fillId="21" borderId="20" xfId="0" applyNumberFormat="1" applyFont="1" applyFill="1" applyBorder="1" applyAlignment="1">
      <alignment horizontal="center" vertical="center"/>
    </xf>
    <xf numFmtId="177" fontId="19" fillId="21" borderId="20" xfId="0" applyNumberFormat="1" applyFont="1" applyFill="1" applyBorder="1" applyAlignment="1">
      <alignment horizontal="center" vertical="center"/>
    </xf>
    <xf numFmtId="0" fontId="19" fillId="21" borderId="45" xfId="0" applyFont="1" applyFill="1" applyBorder="1" applyAlignment="1">
      <alignment horizontal="center" wrapText="1"/>
    </xf>
    <xf numFmtId="0" fontId="19" fillId="21" borderId="56" xfId="0" applyFont="1" applyFill="1" applyBorder="1" applyAlignment="1">
      <alignment horizontal="center" wrapText="1"/>
    </xf>
    <xf numFmtId="0" fontId="19" fillId="21" borderId="55" xfId="0" applyFont="1" applyFill="1" applyBorder="1" applyAlignment="1">
      <alignment horizontal="center" wrapText="1"/>
    </xf>
    <xf numFmtId="178" fontId="19" fillId="21" borderId="54" xfId="0" applyNumberFormat="1" applyFont="1" applyFill="1" applyBorder="1" applyAlignment="1">
      <alignment horizontal="right" vertical="center"/>
    </xf>
    <xf numFmtId="185" fontId="19" fillId="21" borderId="54" xfId="0" applyNumberFormat="1" applyFont="1" applyFill="1" applyBorder="1" applyAlignment="1">
      <alignment horizontal="right" vertical="center"/>
    </xf>
    <xf numFmtId="0" fontId="19" fillId="21" borderId="43" xfId="0" applyFont="1" applyFill="1" applyBorder="1" applyAlignment="1">
      <alignment horizontal="center" vertical="center" shrinkToFit="1"/>
    </xf>
    <xf numFmtId="0" fontId="19" fillId="21" borderId="38" xfId="0" applyFont="1" applyFill="1" applyBorder="1" applyAlignment="1">
      <alignment horizontal="center" vertical="center" shrinkToFit="1"/>
    </xf>
    <xf numFmtId="178" fontId="19" fillId="21" borderId="20" xfId="0" applyNumberFormat="1" applyFont="1" applyFill="1" applyBorder="1" applyAlignment="1">
      <alignment horizontal="right" vertical="center"/>
    </xf>
    <xf numFmtId="185" fontId="19" fillId="21" borderId="20" xfId="0" applyNumberFormat="1" applyFont="1" applyFill="1" applyBorder="1" applyAlignment="1">
      <alignment horizontal="right" vertical="center"/>
    </xf>
    <xf numFmtId="0" fontId="19" fillId="21" borderId="56" xfId="0" applyFont="1" applyFill="1" applyBorder="1" applyAlignment="1">
      <alignment horizontal="center" vertical="center" shrinkToFit="1"/>
    </xf>
    <xf numFmtId="0" fontId="19" fillId="21" borderId="55" xfId="0" applyFont="1" applyFill="1" applyBorder="1" applyAlignment="1">
      <alignment horizontal="center" vertical="center" shrinkToFit="1"/>
    </xf>
    <xf numFmtId="0" fontId="19" fillId="21" borderId="39" xfId="0" applyFont="1" applyFill="1" applyBorder="1" applyAlignment="1">
      <alignment horizontal="center" vertical="center"/>
    </xf>
    <xf numFmtId="0" fontId="32" fillId="21" borderId="39" xfId="0" applyFont="1" applyFill="1" applyBorder="1" applyAlignment="1">
      <alignment horizontal="center" vertical="center" wrapText="1"/>
    </xf>
    <xf numFmtId="49" fontId="32" fillId="21" borderId="31" xfId="0" applyNumberFormat="1" applyFont="1" applyFill="1" applyBorder="1" applyAlignment="1">
      <alignment horizontal="left" vertical="center" wrapText="1"/>
    </xf>
    <xf numFmtId="49" fontId="20" fillId="21" borderId="32" xfId="0" applyNumberFormat="1" applyFont="1" applyFill="1" applyBorder="1" applyAlignment="1">
      <alignment horizontal="center" vertical="center"/>
    </xf>
    <xf numFmtId="49" fontId="20" fillId="21" borderId="31" xfId="0" applyNumberFormat="1" applyFont="1" applyFill="1" applyBorder="1" applyAlignment="1">
      <alignment horizontal="center" vertical="center"/>
    </xf>
    <xf numFmtId="3" fontId="19" fillId="20" borderId="32" xfId="0" applyNumberFormat="1" applyFont="1" applyFill="1" applyBorder="1" applyAlignment="1">
      <alignment horizontal="center" vertical="center" wrapText="1"/>
    </xf>
    <xf numFmtId="3" fontId="19" fillId="20" borderId="31" xfId="0" applyNumberFormat="1" applyFont="1" applyFill="1" applyBorder="1" applyAlignment="1">
      <alignment horizontal="center" vertical="center" wrapText="1"/>
    </xf>
    <xf numFmtId="178" fontId="19" fillId="20" borderId="54" xfId="0" applyNumberFormat="1" applyFont="1" applyFill="1" applyBorder="1" applyAlignment="1">
      <alignment horizontal="center" vertical="center"/>
    </xf>
    <xf numFmtId="183" fontId="19" fillId="20" borderId="54" xfId="0" applyNumberFormat="1" applyFont="1" applyFill="1" applyBorder="1" applyAlignment="1">
      <alignment horizontal="center" vertical="center"/>
    </xf>
    <xf numFmtId="185" fontId="19" fillId="20" borderId="54" xfId="0" applyNumberFormat="1" applyFont="1" applyFill="1" applyBorder="1" applyAlignment="1">
      <alignment horizontal="center" vertical="center"/>
    </xf>
    <xf numFmtId="0" fontId="19" fillId="20" borderId="46" xfId="0" applyFont="1" applyFill="1" applyBorder="1" applyAlignment="1">
      <alignment horizontal="center" vertical="top" wrapText="1"/>
    </xf>
    <xf numFmtId="0" fontId="19" fillId="20" borderId="43" xfId="0" applyFont="1" applyFill="1" applyBorder="1" applyAlignment="1">
      <alignment horizontal="center" vertical="top" wrapText="1"/>
    </xf>
    <xf numFmtId="0" fontId="19" fillId="20" borderId="38" xfId="0" applyFont="1" applyFill="1" applyBorder="1" applyAlignment="1">
      <alignment horizontal="center" vertical="top" wrapText="1"/>
    </xf>
    <xf numFmtId="0" fontId="19" fillId="20" borderId="30" xfId="0" applyFont="1" applyFill="1" applyBorder="1" applyAlignment="1">
      <alignment horizontal="center" vertical="top" wrapText="1"/>
    </xf>
    <xf numFmtId="0" fontId="19" fillId="20" borderId="29" xfId="0" applyFont="1" applyFill="1" applyBorder="1" applyAlignment="1">
      <alignment horizontal="center" vertical="top" wrapText="1"/>
    </xf>
    <xf numFmtId="178" fontId="19" fillId="20" borderId="20" xfId="0" applyNumberFormat="1" applyFont="1" applyFill="1" applyBorder="1" applyAlignment="1">
      <alignment horizontal="center" vertical="center"/>
    </xf>
    <xf numFmtId="183" fontId="19" fillId="20" borderId="20" xfId="0" applyNumberFormat="1" applyFont="1" applyFill="1" applyBorder="1" applyAlignment="1">
      <alignment horizontal="center" vertical="center"/>
    </xf>
    <xf numFmtId="185" fontId="19" fillId="20" borderId="20" xfId="0" applyNumberFormat="1" applyFont="1" applyFill="1" applyBorder="1" applyAlignment="1">
      <alignment horizontal="center" vertical="center"/>
    </xf>
    <xf numFmtId="0" fontId="19" fillId="20" borderId="45" xfId="0" applyFont="1" applyFill="1" applyBorder="1" applyAlignment="1">
      <alignment horizontal="center" wrapText="1"/>
    </xf>
    <xf numFmtId="0" fontId="19" fillId="20" borderId="56" xfId="0" applyFont="1" applyFill="1" applyBorder="1" applyAlignment="1">
      <alignment horizontal="center" wrapText="1"/>
    </xf>
    <xf numFmtId="0" fontId="19" fillId="20" borderId="55" xfId="0" applyFont="1" applyFill="1" applyBorder="1" applyAlignment="1">
      <alignment horizontal="center" wrapText="1"/>
    </xf>
    <xf numFmtId="178" fontId="19" fillId="20" borderId="54" xfId="0" applyNumberFormat="1" applyFont="1" applyFill="1" applyBorder="1" applyAlignment="1">
      <alignment horizontal="right" vertical="center"/>
    </xf>
    <xf numFmtId="185" fontId="19" fillId="20" borderId="54" xfId="0" applyNumberFormat="1" applyFont="1" applyFill="1" applyBorder="1" applyAlignment="1">
      <alignment horizontal="right" vertical="center"/>
    </xf>
    <xf numFmtId="0" fontId="19" fillId="20" borderId="43" xfId="0" applyFont="1" applyFill="1" applyBorder="1" applyAlignment="1">
      <alignment horizontal="center" vertical="center" shrinkToFit="1"/>
    </xf>
    <xf numFmtId="0" fontId="19" fillId="20" borderId="38" xfId="0" applyFont="1" applyFill="1" applyBorder="1" applyAlignment="1">
      <alignment horizontal="center" vertical="center" shrinkToFit="1"/>
    </xf>
    <xf numFmtId="178" fontId="19" fillId="20" borderId="25" xfId="0" applyNumberFormat="1" applyFont="1" applyFill="1" applyBorder="1" applyAlignment="1">
      <alignment horizontal="right" vertical="center"/>
    </xf>
    <xf numFmtId="185" fontId="19" fillId="20" borderId="20" xfId="0" applyNumberFormat="1" applyFont="1" applyFill="1" applyBorder="1" applyAlignment="1">
      <alignment horizontal="right" vertical="center"/>
    </xf>
    <xf numFmtId="0" fontId="19" fillId="20" borderId="56" xfId="0" applyFont="1" applyFill="1" applyBorder="1" applyAlignment="1">
      <alignment horizontal="center" vertical="center" shrinkToFit="1"/>
    </xf>
    <xf numFmtId="0" fontId="19" fillId="20" borderId="55" xfId="0" applyFont="1" applyFill="1" applyBorder="1" applyAlignment="1">
      <alignment horizontal="center" vertical="center" shrinkToFit="1"/>
    </xf>
    <xf numFmtId="0" fontId="19" fillId="20" borderId="32" xfId="0" applyFont="1" applyFill="1" applyBorder="1" applyAlignment="1">
      <alignment horizontal="center" vertical="center" wrapText="1"/>
    </xf>
    <xf numFmtId="0" fontId="19" fillId="20" borderId="31" xfId="0" applyFont="1" applyFill="1" applyBorder="1" applyAlignment="1">
      <alignment horizontal="center" vertical="center" wrapText="1"/>
    </xf>
    <xf numFmtId="0" fontId="32" fillId="20" borderId="31" xfId="0" applyFont="1" applyFill="1" applyBorder="1" applyAlignment="1">
      <alignment horizontal="center" vertical="center" wrapText="1"/>
    </xf>
    <xf numFmtId="49" fontId="20" fillId="20" borderId="32" xfId="0" applyNumberFormat="1" applyFont="1" applyFill="1" applyBorder="1" applyAlignment="1">
      <alignment horizontal="center" vertical="center"/>
    </xf>
    <xf numFmtId="49" fontId="20" fillId="20" borderId="31" xfId="0" applyNumberFormat="1"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cellStyle name="標準_2 歳入歳出予算書" xfId="44"/>
    <cellStyle name="標準_別紙1～7" xfId="41"/>
    <cellStyle name="良い" xfId="42" builtinId="26" customBuiltin="1"/>
  </cellStyles>
  <dxfs count="0"/>
  <tableStyles count="0" defaultTableStyle="TableStyleMedium2" defaultPivotStyle="PivotStyleLight16"/>
  <colors>
    <mruColors>
      <color rgb="FFFF99FF"/>
      <color rgb="FFFFFF99"/>
      <color rgb="FFCCFFFF"/>
      <color rgb="FFF319A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484094</xdr:colOff>
      <xdr:row>7</xdr:row>
      <xdr:rowOff>8964</xdr:rowOff>
    </xdr:from>
    <xdr:to>
      <xdr:col>8</xdr:col>
      <xdr:colOff>860612</xdr:colOff>
      <xdr:row>7</xdr:row>
      <xdr:rowOff>331694</xdr:rowOff>
    </xdr:to>
    <xdr:sp macro="" textlink="">
      <xdr:nvSpPr>
        <xdr:cNvPr id="2" name="テキスト ボックス 1"/>
        <xdr:cNvSpPr txBox="1"/>
      </xdr:nvSpPr>
      <xdr:spPr>
        <a:xfrm>
          <a:off x="4894729" y="2017058"/>
          <a:ext cx="6078071" cy="322730"/>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様式１－２、１－３にご記載いただくと、表内に自動で反映されます。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6</xdr:col>
      <xdr:colOff>213360</xdr:colOff>
      <xdr:row>9</xdr:row>
      <xdr:rowOff>125730</xdr:rowOff>
    </xdr:from>
    <xdr:to>
      <xdr:col>6</xdr:col>
      <xdr:colOff>893445</xdr:colOff>
      <xdr:row>12</xdr:row>
      <xdr:rowOff>78106</xdr:rowOff>
    </xdr:to>
    <xdr:sp macro="" textlink="">
      <xdr:nvSpPr>
        <xdr:cNvPr id="3" name="右矢印 2"/>
        <xdr:cNvSpPr/>
      </xdr:nvSpPr>
      <xdr:spPr>
        <a:xfrm>
          <a:off x="6324600" y="2640330"/>
          <a:ext cx="680085" cy="584836"/>
        </a:xfrm>
        <a:prstGeom prst="rightArrow">
          <a:avLst>
            <a:gd name="adj1" fmla="val 39407"/>
            <a:gd name="adj2" fmla="val 5340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ja-JP" altLang="en-US"/>
        </a:p>
      </xdr:txBody>
    </xdr:sp>
    <xdr:clientData/>
  </xdr:twoCellAnchor>
  <xdr:twoCellAnchor>
    <xdr:from>
      <xdr:col>3</xdr:col>
      <xdr:colOff>400050</xdr:colOff>
      <xdr:row>9</xdr:row>
      <xdr:rowOff>0</xdr:rowOff>
    </xdr:from>
    <xdr:to>
      <xdr:col>5</xdr:col>
      <xdr:colOff>1257300</xdr:colOff>
      <xdr:row>10</xdr:row>
      <xdr:rowOff>161925</xdr:rowOff>
    </xdr:to>
    <xdr:sp macro="" textlink="">
      <xdr:nvSpPr>
        <xdr:cNvPr id="4" name="大かっこ 3"/>
        <xdr:cNvSpPr/>
      </xdr:nvSpPr>
      <xdr:spPr>
        <a:xfrm>
          <a:off x="3173730" y="2659380"/>
          <a:ext cx="2739390" cy="352425"/>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38100</xdr:colOff>
      <xdr:row>9</xdr:row>
      <xdr:rowOff>171450</xdr:rowOff>
    </xdr:from>
    <xdr:to>
      <xdr:col>6</xdr:col>
      <xdr:colOff>771525</xdr:colOff>
      <xdr:row>12</xdr:row>
      <xdr:rowOff>123826</xdr:rowOff>
    </xdr:to>
    <xdr:sp macro="" textlink="">
      <xdr:nvSpPr>
        <xdr:cNvPr id="3" name="右矢印 2"/>
        <xdr:cNvSpPr/>
      </xdr:nvSpPr>
      <xdr:spPr>
        <a:xfrm>
          <a:off x="6149340" y="2830830"/>
          <a:ext cx="733425" cy="645796"/>
        </a:xfrm>
        <a:prstGeom prst="rightArrow">
          <a:avLst>
            <a:gd name="adj1" fmla="val 39407"/>
            <a:gd name="adj2" fmla="val 5340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xdr:colOff>
      <xdr:row>0</xdr:row>
      <xdr:rowOff>175260</xdr:rowOff>
    </xdr:from>
    <xdr:to>
      <xdr:col>5</xdr:col>
      <xdr:colOff>160020</xdr:colOff>
      <xdr:row>0</xdr:row>
      <xdr:rowOff>497990</xdr:rowOff>
    </xdr:to>
    <xdr:sp macro="" textlink="">
      <xdr:nvSpPr>
        <xdr:cNvPr id="2" name="テキスト ボックス 1"/>
        <xdr:cNvSpPr txBox="1"/>
      </xdr:nvSpPr>
      <xdr:spPr>
        <a:xfrm>
          <a:off x="22860" y="175260"/>
          <a:ext cx="6050280" cy="322730"/>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様式１－２、１－３にご記載いただくと、様式１から表内に自動で反映されます。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8</xdr:col>
      <xdr:colOff>170329</xdr:colOff>
      <xdr:row>0</xdr:row>
      <xdr:rowOff>116541</xdr:rowOff>
    </xdr:from>
    <xdr:to>
      <xdr:col>9</xdr:col>
      <xdr:colOff>172682</xdr:colOff>
      <xdr:row>2</xdr:row>
      <xdr:rowOff>275665</xdr:rowOff>
    </xdr:to>
    <xdr:sp macro="" textlink="">
      <xdr:nvSpPr>
        <xdr:cNvPr id="2" name="正方形/長方形 1"/>
        <xdr:cNvSpPr/>
      </xdr:nvSpPr>
      <xdr:spPr>
        <a:xfrm>
          <a:off x="10297309" y="116541"/>
          <a:ext cx="1046293" cy="578224"/>
        </a:xfrm>
        <a:prstGeom prst="rect">
          <a:avLst/>
        </a:prstGeom>
        <a:solidFill>
          <a:srgbClr val="002060"/>
        </a:solidFill>
        <a:ln w="12700" cap="flat" cmpd="sng" algn="ctr">
          <a:solidFill>
            <a:srgbClr val="00206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記入例</a:t>
          </a:r>
        </a:p>
      </xdr:txBody>
    </xdr:sp>
    <xdr:clientData/>
  </xdr:twoCellAnchor>
  <xdr:twoCellAnchor>
    <xdr:from>
      <xdr:col>2</xdr:col>
      <xdr:colOff>107576</xdr:colOff>
      <xdr:row>10</xdr:row>
      <xdr:rowOff>0</xdr:rowOff>
    </xdr:from>
    <xdr:to>
      <xdr:col>3</xdr:col>
      <xdr:colOff>546847</xdr:colOff>
      <xdr:row>10</xdr:row>
      <xdr:rowOff>659804</xdr:rowOff>
    </xdr:to>
    <xdr:sp macro="" textlink="">
      <xdr:nvSpPr>
        <xdr:cNvPr id="3" name="AutoShape 2"/>
        <xdr:cNvSpPr>
          <a:spLocks noChangeArrowheads="1"/>
        </xdr:cNvSpPr>
      </xdr:nvSpPr>
      <xdr:spPr bwMode="auto">
        <a:xfrm>
          <a:off x="3064136" y="3276600"/>
          <a:ext cx="1894691" cy="659804"/>
        </a:xfrm>
        <a:prstGeom prst="wedgeRoundRectCallout">
          <a:avLst>
            <a:gd name="adj1" fmla="val -60338"/>
            <a:gd name="adj2" fmla="val -9090"/>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様式</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2-2</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「対象期間中の給与費総額（</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d</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欄）」と一致します。</a:t>
          </a:r>
        </a:p>
      </xdr:txBody>
    </xdr:sp>
    <xdr:clientData/>
  </xdr:twoCellAnchor>
  <xdr:twoCellAnchor>
    <xdr:from>
      <xdr:col>2</xdr:col>
      <xdr:colOff>116542</xdr:colOff>
      <xdr:row>11</xdr:row>
      <xdr:rowOff>35859</xdr:rowOff>
    </xdr:from>
    <xdr:to>
      <xdr:col>3</xdr:col>
      <xdr:colOff>555813</xdr:colOff>
      <xdr:row>11</xdr:row>
      <xdr:rowOff>643218</xdr:rowOff>
    </xdr:to>
    <xdr:sp macro="" textlink="">
      <xdr:nvSpPr>
        <xdr:cNvPr id="4" name="AutoShape 2"/>
        <xdr:cNvSpPr>
          <a:spLocks noChangeArrowheads="1"/>
        </xdr:cNvSpPr>
      </xdr:nvSpPr>
      <xdr:spPr bwMode="auto">
        <a:xfrm>
          <a:off x="3073102" y="4203999"/>
          <a:ext cx="1894691" cy="607359"/>
        </a:xfrm>
        <a:prstGeom prst="wedgeRoundRectCallout">
          <a:avLst>
            <a:gd name="adj1" fmla="val -62782"/>
            <a:gd name="adj2" fmla="val -3109"/>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様式</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2-2</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「受講料（</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g</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欄）」</a:t>
          </a:r>
          <a:endPar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と一致します。</a:t>
          </a:r>
        </a:p>
      </xdr:txBody>
    </xdr:sp>
    <xdr:clientData/>
  </xdr:twoCellAnchor>
  <xdr:twoCellAnchor>
    <xdr:from>
      <xdr:col>2</xdr:col>
      <xdr:colOff>125506</xdr:colOff>
      <xdr:row>11</xdr:row>
      <xdr:rowOff>878541</xdr:rowOff>
    </xdr:from>
    <xdr:to>
      <xdr:col>3</xdr:col>
      <xdr:colOff>537883</xdr:colOff>
      <xdr:row>12</xdr:row>
      <xdr:rowOff>650839</xdr:rowOff>
    </xdr:to>
    <xdr:sp macro="" textlink="">
      <xdr:nvSpPr>
        <xdr:cNvPr id="5" name="AutoShape 2"/>
        <xdr:cNvSpPr>
          <a:spLocks noChangeArrowheads="1"/>
        </xdr:cNvSpPr>
      </xdr:nvSpPr>
      <xdr:spPr bwMode="auto">
        <a:xfrm>
          <a:off x="3082066" y="5046681"/>
          <a:ext cx="1867797" cy="663838"/>
        </a:xfrm>
        <a:prstGeom prst="wedgeRoundRectCallout">
          <a:avLst>
            <a:gd name="adj1" fmla="val -62186"/>
            <a:gd name="adj2" fmla="val -9090"/>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様式</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2-3</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「対象期間中の給与費総額（</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d</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欄）」と一致します。</a:t>
          </a:r>
        </a:p>
      </xdr:txBody>
    </xdr:sp>
    <xdr:clientData/>
  </xdr:twoCellAnchor>
  <xdr:twoCellAnchor>
    <xdr:from>
      <xdr:col>2</xdr:col>
      <xdr:colOff>134471</xdr:colOff>
      <xdr:row>13</xdr:row>
      <xdr:rowOff>53790</xdr:rowOff>
    </xdr:from>
    <xdr:to>
      <xdr:col>3</xdr:col>
      <xdr:colOff>528918</xdr:colOff>
      <xdr:row>13</xdr:row>
      <xdr:rowOff>661149</xdr:rowOff>
    </xdr:to>
    <xdr:sp macro="" textlink="">
      <xdr:nvSpPr>
        <xdr:cNvPr id="6" name="AutoShape 2"/>
        <xdr:cNvSpPr>
          <a:spLocks noChangeArrowheads="1"/>
        </xdr:cNvSpPr>
      </xdr:nvSpPr>
      <xdr:spPr bwMode="auto">
        <a:xfrm>
          <a:off x="3091031" y="6005010"/>
          <a:ext cx="1849867" cy="607359"/>
        </a:xfrm>
        <a:prstGeom prst="wedgeRoundRectCallout">
          <a:avLst>
            <a:gd name="adj1" fmla="val -62782"/>
            <a:gd name="adj2" fmla="val -3109"/>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様式</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2-3</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「対象中の所要額総額</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g</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欄）」と一致します。</a:t>
          </a:r>
        </a:p>
      </xdr:txBody>
    </xdr:sp>
    <xdr:clientData/>
  </xdr:twoCellAnchor>
  <xdr:twoCellAnchor>
    <xdr:from>
      <xdr:col>4</xdr:col>
      <xdr:colOff>0</xdr:colOff>
      <xdr:row>11</xdr:row>
      <xdr:rowOff>53787</xdr:rowOff>
    </xdr:from>
    <xdr:to>
      <xdr:col>5</xdr:col>
      <xdr:colOff>3586</xdr:colOff>
      <xdr:row>11</xdr:row>
      <xdr:rowOff>815788</xdr:rowOff>
    </xdr:to>
    <xdr:sp macro="" textlink="">
      <xdr:nvSpPr>
        <xdr:cNvPr id="7" name="角丸四角形 6"/>
        <xdr:cNvSpPr/>
      </xdr:nvSpPr>
      <xdr:spPr>
        <a:xfrm>
          <a:off x="5951220" y="4221927"/>
          <a:ext cx="1047526" cy="762001"/>
        </a:xfrm>
        <a:prstGeom prst="roundRect">
          <a:avLst/>
        </a:prstGeom>
        <a:noFill/>
        <a:ln w="31750" cap="flat" cmpd="sng" algn="ctr">
          <a:solidFill>
            <a:sysClr val="window" lastClr="FFFFFF">
              <a:lumMod val="50000"/>
            </a:sysClr>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3</xdr:col>
      <xdr:colOff>1461247</xdr:colOff>
      <xdr:row>12</xdr:row>
      <xdr:rowOff>62752</xdr:rowOff>
    </xdr:from>
    <xdr:to>
      <xdr:col>5</xdr:col>
      <xdr:colOff>439270</xdr:colOff>
      <xdr:row>12</xdr:row>
      <xdr:rowOff>691403</xdr:rowOff>
    </xdr:to>
    <xdr:sp macro="" textlink="">
      <xdr:nvSpPr>
        <xdr:cNvPr id="8" name="AutoShape 2"/>
        <xdr:cNvSpPr>
          <a:spLocks noChangeArrowheads="1"/>
        </xdr:cNvSpPr>
      </xdr:nvSpPr>
      <xdr:spPr bwMode="auto">
        <a:xfrm>
          <a:off x="5873227" y="5122432"/>
          <a:ext cx="1561203" cy="628651"/>
        </a:xfrm>
        <a:prstGeom prst="wedgeRoundRectCallout">
          <a:avLst>
            <a:gd name="adj1" fmla="val 9476"/>
            <a:gd name="adj2" fmla="val -86683"/>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総事業費のうち事業所が負担する額を記入してください。</a:t>
          </a:r>
        </a:p>
      </xdr:txBody>
    </xdr:sp>
    <xdr:clientData/>
  </xdr:twoCellAnchor>
  <xdr:twoCellAnchor>
    <xdr:from>
      <xdr:col>6</xdr:col>
      <xdr:colOff>457200</xdr:colOff>
      <xdr:row>6</xdr:row>
      <xdr:rowOff>98612</xdr:rowOff>
    </xdr:from>
    <xdr:to>
      <xdr:col>8</xdr:col>
      <xdr:colOff>726701</xdr:colOff>
      <xdr:row>8</xdr:row>
      <xdr:rowOff>134752</xdr:rowOff>
    </xdr:to>
    <xdr:sp macro="" textlink="">
      <xdr:nvSpPr>
        <xdr:cNvPr id="9" name="AutoShape 5"/>
        <xdr:cNvSpPr>
          <a:spLocks noChangeArrowheads="1"/>
        </xdr:cNvSpPr>
      </xdr:nvSpPr>
      <xdr:spPr bwMode="auto">
        <a:xfrm>
          <a:off x="8496300" y="1767392"/>
          <a:ext cx="2357381" cy="744800"/>
        </a:xfrm>
        <a:prstGeom prst="wedgeRoundRectCallout">
          <a:avLst>
            <a:gd name="adj1" fmla="val -40219"/>
            <a:gd name="adj2" fmla="val 80935"/>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200"/>
            </a:lnSpc>
            <a:defRPr sz="1000"/>
          </a:pPr>
          <a:r>
            <a:rPr lang="ja-JP" altLang="en-US" sz="1100" b="0" i="0" u="none" strike="noStrike" baseline="0">
              <a:solidFill>
                <a:srgbClr val="000000"/>
              </a:solidFill>
              <a:latin typeface="Arial" panose="020B0604020202020204" pitchFamily="34" charset="0"/>
              <a:ea typeface="+mn-ea"/>
              <a:cs typeface="Arial" panose="020B0604020202020204" pitchFamily="34" charset="0"/>
            </a:rPr>
            <a:t>「差引額（Ｃ）」、「対象経費の</a:t>
          </a:r>
          <a:endParaRPr lang="en-US" altLang="ja-JP" sz="1100" b="0" i="0" u="none" strike="noStrike" baseline="0">
            <a:solidFill>
              <a:srgbClr val="000000"/>
            </a:solidFill>
            <a:latin typeface="Arial" panose="020B0604020202020204" pitchFamily="34" charset="0"/>
            <a:ea typeface="+mn-ea"/>
            <a:cs typeface="Arial" panose="020B0604020202020204" pitchFamily="34" charset="0"/>
          </a:endParaRPr>
        </a:p>
        <a:p>
          <a:pPr algn="l" rtl="0">
            <a:lnSpc>
              <a:spcPts val="1200"/>
            </a:lnSpc>
            <a:defRPr sz="1000"/>
          </a:pPr>
          <a:r>
            <a:rPr lang="ja-JP" altLang="en-US" sz="1100" b="0" i="0" u="none" strike="noStrike" baseline="0">
              <a:solidFill>
                <a:srgbClr val="000000"/>
              </a:solidFill>
              <a:latin typeface="Arial" panose="020B0604020202020204" pitchFamily="34" charset="0"/>
              <a:ea typeface="+mn-ea"/>
              <a:cs typeface="Arial" panose="020B0604020202020204" pitchFamily="34" charset="0"/>
            </a:rPr>
            <a:t>支出予定額（Ｄ）」及び「基準額（</a:t>
          </a:r>
          <a:r>
            <a:rPr lang="en-US" altLang="ja-JP" sz="1100" b="0" i="0" u="none" strike="noStrike" baseline="0">
              <a:solidFill>
                <a:srgbClr val="000000"/>
              </a:solidFill>
              <a:latin typeface="Arial" panose="020B0604020202020204" pitchFamily="34" charset="0"/>
              <a:ea typeface="+mn-ea"/>
              <a:cs typeface="Arial" panose="020B0604020202020204" pitchFamily="34" charset="0"/>
            </a:rPr>
            <a:t>E</a:t>
          </a:r>
          <a:r>
            <a:rPr lang="ja-JP" altLang="en-US" sz="1100" b="0" i="0" u="none" strike="noStrike" baseline="0">
              <a:solidFill>
                <a:srgbClr val="000000"/>
              </a:solidFill>
              <a:latin typeface="Arial" panose="020B0604020202020204" pitchFamily="34" charset="0"/>
              <a:ea typeface="+mn-ea"/>
              <a:cs typeface="Arial" panose="020B0604020202020204" pitchFamily="34" charset="0"/>
            </a:rPr>
            <a:t>）」</a:t>
          </a:r>
          <a:endParaRPr lang="en-US" altLang="ja-JP" sz="1100" b="0" i="0" u="none" strike="noStrike" baseline="0">
            <a:solidFill>
              <a:srgbClr val="000000"/>
            </a:solidFill>
            <a:latin typeface="Arial" panose="020B0604020202020204" pitchFamily="34" charset="0"/>
            <a:ea typeface="+mn-ea"/>
            <a:cs typeface="Arial" panose="020B0604020202020204" pitchFamily="34" charset="0"/>
          </a:endParaRPr>
        </a:p>
        <a:p>
          <a:pPr algn="l" rtl="0">
            <a:lnSpc>
              <a:spcPts val="1200"/>
            </a:lnSpc>
            <a:defRPr sz="1000"/>
          </a:pPr>
          <a:r>
            <a:rPr lang="ja-JP" altLang="en-US" sz="1100" b="0" i="0" u="none" strike="noStrike" baseline="0">
              <a:solidFill>
                <a:srgbClr val="000000"/>
              </a:solidFill>
              <a:latin typeface="Arial" panose="020B0604020202020204" pitchFamily="34" charset="0"/>
              <a:ea typeface="+mn-ea"/>
              <a:cs typeface="Arial" panose="020B0604020202020204" pitchFamily="34" charset="0"/>
            </a:rPr>
            <a:t>のいずれか少ない額になります。</a:t>
          </a:r>
        </a:p>
      </xdr:txBody>
    </xdr:sp>
    <xdr:clientData/>
  </xdr:twoCellAnchor>
  <xdr:twoCellAnchor>
    <xdr:from>
      <xdr:col>7</xdr:col>
      <xdr:colOff>824753</xdr:colOff>
      <xdr:row>16</xdr:row>
      <xdr:rowOff>89647</xdr:rowOff>
    </xdr:from>
    <xdr:to>
      <xdr:col>9</xdr:col>
      <xdr:colOff>292501</xdr:colOff>
      <xdr:row>19</xdr:row>
      <xdr:rowOff>124805</xdr:rowOff>
    </xdr:to>
    <xdr:sp macro="" textlink="">
      <xdr:nvSpPr>
        <xdr:cNvPr id="10" name="AutoShape 6"/>
        <xdr:cNvSpPr>
          <a:spLocks noChangeArrowheads="1"/>
        </xdr:cNvSpPr>
      </xdr:nvSpPr>
      <xdr:spPr bwMode="auto">
        <a:xfrm>
          <a:off x="9907793" y="7823947"/>
          <a:ext cx="1555628" cy="789538"/>
        </a:xfrm>
        <a:prstGeom prst="wedgeRoundRectCallout">
          <a:avLst>
            <a:gd name="adj1" fmla="val -10107"/>
            <a:gd name="adj2" fmla="val -104682"/>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合計額は、1,000円未満</a:t>
          </a:r>
          <a:endPar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切り捨てになります</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213360</xdr:colOff>
      <xdr:row>9</xdr:row>
      <xdr:rowOff>125730</xdr:rowOff>
    </xdr:from>
    <xdr:to>
      <xdr:col>6</xdr:col>
      <xdr:colOff>893445</xdr:colOff>
      <xdr:row>12</xdr:row>
      <xdr:rowOff>78106</xdr:rowOff>
    </xdr:to>
    <xdr:sp macro="" textlink="">
      <xdr:nvSpPr>
        <xdr:cNvPr id="2" name="右矢印 1"/>
        <xdr:cNvSpPr/>
      </xdr:nvSpPr>
      <xdr:spPr>
        <a:xfrm>
          <a:off x="6416040" y="2640330"/>
          <a:ext cx="680085" cy="584836"/>
        </a:xfrm>
        <a:prstGeom prst="rightArrow">
          <a:avLst>
            <a:gd name="adj1" fmla="val 39407"/>
            <a:gd name="adj2" fmla="val 5340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ja-JP" altLang="en-US"/>
        </a:p>
      </xdr:txBody>
    </xdr:sp>
    <xdr:clientData/>
  </xdr:twoCellAnchor>
  <xdr:twoCellAnchor>
    <xdr:from>
      <xdr:col>3</xdr:col>
      <xdr:colOff>400050</xdr:colOff>
      <xdr:row>9</xdr:row>
      <xdr:rowOff>0</xdr:rowOff>
    </xdr:from>
    <xdr:to>
      <xdr:col>5</xdr:col>
      <xdr:colOff>1257300</xdr:colOff>
      <xdr:row>10</xdr:row>
      <xdr:rowOff>161925</xdr:rowOff>
    </xdr:to>
    <xdr:sp macro="" textlink="">
      <xdr:nvSpPr>
        <xdr:cNvPr id="3" name="大かっこ 2"/>
        <xdr:cNvSpPr/>
      </xdr:nvSpPr>
      <xdr:spPr>
        <a:xfrm>
          <a:off x="3173730" y="2514600"/>
          <a:ext cx="2739390" cy="352425"/>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99060</xdr:colOff>
      <xdr:row>17</xdr:row>
      <xdr:rowOff>0</xdr:rowOff>
    </xdr:from>
    <xdr:to>
      <xdr:col>5</xdr:col>
      <xdr:colOff>1538152</xdr:colOff>
      <xdr:row>18</xdr:row>
      <xdr:rowOff>61504</xdr:rowOff>
    </xdr:to>
    <xdr:sp macro="" textlink="">
      <xdr:nvSpPr>
        <xdr:cNvPr id="4" name="角丸四角形吹き出し 3"/>
        <xdr:cNvSpPr/>
      </xdr:nvSpPr>
      <xdr:spPr>
        <a:xfrm>
          <a:off x="1798320" y="4655820"/>
          <a:ext cx="4395652" cy="450124"/>
        </a:xfrm>
        <a:prstGeom prst="wedgeRoundRectCallout">
          <a:avLst>
            <a:gd name="adj1" fmla="val -46192"/>
            <a:gd name="adj2" fmla="val -102581"/>
            <a:gd name="adj3" fmla="val 16667"/>
          </a:avLst>
        </a:prstGeom>
        <a:solidFill>
          <a:srgbClr val="BEF4FA"/>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補助対象期間中に、お支払いする給与費総額をご記入ください。</a:t>
          </a:r>
          <a:endParaRPr kumimoji="1" lang="en-US" altLang="ja-JP" sz="1100">
            <a:solidFill>
              <a:schemeClr val="tx1"/>
            </a:solidFill>
          </a:endParaRPr>
        </a:p>
      </xdr:txBody>
    </xdr:sp>
    <xdr:clientData/>
  </xdr:twoCellAnchor>
  <xdr:twoCellAnchor>
    <xdr:from>
      <xdr:col>1</xdr:col>
      <xdr:colOff>891540</xdr:colOff>
      <xdr:row>20</xdr:row>
      <xdr:rowOff>144780</xdr:rowOff>
    </xdr:from>
    <xdr:to>
      <xdr:col>5</xdr:col>
      <xdr:colOff>905419</xdr:colOff>
      <xdr:row>24</xdr:row>
      <xdr:rowOff>74297</xdr:rowOff>
    </xdr:to>
    <xdr:sp macro="" textlink="">
      <xdr:nvSpPr>
        <xdr:cNvPr id="5" name="角丸四角形吹き出し 4"/>
        <xdr:cNvSpPr/>
      </xdr:nvSpPr>
      <xdr:spPr>
        <a:xfrm>
          <a:off x="1036320" y="6210300"/>
          <a:ext cx="4524919" cy="1323977"/>
        </a:xfrm>
        <a:prstGeom prst="wedgeRoundRectCallout">
          <a:avLst>
            <a:gd name="adj1" fmla="val -3997"/>
            <a:gd name="adj2" fmla="val -67052"/>
            <a:gd name="adj3" fmla="val 16667"/>
          </a:avLst>
        </a:prstGeom>
        <a:solidFill>
          <a:srgbClr val="BEF4FA"/>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u="sng">
              <a:solidFill>
                <a:schemeClr val="tx1"/>
              </a:solidFill>
            </a:rPr>
            <a:t>育成期間中（雇用開始後８か月間）</a:t>
          </a:r>
          <a:r>
            <a:rPr kumimoji="1" lang="ja-JP" altLang="en-US" sz="1100">
              <a:solidFill>
                <a:schemeClr val="tx1"/>
              </a:solidFill>
            </a:rPr>
            <a:t>に受講する研修が対象になります。</a:t>
          </a:r>
          <a:endParaRPr kumimoji="1" lang="en-US" altLang="ja-JP" sz="1100">
            <a:solidFill>
              <a:schemeClr val="tx1"/>
            </a:solidFill>
          </a:endParaRPr>
        </a:p>
      </xdr:txBody>
    </xdr:sp>
    <xdr:clientData/>
  </xdr:twoCellAnchor>
  <xdr:twoCellAnchor>
    <xdr:from>
      <xdr:col>8</xdr:col>
      <xdr:colOff>525780</xdr:colOff>
      <xdr:row>0</xdr:row>
      <xdr:rowOff>76200</xdr:rowOff>
    </xdr:from>
    <xdr:to>
      <xdr:col>9</xdr:col>
      <xdr:colOff>242159</xdr:colOff>
      <xdr:row>2</xdr:row>
      <xdr:rowOff>237565</xdr:rowOff>
    </xdr:to>
    <xdr:sp macro="" textlink="">
      <xdr:nvSpPr>
        <xdr:cNvPr id="6" name="正方形/長方形 5"/>
        <xdr:cNvSpPr/>
      </xdr:nvSpPr>
      <xdr:spPr>
        <a:xfrm>
          <a:off x="8770620" y="76200"/>
          <a:ext cx="1042259" cy="580465"/>
        </a:xfrm>
        <a:prstGeom prst="rect">
          <a:avLst/>
        </a:prstGeom>
        <a:solidFill>
          <a:srgbClr val="002060"/>
        </a:solidFill>
        <a:ln w="12700" cap="flat" cmpd="sng" algn="ctr">
          <a:solidFill>
            <a:srgbClr val="00206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38100</xdr:colOff>
      <xdr:row>9</xdr:row>
      <xdr:rowOff>171450</xdr:rowOff>
    </xdr:from>
    <xdr:to>
      <xdr:col>6</xdr:col>
      <xdr:colOff>771525</xdr:colOff>
      <xdr:row>12</xdr:row>
      <xdr:rowOff>123826</xdr:rowOff>
    </xdr:to>
    <xdr:sp macro="" textlink="">
      <xdr:nvSpPr>
        <xdr:cNvPr id="2" name="右矢印 1"/>
        <xdr:cNvSpPr/>
      </xdr:nvSpPr>
      <xdr:spPr>
        <a:xfrm>
          <a:off x="6286500" y="2686050"/>
          <a:ext cx="733425" cy="615316"/>
        </a:xfrm>
        <a:prstGeom prst="rightArrow">
          <a:avLst>
            <a:gd name="adj1" fmla="val 39407"/>
            <a:gd name="adj2" fmla="val 5340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ja-JP" altLang="en-US"/>
        </a:p>
      </xdr:txBody>
    </xdr:sp>
    <xdr:clientData/>
  </xdr:twoCellAnchor>
  <xdr:twoCellAnchor>
    <xdr:from>
      <xdr:col>2</xdr:col>
      <xdr:colOff>403412</xdr:colOff>
      <xdr:row>16</xdr:row>
      <xdr:rowOff>457201</xdr:rowOff>
    </xdr:from>
    <xdr:to>
      <xdr:col>6</xdr:col>
      <xdr:colOff>636494</xdr:colOff>
      <xdr:row>18</xdr:row>
      <xdr:rowOff>10854</xdr:rowOff>
    </xdr:to>
    <xdr:sp macro="" textlink="">
      <xdr:nvSpPr>
        <xdr:cNvPr id="3" name="角丸四角形吹き出し 2"/>
        <xdr:cNvSpPr/>
      </xdr:nvSpPr>
      <xdr:spPr>
        <a:xfrm>
          <a:off x="2102672" y="4739641"/>
          <a:ext cx="4782222" cy="452813"/>
        </a:xfrm>
        <a:prstGeom prst="wedgeRoundRectCallout">
          <a:avLst>
            <a:gd name="adj1" fmla="val -47824"/>
            <a:gd name="adj2" fmla="val -90631"/>
            <a:gd name="adj3" fmla="val 16667"/>
          </a:avLst>
        </a:prstGeom>
        <a:solidFill>
          <a:srgbClr val="BEF4FA"/>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補助対象期間中に、代替を行う日数分の給与費総額をご記入ください。</a:t>
          </a:r>
          <a:endParaRPr kumimoji="1" lang="en-US" altLang="ja-JP" sz="1100">
            <a:solidFill>
              <a:schemeClr val="tx1"/>
            </a:solidFill>
          </a:endParaRPr>
        </a:p>
      </xdr:txBody>
    </xdr:sp>
    <xdr:clientData/>
  </xdr:twoCellAnchor>
  <xdr:twoCellAnchor>
    <xdr:from>
      <xdr:col>2</xdr:col>
      <xdr:colOff>457199</xdr:colOff>
      <xdr:row>19</xdr:row>
      <xdr:rowOff>510989</xdr:rowOff>
    </xdr:from>
    <xdr:to>
      <xdr:col>6</xdr:col>
      <xdr:colOff>690281</xdr:colOff>
      <xdr:row>22</xdr:row>
      <xdr:rowOff>19818</xdr:rowOff>
    </xdr:to>
    <xdr:sp macro="" textlink="">
      <xdr:nvSpPr>
        <xdr:cNvPr id="4" name="角丸四角形吹き出し 3"/>
        <xdr:cNvSpPr/>
      </xdr:nvSpPr>
      <xdr:spPr>
        <a:xfrm>
          <a:off x="2156459" y="6104069"/>
          <a:ext cx="4782222" cy="453709"/>
        </a:xfrm>
        <a:prstGeom prst="wedgeRoundRectCallout">
          <a:avLst>
            <a:gd name="adj1" fmla="val -47824"/>
            <a:gd name="adj2" fmla="val -90631"/>
            <a:gd name="adj3" fmla="val 16667"/>
          </a:avLst>
        </a:prstGeom>
        <a:solidFill>
          <a:srgbClr val="BEF4FA"/>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補助対象期間中に、代替を行う日数分の交通費総額をご記入ください。</a:t>
          </a:r>
          <a:endParaRPr kumimoji="1" lang="en-US" altLang="ja-JP" sz="1100">
            <a:solidFill>
              <a:schemeClr val="tx1"/>
            </a:solidFill>
          </a:endParaRPr>
        </a:p>
      </xdr:txBody>
    </xdr:sp>
    <xdr:clientData/>
  </xdr:twoCellAnchor>
  <xdr:twoCellAnchor>
    <xdr:from>
      <xdr:col>8</xdr:col>
      <xdr:colOff>555811</xdr:colOff>
      <xdr:row>0</xdr:row>
      <xdr:rowOff>44824</xdr:rowOff>
    </xdr:from>
    <xdr:to>
      <xdr:col>9</xdr:col>
      <xdr:colOff>271294</xdr:colOff>
      <xdr:row>2</xdr:row>
      <xdr:rowOff>203948</xdr:rowOff>
    </xdr:to>
    <xdr:sp macro="" textlink="">
      <xdr:nvSpPr>
        <xdr:cNvPr id="5" name="正方形/長方形 4"/>
        <xdr:cNvSpPr/>
      </xdr:nvSpPr>
      <xdr:spPr>
        <a:xfrm>
          <a:off x="8655871" y="44824"/>
          <a:ext cx="1041363" cy="578224"/>
        </a:xfrm>
        <a:prstGeom prst="rect">
          <a:avLst/>
        </a:prstGeom>
        <a:solidFill>
          <a:srgbClr val="002060"/>
        </a:solidFill>
        <a:ln w="12700" cap="flat" cmpd="sng" algn="ctr">
          <a:solidFill>
            <a:srgbClr val="00206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記入例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22860</xdr:colOff>
      <xdr:row>0</xdr:row>
      <xdr:rowOff>137160</xdr:rowOff>
    </xdr:from>
    <xdr:to>
      <xdr:col>5</xdr:col>
      <xdr:colOff>160020</xdr:colOff>
      <xdr:row>0</xdr:row>
      <xdr:rowOff>459890</xdr:rowOff>
    </xdr:to>
    <xdr:sp macro="" textlink="">
      <xdr:nvSpPr>
        <xdr:cNvPr id="2" name="テキスト ボックス 1"/>
        <xdr:cNvSpPr txBox="1"/>
      </xdr:nvSpPr>
      <xdr:spPr>
        <a:xfrm>
          <a:off x="22860" y="137160"/>
          <a:ext cx="6050280" cy="322730"/>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様式１－２、１－３にご記載いただくと、様式１から表内に自動で反映されます。</a:t>
          </a:r>
        </a:p>
      </xdr:txBody>
    </xdr:sp>
    <xdr:clientData fPrintsWithSheet="0"/>
  </xdr:twoCellAnchor>
  <xdr:twoCellAnchor>
    <xdr:from>
      <xdr:col>4</xdr:col>
      <xdr:colOff>533400</xdr:colOff>
      <xdr:row>0</xdr:row>
      <xdr:rowOff>53340</xdr:rowOff>
    </xdr:from>
    <xdr:to>
      <xdr:col>5</xdr:col>
      <xdr:colOff>158339</xdr:colOff>
      <xdr:row>1</xdr:row>
      <xdr:rowOff>1345</xdr:rowOff>
    </xdr:to>
    <xdr:sp macro="" textlink="">
      <xdr:nvSpPr>
        <xdr:cNvPr id="3" name="正方形/長方形 2"/>
        <xdr:cNvSpPr/>
      </xdr:nvSpPr>
      <xdr:spPr>
        <a:xfrm>
          <a:off x="5029200" y="53340"/>
          <a:ext cx="1042259" cy="580465"/>
        </a:xfrm>
        <a:prstGeom prst="rect">
          <a:avLst/>
        </a:prstGeom>
        <a:solidFill>
          <a:srgbClr val="002060"/>
        </a:solidFill>
        <a:ln w="12700" cap="flat" cmpd="sng" algn="ctr">
          <a:solidFill>
            <a:srgbClr val="00206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記入例</a:t>
          </a:r>
        </a:p>
      </xdr:txBody>
    </xdr:sp>
    <xdr:clientData/>
  </xdr:twoCellAnchor>
  <xdr:twoCellAnchor>
    <xdr:from>
      <xdr:col>3</xdr:col>
      <xdr:colOff>350520</xdr:colOff>
      <xdr:row>25</xdr:row>
      <xdr:rowOff>7620</xdr:rowOff>
    </xdr:from>
    <xdr:to>
      <xdr:col>4</xdr:col>
      <xdr:colOff>1234440</xdr:colOff>
      <xdr:row>29</xdr:row>
      <xdr:rowOff>33813</xdr:rowOff>
    </xdr:to>
    <xdr:sp macro="" textlink="">
      <xdr:nvSpPr>
        <xdr:cNvPr id="4" name="AutoShape 6"/>
        <xdr:cNvSpPr>
          <a:spLocks noChangeArrowheads="1"/>
        </xdr:cNvSpPr>
      </xdr:nvSpPr>
      <xdr:spPr bwMode="auto">
        <a:xfrm>
          <a:off x="3368040" y="8382000"/>
          <a:ext cx="2362200" cy="788193"/>
        </a:xfrm>
        <a:prstGeom prst="wedgeRoundRectCallout">
          <a:avLst>
            <a:gd name="adj1" fmla="val -75747"/>
            <a:gd name="adj2" fmla="val 10363"/>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印鑑証明書の記載と同様の法人名、代表者役職、氏名を記載してください。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2:J22"/>
  <sheetViews>
    <sheetView showGridLines="0" tabSelected="1" view="pageBreakPreview" zoomScale="85" zoomScaleNormal="100" zoomScaleSheetLayoutView="85" workbookViewId="0">
      <selection activeCell="B14" sqref="B14"/>
    </sheetView>
  </sheetViews>
  <sheetFormatPr defaultColWidth="9" defaultRowHeight="13.2" x14ac:dyDescent="0.2"/>
  <cols>
    <col min="1" max="1" width="22.21875" style="10" customWidth="1"/>
    <col min="2" max="2" width="20.88671875" style="10" customWidth="1"/>
    <col min="3" max="3" width="21.21875" style="10" customWidth="1"/>
    <col min="4" max="4" width="22.44140625" style="10" customWidth="1"/>
    <col min="5" max="10" width="15.21875" style="10" customWidth="1"/>
    <col min="11" max="16384" width="9" style="10"/>
  </cols>
  <sheetData>
    <row r="2" spans="1:10" ht="20.100000000000001" customHeight="1" x14ac:dyDescent="0.2">
      <c r="A2" s="8"/>
      <c r="B2" s="9"/>
      <c r="C2" s="9"/>
      <c r="D2" s="9"/>
      <c r="E2" s="9"/>
      <c r="F2" s="9"/>
      <c r="G2" s="9"/>
      <c r="H2" s="9"/>
      <c r="I2" s="9"/>
      <c r="J2" s="26" t="s">
        <v>105</v>
      </c>
    </row>
    <row r="3" spans="1:10" s="11" customFormat="1" ht="30" customHeight="1" thickBot="1" x14ac:dyDescent="0.25">
      <c r="A3" s="150" t="s">
        <v>112</v>
      </c>
      <c r="B3" s="150"/>
      <c r="C3" s="150"/>
      <c r="D3" s="150"/>
      <c r="E3" s="150"/>
      <c r="F3" s="150"/>
      <c r="G3" s="150"/>
      <c r="H3" s="150"/>
      <c r="I3" s="150"/>
      <c r="J3" s="150"/>
    </row>
    <row r="4" spans="1:10" s="11" customFormat="1" ht="35.25" customHeight="1" thickBot="1" x14ac:dyDescent="0.25">
      <c r="A4" s="102"/>
      <c r="B4" s="102"/>
      <c r="C4" s="102"/>
      <c r="D4" s="51"/>
      <c r="E4" s="102"/>
      <c r="F4" s="13" t="s">
        <v>2</v>
      </c>
      <c r="G4" s="151"/>
      <c r="H4" s="152"/>
      <c r="I4" s="152"/>
      <c r="J4" s="153"/>
    </row>
    <row r="5" spans="1:10" s="11" customFormat="1" ht="17.25" customHeight="1" x14ac:dyDescent="0.2">
      <c r="A5" s="102"/>
      <c r="B5" s="102"/>
      <c r="C5" s="102"/>
      <c r="D5" s="51"/>
      <c r="E5" s="102"/>
      <c r="F5" s="52"/>
      <c r="G5" s="103"/>
      <c r="H5" s="103"/>
      <c r="I5" s="103"/>
      <c r="J5" s="103"/>
    </row>
    <row r="6" spans="1:10" s="11" customFormat="1" ht="17.25" customHeight="1" x14ac:dyDescent="0.2">
      <c r="A6" s="154" t="s">
        <v>42</v>
      </c>
      <c r="B6" s="157" t="s">
        <v>37</v>
      </c>
      <c r="C6" s="62"/>
      <c r="D6" s="55"/>
      <c r="E6" s="102"/>
      <c r="F6" s="102"/>
      <c r="G6" s="102"/>
      <c r="H6" s="102"/>
      <c r="I6" s="102"/>
      <c r="J6" s="102"/>
    </row>
    <row r="7" spans="1:10" ht="26.25" customHeight="1" thickBot="1" x14ac:dyDescent="0.25">
      <c r="A7" s="155"/>
      <c r="B7" s="158"/>
      <c r="C7" s="63" t="s">
        <v>90</v>
      </c>
      <c r="D7" s="56"/>
    </row>
    <row r="8" spans="1:10" ht="30" customHeight="1" thickBot="1" x14ac:dyDescent="0.25">
      <c r="A8" s="156"/>
      <c r="B8" s="64"/>
      <c r="C8" s="128"/>
      <c r="D8" s="57"/>
      <c r="E8" s="12"/>
      <c r="F8" s="52"/>
      <c r="G8" s="159"/>
      <c r="H8" s="159"/>
      <c r="I8" s="159"/>
      <c r="J8" s="159"/>
    </row>
    <row r="9" spans="1:10" ht="21" customHeight="1" thickBot="1" x14ac:dyDescent="0.25">
      <c r="A9" s="9"/>
      <c r="B9" s="9"/>
      <c r="C9" s="9"/>
      <c r="D9" s="9"/>
      <c r="E9" s="9"/>
      <c r="F9" s="9"/>
      <c r="G9" s="9"/>
      <c r="H9" s="9"/>
      <c r="I9" s="9"/>
      <c r="J9" s="14" t="s">
        <v>3</v>
      </c>
    </row>
    <row r="10" spans="1:10" s="16" customFormat="1" ht="49.8" customHeight="1" thickBot="1" x14ac:dyDescent="0.25">
      <c r="A10" s="69" t="s">
        <v>0</v>
      </c>
      <c r="B10" s="15" t="s">
        <v>82</v>
      </c>
      <c r="C10" s="15" t="s">
        <v>83</v>
      </c>
      <c r="D10" s="15" t="s">
        <v>84</v>
      </c>
      <c r="E10" s="126" t="s">
        <v>85</v>
      </c>
      <c r="F10" s="124" t="s">
        <v>86</v>
      </c>
      <c r="G10" s="127" t="s">
        <v>87</v>
      </c>
      <c r="H10" s="126" t="s">
        <v>88</v>
      </c>
      <c r="I10" s="124" t="s">
        <v>89</v>
      </c>
      <c r="J10" s="125" t="s">
        <v>1</v>
      </c>
    </row>
    <row r="11" spans="1:10" ht="70.5" customHeight="1" thickBot="1" x14ac:dyDescent="0.25">
      <c r="A11" s="119" t="s">
        <v>80</v>
      </c>
      <c r="B11" s="138">
        <f>IFERROR('様式１－２(個表) '!B17:C17,0)</f>
        <v>0</v>
      </c>
      <c r="C11" s="28"/>
      <c r="D11" s="139">
        <f>B11-C11</f>
        <v>0</v>
      </c>
      <c r="E11" s="97"/>
      <c r="F11" s="33">
        <f>IFERROR('様式１－２(個表) '!K17,0)</f>
        <v>0</v>
      </c>
      <c r="G11" s="37">
        <f>MIN(D11,F11)</f>
        <v>0</v>
      </c>
      <c r="H11" s="34" t="s">
        <v>13</v>
      </c>
      <c r="I11" s="33">
        <f>G11*0.5</f>
        <v>0</v>
      </c>
      <c r="J11" s="35"/>
    </row>
    <row r="12" spans="1:10" ht="70.5" customHeight="1" x14ac:dyDescent="0.2">
      <c r="A12" s="120" t="s">
        <v>61</v>
      </c>
      <c r="B12" s="138">
        <f>IFERROR('様式１－２(個表) '!G23:G23,0)</f>
        <v>0</v>
      </c>
      <c r="C12" s="121"/>
      <c r="D12" s="37">
        <f>B12-C12</f>
        <v>0</v>
      </c>
      <c r="E12" s="140">
        <f>IFERROR('様式１－２(個表) '!G23:G23,0)</f>
        <v>0</v>
      </c>
      <c r="F12" s="33">
        <f>IFERROR('様式１－２(個表) '!I23,0)</f>
        <v>100000</v>
      </c>
      <c r="G12" s="37">
        <f>MIN(D12,F12)</f>
        <v>0</v>
      </c>
      <c r="H12" s="34" t="s">
        <v>13</v>
      </c>
      <c r="I12" s="38">
        <f>G12*0.5</f>
        <v>0</v>
      </c>
      <c r="J12" s="36"/>
    </row>
    <row r="13" spans="1:10" ht="70.5" customHeight="1" x14ac:dyDescent="0.2">
      <c r="A13" s="120" t="s">
        <v>79</v>
      </c>
      <c r="B13" s="122">
        <f>IFERROR('様式１－3(個表)'!B17:C17,0)</f>
        <v>0</v>
      </c>
      <c r="C13" s="121"/>
      <c r="D13" s="37">
        <f>B13-C13</f>
        <v>0</v>
      </c>
      <c r="E13" s="97"/>
      <c r="F13" s="33">
        <f>IFERROR('様式１－3(個表)'!K17,0)</f>
        <v>0</v>
      </c>
      <c r="G13" s="37">
        <f>MIN(D13,F13)</f>
        <v>0</v>
      </c>
      <c r="H13" s="34" t="s">
        <v>13</v>
      </c>
      <c r="I13" s="38">
        <f>G13*0.5</f>
        <v>0</v>
      </c>
      <c r="J13" s="36"/>
    </row>
    <row r="14" spans="1:10" ht="70.5" customHeight="1" thickBot="1" x14ac:dyDescent="0.25">
      <c r="A14" s="120" t="s">
        <v>81</v>
      </c>
      <c r="B14" s="123">
        <f>IFERROR('様式１－3(個表)'!B20:C20,0)</f>
        <v>0</v>
      </c>
      <c r="C14" s="121"/>
      <c r="D14" s="37">
        <f>B14-C14</f>
        <v>0</v>
      </c>
      <c r="E14" s="97"/>
      <c r="F14" s="33">
        <f>IFERROR('様式１－3(個表)'!K20,0)</f>
        <v>0</v>
      </c>
      <c r="G14" s="37">
        <f>MIN(D14,F14)</f>
        <v>0</v>
      </c>
      <c r="H14" s="34" t="s">
        <v>13</v>
      </c>
      <c r="I14" s="38">
        <f>G14*0.5</f>
        <v>0</v>
      </c>
      <c r="J14" s="36"/>
    </row>
    <row r="15" spans="1:10" ht="60" customHeight="1" thickTop="1" thickBot="1" x14ac:dyDescent="0.25">
      <c r="A15" s="69" t="s">
        <v>7</v>
      </c>
      <c r="B15" s="32">
        <f t="shared" ref="B15:G15" si="0">SUM(B11:B14)</f>
        <v>0</v>
      </c>
      <c r="C15" s="32">
        <f t="shared" si="0"/>
        <v>0</v>
      </c>
      <c r="D15" s="27">
        <f t="shared" si="0"/>
        <v>0</v>
      </c>
      <c r="E15" s="27">
        <f t="shared" si="0"/>
        <v>0</v>
      </c>
      <c r="F15" s="30">
        <f t="shared" si="0"/>
        <v>100000</v>
      </c>
      <c r="G15" s="28">
        <f t="shared" si="0"/>
        <v>0</v>
      </c>
      <c r="H15" s="141"/>
      <c r="I15" s="31">
        <f>ROUNDDOWN(I11+I12+I13+I14,-3)</f>
        <v>0</v>
      </c>
      <c r="J15" s="29"/>
    </row>
    <row r="16" spans="1:10" ht="10.199999999999999" customHeight="1" x14ac:dyDescent="0.2">
      <c r="A16" s="61"/>
      <c r="B16" s="12"/>
      <c r="C16" s="12"/>
      <c r="D16" s="12"/>
      <c r="E16" s="12"/>
      <c r="F16" s="12"/>
      <c r="H16" s="12"/>
      <c r="I16" s="12"/>
    </row>
    <row r="17" spans="1:10" ht="20.100000000000001" customHeight="1" x14ac:dyDescent="0.2">
      <c r="A17" s="10" t="s">
        <v>38</v>
      </c>
    </row>
    <row r="18" spans="1:10" ht="20.100000000000001" customHeight="1" x14ac:dyDescent="0.2">
      <c r="A18" s="149" t="s">
        <v>21</v>
      </c>
      <c r="B18" s="149"/>
      <c r="C18" s="149"/>
      <c r="D18" s="149"/>
      <c r="E18" s="149"/>
      <c r="F18" s="149"/>
      <c r="G18" s="149"/>
      <c r="H18" s="149"/>
      <c r="I18" s="149"/>
      <c r="J18" s="149"/>
    </row>
    <row r="19" spans="1:10" ht="20.100000000000001" customHeight="1" x14ac:dyDescent="0.2">
      <c r="A19" s="149" t="s">
        <v>22</v>
      </c>
      <c r="B19" s="149"/>
      <c r="C19" s="149"/>
      <c r="D19" s="149"/>
      <c r="E19" s="149"/>
      <c r="F19" s="149"/>
      <c r="G19" s="149"/>
      <c r="H19" s="149"/>
      <c r="I19" s="149"/>
      <c r="J19" s="149"/>
    </row>
    <row r="20" spans="1:10" ht="20.100000000000001" customHeight="1" x14ac:dyDescent="0.2">
      <c r="A20" s="149" t="s">
        <v>28</v>
      </c>
      <c r="B20" s="149"/>
      <c r="C20" s="149"/>
      <c r="D20" s="149"/>
      <c r="E20" s="149"/>
      <c r="F20" s="149"/>
      <c r="G20" s="149"/>
      <c r="H20" s="149"/>
      <c r="I20" s="149"/>
      <c r="J20" s="149"/>
    </row>
    <row r="21" spans="1:10" ht="16.5" customHeight="1" x14ac:dyDescent="0.2">
      <c r="A21" s="149" t="s">
        <v>29</v>
      </c>
      <c r="B21" s="149"/>
      <c r="C21" s="149"/>
      <c r="D21" s="149"/>
      <c r="E21" s="149"/>
      <c r="F21" s="149"/>
      <c r="G21" s="149"/>
      <c r="H21" s="149"/>
      <c r="I21" s="149"/>
      <c r="J21" s="149"/>
    </row>
    <row r="22" spans="1:10" x14ac:dyDescent="0.2">
      <c r="A22" s="53"/>
      <c r="B22" s="53"/>
      <c r="C22" s="53"/>
      <c r="D22" s="53"/>
      <c r="E22" s="53"/>
      <c r="F22" s="53"/>
      <c r="G22" s="53"/>
      <c r="H22" s="53"/>
      <c r="I22" s="53"/>
      <c r="J22" s="53"/>
    </row>
  </sheetData>
  <mergeCells count="9">
    <mergeCell ref="A21:J21"/>
    <mergeCell ref="A20:J20"/>
    <mergeCell ref="A3:J3"/>
    <mergeCell ref="A18:J18"/>
    <mergeCell ref="A19:J19"/>
    <mergeCell ref="G4:J4"/>
    <mergeCell ref="A6:A8"/>
    <mergeCell ref="B6:B7"/>
    <mergeCell ref="G8:J8"/>
  </mergeCells>
  <phoneticPr fontId="22"/>
  <dataValidations count="1">
    <dataValidation type="list" allowBlank="1" showInputMessage="1" showErrorMessage="1" sqref="C8">
      <formula1>"１.新任訪問看護師,２.新卒訪問看護師"</formula1>
    </dataValidation>
  </dataValidations>
  <printOptions horizontalCentered="1"/>
  <pageMargins left="0.39370078740157483" right="0.39370078740157483" top="0.39370078740157483" bottom="0.39370078740157483" header="0.39370078740157483" footer="0.19685039370078741"/>
  <pageSetup paperSize="9" scale="79" orientation="landscape" r:id="rId1"/>
  <headerFooter alignWithMargins="0">
    <oddFooter xml:space="preserve">&amp;C&amp;12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2:O27"/>
  <sheetViews>
    <sheetView showGridLines="0" view="pageBreakPreview" zoomScaleNormal="100" zoomScaleSheetLayoutView="100" workbookViewId="0">
      <selection activeCell="G23" sqref="G23"/>
    </sheetView>
  </sheetViews>
  <sheetFormatPr defaultColWidth="9" defaultRowHeight="13.2" x14ac:dyDescent="0.2"/>
  <cols>
    <col min="1" max="1" width="2.109375" style="1" customWidth="1"/>
    <col min="2" max="2" width="22.6640625" style="1" customWidth="1"/>
    <col min="3" max="4" width="15.6640625" style="1" customWidth="1"/>
    <col min="5" max="5" width="11.77734375" style="1" customWidth="1"/>
    <col min="6" max="6" width="22.5546875" style="1" customWidth="1"/>
    <col min="7" max="8" width="14.88671875" style="1" customWidth="1"/>
    <col min="9" max="9" width="19.33203125" style="1" customWidth="1"/>
    <col min="10" max="10" width="19.6640625" style="1" customWidth="1"/>
    <col min="11" max="11" width="18.33203125" style="1" customWidth="1"/>
    <col min="12" max="12" width="7.109375" style="1" customWidth="1"/>
    <col min="13" max="13" width="8.109375" style="1" customWidth="1"/>
    <col min="14" max="16384" width="9" style="1"/>
  </cols>
  <sheetData>
    <row r="2" spans="1:15" ht="20.100000000000001" customHeight="1" x14ac:dyDescent="0.2">
      <c r="J2" s="20" t="s">
        <v>106</v>
      </c>
    </row>
    <row r="3" spans="1:15" s="11" customFormat="1" ht="20.25" customHeight="1" x14ac:dyDescent="0.2">
      <c r="A3" s="150" t="s">
        <v>124</v>
      </c>
      <c r="B3" s="150"/>
      <c r="C3" s="150"/>
      <c r="D3" s="150"/>
      <c r="E3" s="150"/>
      <c r="F3" s="150"/>
      <c r="G3" s="150"/>
      <c r="H3" s="150"/>
      <c r="I3" s="150"/>
      <c r="J3" s="150"/>
      <c r="K3" s="17"/>
      <c r="L3" s="17"/>
      <c r="M3" s="17"/>
    </row>
    <row r="4" spans="1:15" s="10" customFormat="1" ht="21" customHeight="1" thickBot="1" x14ac:dyDescent="0.25">
      <c r="A4" s="39" t="s">
        <v>30</v>
      </c>
      <c r="C4" s="18"/>
      <c r="D4" s="18"/>
      <c r="E4" s="18"/>
      <c r="F4" s="18"/>
      <c r="G4" s="18"/>
      <c r="H4" s="18"/>
      <c r="I4" s="18"/>
      <c r="J4" s="18"/>
      <c r="K4" s="18"/>
      <c r="L4" s="18"/>
      <c r="M4" s="19"/>
    </row>
    <row r="5" spans="1:15" s="21" customFormat="1" ht="57" customHeight="1" thickBot="1" x14ac:dyDescent="0.25">
      <c r="A5" s="20"/>
      <c r="B5" s="44" t="s">
        <v>31</v>
      </c>
      <c r="C5" s="160"/>
      <c r="D5" s="161"/>
      <c r="E5" s="46" t="s">
        <v>32</v>
      </c>
      <c r="F5" s="107" t="s">
        <v>142</v>
      </c>
      <c r="G5" s="59" t="s">
        <v>44</v>
      </c>
      <c r="H5" s="68" t="s">
        <v>43</v>
      </c>
      <c r="I5" s="60" t="s">
        <v>11</v>
      </c>
      <c r="J5" s="45"/>
    </row>
    <row r="6" spans="1:15" s="21" customFormat="1" ht="16.5" customHeight="1" x14ac:dyDescent="0.2">
      <c r="A6" s="20"/>
      <c r="B6" s="162" t="s">
        <v>12</v>
      </c>
      <c r="C6" s="163" t="s">
        <v>20</v>
      </c>
      <c r="D6" s="164"/>
      <c r="E6" s="164"/>
      <c r="F6" s="164"/>
      <c r="G6" s="167" t="s">
        <v>39</v>
      </c>
      <c r="H6" s="169"/>
      <c r="I6" s="171" t="s">
        <v>40</v>
      </c>
      <c r="J6" s="173"/>
    </row>
    <row r="7" spans="1:15" s="21" customFormat="1" ht="16.5" customHeight="1" thickBot="1" x14ac:dyDescent="0.25">
      <c r="A7" s="20"/>
      <c r="B7" s="162"/>
      <c r="C7" s="165"/>
      <c r="D7" s="166"/>
      <c r="E7" s="166"/>
      <c r="F7" s="166"/>
      <c r="G7" s="168"/>
      <c r="H7" s="170"/>
      <c r="I7" s="172"/>
      <c r="J7" s="174"/>
    </row>
    <row r="8" spans="1:15" s="111" customFormat="1" ht="20.100000000000001" customHeight="1" x14ac:dyDescent="0.2">
      <c r="A8" s="109"/>
      <c r="B8" s="110" t="s">
        <v>6</v>
      </c>
      <c r="G8" s="112"/>
      <c r="H8" s="113"/>
      <c r="I8" s="113"/>
      <c r="J8" s="113"/>
      <c r="K8" s="109"/>
      <c r="L8" s="109"/>
    </row>
    <row r="9" spans="1:15" ht="15" customHeight="1" x14ac:dyDescent="0.2">
      <c r="A9" s="20"/>
      <c r="B9" s="175" t="s">
        <v>4</v>
      </c>
      <c r="C9" s="176"/>
      <c r="D9" s="183" t="s">
        <v>27</v>
      </c>
      <c r="E9" s="184"/>
      <c r="F9" s="185"/>
      <c r="G9" s="75"/>
      <c r="H9" s="71" t="s">
        <v>15</v>
      </c>
      <c r="I9" s="71" t="s">
        <v>16</v>
      </c>
      <c r="J9" s="179" t="s">
        <v>33</v>
      </c>
    </row>
    <row r="10" spans="1:15" ht="15" customHeight="1" x14ac:dyDescent="0.2">
      <c r="A10" s="20"/>
      <c r="B10" s="181"/>
      <c r="C10" s="182"/>
      <c r="D10" s="187" t="s">
        <v>36</v>
      </c>
      <c r="E10" s="188"/>
      <c r="F10" s="189"/>
      <c r="G10" s="75"/>
      <c r="H10" s="74" t="s">
        <v>14</v>
      </c>
      <c r="I10" s="74" t="s">
        <v>17</v>
      </c>
      <c r="J10" s="186"/>
    </row>
    <row r="11" spans="1:15" ht="15" customHeight="1" thickBot="1" x14ac:dyDescent="0.25">
      <c r="A11" s="20"/>
      <c r="B11" s="181"/>
      <c r="C11" s="182"/>
      <c r="D11" s="190" t="s">
        <v>41</v>
      </c>
      <c r="E11" s="191"/>
      <c r="F11" s="192"/>
      <c r="G11" s="58"/>
      <c r="H11" s="50" t="s">
        <v>18</v>
      </c>
      <c r="I11" s="50" t="s">
        <v>19</v>
      </c>
      <c r="J11" s="50" t="s">
        <v>34</v>
      </c>
      <c r="N11" s="22"/>
      <c r="O11" s="22"/>
    </row>
    <row r="12" spans="1:15" ht="19.8" customHeight="1" x14ac:dyDescent="0.2">
      <c r="A12" s="20"/>
      <c r="B12" s="216" t="s">
        <v>23</v>
      </c>
      <c r="C12" s="217"/>
      <c r="D12" s="216" t="s">
        <v>25</v>
      </c>
      <c r="E12" s="220"/>
      <c r="F12" s="217"/>
      <c r="G12" s="222"/>
      <c r="H12" s="210"/>
      <c r="I12" s="212"/>
      <c r="J12" s="214">
        <f>H12*I12</f>
        <v>0</v>
      </c>
    </row>
    <row r="13" spans="1:15" ht="24.6" customHeight="1" thickBot="1" x14ac:dyDescent="0.25">
      <c r="A13" s="20"/>
      <c r="B13" s="218" t="s">
        <v>24</v>
      </c>
      <c r="C13" s="219"/>
      <c r="D13" s="218" t="s">
        <v>26</v>
      </c>
      <c r="E13" s="221"/>
      <c r="F13" s="219"/>
      <c r="G13" s="222"/>
      <c r="H13" s="211"/>
      <c r="I13" s="213"/>
      <c r="J13" s="215"/>
    </row>
    <row r="14" spans="1:15" ht="9" customHeight="1" x14ac:dyDescent="0.2">
      <c r="A14" s="20"/>
      <c r="B14" s="23"/>
      <c r="C14" s="75"/>
      <c r="D14" s="75"/>
      <c r="E14" s="75"/>
      <c r="F14" s="75"/>
      <c r="G14" s="75"/>
      <c r="H14" s="4"/>
      <c r="I14" s="24"/>
    </row>
    <row r="15" spans="1:15" ht="20.100000000000001" customHeight="1" x14ac:dyDescent="0.2">
      <c r="A15" s="20"/>
      <c r="B15" s="198" t="s">
        <v>5</v>
      </c>
      <c r="C15" s="199"/>
      <c r="D15" s="199"/>
      <c r="E15" s="200"/>
      <c r="F15" s="179" t="s">
        <v>68</v>
      </c>
      <c r="G15" s="175" t="s">
        <v>101</v>
      </c>
      <c r="H15" s="176"/>
      <c r="I15" s="175" t="s">
        <v>102</v>
      </c>
      <c r="J15" s="176"/>
    </row>
    <row r="16" spans="1:15" ht="30.6" customHeight="1" thickBot="1" x14ac:dyDescent="0.25">
      <c r="A16" s="20"/>
      <c r="B16" s="186" t="s">
        <v>103</v>
      </c>
      <c r="C16" s="186"/>
      <c r="D16" s="181" t="s">
        <v>65</v>
      </c>
      <c r="E16" s="182"/>
      <c r="F16" s="180"/>
      <c r="G16" s="181"/>
      <c r="H16" s="182"/>
      <c r="I16" s="177"/>
      <c r="J16" s="178"/>
      <c r="K16" s="20" t="s">
        <v>60</v>
      </c>
    </row>
    <row r="17" spans="1:13" ht="35.1" customHeight="1" thickBot="1" x14ac:dyDescent="0.25">
      <c r="A17" s="20"/>
      <c r="B17" s="193"/>
      <c r="C17" s="194"/>
      <c r="D17" s="195">
        <f>IFERROR(B17/J12,0)</f>
        <v>0</v>
      </c>
      <c r="E17" s="196"/>
      <c r="F17" s="106">
        <v>2400</v>
      </c>
      <c r="G17" s="197">
        <f>MIN(D17,F17)</f>
        <v>0</v>
      </c>
      <c r="H17" s="196"/>
      <c r="I17" s="223">
        <f>G17*J12</f>
        <v>0</v>
      </c>
      <c r="J17" s="224"/>
      <c r="K17" s="101">
        <f>+F17*J12</f>
        <v>0</v>
      </c>
    </row>
    <row r="18" spans="1:13" s="111" customFormat="1" ht="30.6" customHeight="1" x14ac:dyDescent="0.55000000000000004">
      <c r="A18" s="112"/>
      <c r="B18" s="130" t="s">
        <v>98</v>
      </c>
      <c r="C18" s="43"/>
      <c r="D18" s="131"/>
      <c r="E18" s="131"/>
      <c r="F18" s="113"/>
      <c r="H18" s="43"/>
      <c r="I18" s="25"/>
      <c r="J18" s="25" t="s">
        <v>99</v>
      </c>
      <c r="K18" s="113"/>
      <c r="L18" s="132"/>
      <c r="M18" s="132"/>
    </row>
    <row r="19" spans="1:13" ht="50.4" customHeight="1" thickBot="1" x14ac:dyDescent="0.25">
      <c r="A19" s="20"/>
      <c r="B19" s="207" t="s">
        <v>8</v>
      </c>
      <c r="C19" s="207"/>
      <c r="D19" s="175" t="s">
        <v>9</v>
      </c>
      <c r="E19" s="208"/>
      <c r="F19" s="72" t="s">
        <v>97</v>
      </c>
      <c r="G19" s="105" t="s">
        <v>100</v>
      </c>
      <c r="H19" s="70" t="s">
        <v>96</v>
      </c>
      <c r="I19" s="133" t="s">
        <v>95</v>
      </c>
      <c r="J19" s="133" t="s">
        <v>94</v>
      </c>
    </row>
    <row r="20" spans="1:13" ht="30" customHeight="1" x14ac:dyDescent="0.2">
      <c r="A20" s="20"/>
      <c r="B20" s="225"/>
      <c r="C20" s="226"/>
      <c r="D20" s="227"/>
      <c r="E20" s="228"/>
      <c r="F20" s="98"/>
      <c r="G20" s="135"/>
      <c r="H20" s="49">
        <f>F20+-G20</f>
        <v>0</v>
      </c>
      <c r="I20" s="229"/>
      <c r="J20" s="229"/>
    </row>
    <row r="21" spans="1:13" ht="30" customHeight="1" x14ac:dyDescent="0.2">
      <c r="A21" s="20"/>
      <c r="B21" s="231"/>
      <c r="C21" s="232"/>
      <c r="D21" s="201"/>
      <c r="E21" s="202"/>
      <c r="F21" s="99"/>
      <c r="G21" s="136"/>
      <c r="H21" s="49">
        <f t="shared" ref="H21:H22" si="0">F21+-G21</f>
        <v>0</v>
      </c>
      <c r="I21" s="229"/>
      <c r="J21" s="229"/>
    </row>
    <row r="22" spans="1:13" ht="30" customHeight="1" thickBot="1" x14ac:dyDescent="0.25">
      <c r="B22" s="203"/>
      <c r="C22" s="204"/>
      <c r="D22" s="205"/>
      <c r="E22" s="206"/>
      <c r="F22" s="100"/>
      <c r="G22" s="137"/>
      <c r="H22" s="49">
        <f t="shared" si="0"/>
        <v>0</v>
      </c>
      <c r="I22" s="230"/>
      <c r="J22" s="230"/>
    </row>
    <row r="23" spans="1:13" ht="39" customHeight="1" thickBot="1" x14ac:dyDescent="0.25">
      <c r="A23" s="20"/>
      <c r="B23" s="209" t="s">
        <v>10</v>
      </c>
      <c r="C23" s="209"/>
      <c r="D23" s="180" t="s">
        <v>35</v>
      </c>
      <c r="E23" s="180"/>
      <c r="F23" s="134">
        <f>+F20+F21+F22</f>
        <v>0</v>
      </c>
      <c r="G23" s="104"/>
      <c r="H23" s="76">
        <f>SUM(H20:H22)</f>
        <v>0</v>
      </c>
      <c r="I23" s="77">
        <f>IF(F5="１.新任訪問看護師（訪問看護未経験）",50000,100000)</f>
        <v>100000</v>
      </c>
      <c r="J23" s="65">
        <f>MIN(I23,G23)</f>
        <v>100000</v>
      </c>
    </row>
    <row r="24" spans="1:13" ht="11.25" customHeight="1" x14ac:dyDescent="0.2">
      <c r="A24" s="4"/>
      <c r="B24" s="66"/>
      <c r="C24" s="48"/>
      <c r="D24" s="75"/>
      <c r="E24" s="75"/>
      <c r="F24" s="42"/>
      <c r="G24" s="41"/>
      <c r="H24" s="41"/>
      <c r="I24" s="40"/>
    </row>
    <row r="25" spans="1:13" ht="15" customHeight="1" x14ac:dyDescent="0.2">
      <c r="B25" s="67" t="s">
        <v>71</v>
      </c>
    </row>
    <row r="26" spans="1:13" ht="15" customHeight="1" x14ac:dyDescent="0.2">
      <c r="B26" s="67" t="s">
        <v>46</v>
      </c>
    </row>
    <row r="27" spans="1:13" ht="15" customHeight="1" x14ac:dyDescent="0.2">
      <c r="B27" s="67" t="s">
        <v>45</v>
      </c>
    </row>
  </sheetData>
  <mergeCells count="43">
    <mergeCell ref="B23:C23"/>
    <mergeCell ref="D23:E23"/>
    <mergeCell ref="H12:H13"/>
    <mergeCell ref="I12:I13"/>
    <mergeCell ref="J12:J13"/>
    <mergeCell ref="B12:C12"/>
    <mergeCell ref="B13:C13"/>
    <mergeCell ref="D12:F12"/>
    <mergeCell ref="D13:F13"/>
    <mergeCell ref="G12:G13"/>
    <mergeCell ref="I17:J17"/>
    <mergeCell ref="B20:C20"/>
    <mergeCell ref="D20:E20"/>
    <mergeCell ref="I20:I22"/>
    <mergeCell ref="J20:J22"/>
    <mergeCell ref="B21:C21"/>
    <mergeCell ref="D21:E21"/>
    <mergeCell ref="B22:C22"/>
    <mergeCell ref="D22:E22"/>
    <mergeCell ref="B19:C19"/>
    <mergeCell ref="D19:E19"/>
    <mergeCell ref="B17:C17"/>
    <mergeCell ref="D17:E17"/>
    <mergeCell ref="G17:H17"/>
    <mergeCell ref="B15:E15"/>
    <mergeCell ref="B16:C16"/>
    <mergeCell ref="D16:E16"/>
    <mergeCell ref="G15:H16"/>
    <mergeCell ref="I15:J16"/>
    <mergeCell ref="F15:F16"/>
    <mergeCell ref="B9:C11"/>
    <mergeCell ref="D9:F9"/>
    <mergeCell ref="J9:J10"/>
    <mergeCell ref="D10:F10"/>
    <mergeCell ref="D11:F11"/>
    <mergeCell ref="A3:J3"/>
    <mergeCell ref="C5:D5"/>
    <mergeCell ref="B6:B7"/>
    <mergeCell ref="C6:F7"/>
    <mergeCell ref="G6:G7"/>
    <mergeCell ref="H6:H7"/>
    <mergeCell ref="I6:I7"/>
    <mergeCell ref="J6:J7"/>
  </mergeCells>
  <phoneticPr fontId="22"/>
  <dataValidations count="1">
    <dataValidation type="list" allowBlank="1" showInputMessage="1" showErrorMessage="1" sqref="F5">
      <formula1>"１.新任訪問看護師（訪問看護未経験）,２.新卒訪問看護師（看護実務経験なし）"</formula1>
    </dataValidation>
  </dataValidations>
  <printOptions horizontalCentered="1"/>
  <pageMargins left="0.19685039370078741" right="0.19685039370078741" top="0.59055118110236227" bottom="0.19685039370078741" header="0.19685039370078741" footer="0.19685039370078741"/>
  <pageSetup paperSize="9" scale="8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2:M22"/>
  <sheetViews>
    <sheetView showGridLines="0" view="pageBreakPreview" zoomScale="85" zoomScaleNormal="100" zoomScaleSheetLayoutView="85" workbookViewId="0">
      <selection activeCell="D20" sqref="D20:E20"/>
    </sheetView>
  </sheetViews>
  <sheetFormatPr defaultColWidth="9" defaultRowHeight="13.2" x14ac:dyDescent="0.2"/>
  <cols>
    <col min="1" max="1" width="2.109375" style="1" customWidth="1"/>
    <col min="2" max="2" width="22.6640625" style="1" customWidth="1"/>
    <col min="3" max="4" width="15.6640625" style="1" customWidth="1"/>
    <col min="5" max="5" width="13.77734375" style="1" customWidth="1"/>
    <col min="6" max="6" width="21.21875" style="1" customWidth="1"/>
    <col min="7" max="7" width="11.6640625" style="1" customWidth="1"/>
    <col min="8" max="8" width="15.33203125" style="1" customWidth="1"/>
    <col min="9" max="9" width="19.33203125" style="1" customWidth="1"/>
    <col min="10" max="10" width="19.6640625" style="1" customWidth="1"/>
    <col min="11" max="11" width="18.33203125" style="1" customWidth="1"/>
    <col min="12" max="12" width="7.109375" style="1" customWidth="1"/>
    <col min="13" max="13" width="8.109375" style="1" customWidth="1"/>
    <col min="14" max="16384" width="9" style="1"/>
  </cols>
  <sheetData>
    <row r="2" spans="1:13" ht="20.100000000000001" customHeight="1" x14ac:dyDescent="0.2">
      <c r="J2" s="20" t="s">
        <v>107</v>
      </c>
    </row>
    <row r="3" spans="1:13" s="11" customFormat="1" ht="20.25" customHeight="1" x14ac:dyDescent="0.2">
      <c r="A3" s="150" t="s">
        <v>124</v>
      </c>
      <c r="B3" s="150"/>
      <c r="C3" s="150"/>
      <c r="D3" s="150"/>
      <c r="E3" s="150"/>
      <c r="F3" s="150"/>
      <c r="G3" s="150"/>
      <c r="H3" s="150"/>
      <c r="I3" s="150"/>
      <c r="J3" s="150"/>
      <c r="K3" s="17"/>
      <c r="L3" s="17"/>
      <c r="M3" s="17"/>
    </row>
    <row r="4" spans="1:13" s="115" customFormat="1" ht="21" customHeight="1" thickBot="1" x14ac:dyDescent="0.25">
      <c r="B4" s="114" t="s">
        <v>69</v>
      </c>
      <c r="C4" s="116"/>
      <c r="D4" s="116"/>
      <c r="E4" s="116"/>
      <c r="F4" s="116"/>
      <c r="G4" s="116"/>
      <c r="H4" s="116"/>
      <c r="I4" s="116"/>
      <c r="J4" s="116"/>
      <c r="K4" s="116"/>
      <c r="L4" s="116"/>
      <c r="M4" s="117"/>
    </row>
    <row r="5" spans="1:13" s="21" customFormat="1" ht="57" customHeight="1" thickBot="1" x14ac:dyDescent="0.25">
      <c r="A5" s="20"/>
      <c r="B5" s="44" t="s">
        <v>62</v>
      </c>
      <c r="C5" s="238"/>
      <c r="D5" s="239"/>
      <c r="E5" s="59" t="s">
        <v>78</v>
      </c>
      <c r="F5" s="108"/>
      <c r="G5" s="265" t="s">
        <v>63</v>
      </c>
      <c r="H5" s="266"/>
      <c r="I5" s="267"/>
      <c r="J5" s="268"/>
    </row>
    <row r="6" spans="1:13" s="21" customFormat="1" ht="16.5" customHeight="1" x14ac:dyDescent="0.2">
      <c r="A6" s="20"/>
      <c r="B6" s="162" t="s">
        <v>12</v>
      </c>
      <c r="C6" s="240" t="s">
        <v>20</v>
      </c>
      <c r="D6" s="241"/>
      <c r="E6" s="241"/>
      <c r="F6" s="241"/>
      <c r="G6" s="167" t="s">
        <v>39</v>
      </c>
      <c r="H6" s="244"/>
      <c r="I6" s="236" t="s">
        <v>40</v>
      </c>
      <c r="J6" s="246"/>
    </row>
    <row r="7" spans="1:13" s="21" customFormat="1" ht="16.5" customHeight="1" thickBot="1" x14ac:dyDescent="0.25">
      <c r="A7" s="20"/>
      <c r="B7" s="162"/>
      <c r="C7" s="242"/>
      <c r="D7" s="243"/>
      <c r="E7" s="243"/>
      <c r="F7" s="243"/>
      <c r="G7" s="168"/>
      <c r="H7" s="245"/>
      <c r="I7" s="237"/>
      <c r="J7" s="247"/>
    </row>
    <row r="8" spans="1:13" s="111" customFormat="1" ht="20.100000000000001" customHeight="1" x14ac:dyDescent="0.2">
      <c r="A8" s="109"/>
      <c r="B8" s="110" t="s">
        <v>6</v>
      </c>
      <c r="G8" s="112"/>
      <c r="H8" s="113"/>
      <c r="I8" s="113"/>
      <c r="J8" s="113"/>
      <c r="K8" s="109"/>
    </row>
    <row r="9" spans="1:13" ht="15" customHeight="1" x14ac:dyDescent="0.2">
      <c r="A9" s="20"/>
      <c r="B9" s="175" t="s">
        <v>4</v>
      </c>
      <c r="C9" s="176"/>
      <c r="D9" s="183" t="s">
        <v>70</v>
      </c>
      <c r="E9" s="184"/>
      <c r="F9" s="185"/>
      <c r="G9" s="54"/>
      <c r="H9" s="179" t="s">
        <v>133</v>
      </c>
      <c r="I9" s="179" t="s">
        <v>66</v>
      </c>
      <c r="J9" s="179" t="s">
        <v>67</v>
      </c>
    </row>
    <row r="10" spans="1:13" ht="15" customHeight="1" x14ac:dyDescent="0.2">
      <c r="A10" s="20"/>
      <c r="B10" s="181"/>
      <c r="C10" s="182"/>
      <c r="D10" s="253"/>
      <c r="E10" s="254"/>
      <c r="F10" s="255"/>
      <c r="G10" s="54"/>
      <c r="H10" s="186"/>
      <c r="I10" s="186"/>
      <c r="J10" s="186"/>
    </row>
    <row r="11" spans="1:13" ht="15" customHeight="1" thickBot="1" x14ac:dyDescent="0.25">
      <c r="A11" s="20"/>
      <c r="B11" s="181"/>
      <c r="C11" s="182"/>
      <c r="D11" s="256"/>
      <c r="E11" s="257"/>
      <c r="F11" s="258"/>
      <c r="G11" s="58"/>
      <c r="H11" s="264"/>
      <c r="I11" s="264"/>
      <c r="J11" s="264"/>
    </row>
    <row r="12" spans="1:13" ht="22.2" customHeight="1" x14ac:dyDescent="0.2">
      <c r="A12" s="20"/>
      <c r="B12" s="248" t="s">
        <v>23</v>
      </c>
      <c r="C12" s="249"/>
      <c r="D12" s="248" t="s">
        <v>25</v>
      </c>
      <c r="E12" s="250"/>
      <c r="F12" s="249"/>
      <c r="G12" s="235"/>
      <c r="H12" s="251"/>
      <c r="I12" s="271"/>
      <c r="J12" s="269">
        <f>H12*I12</f>
        <v>0</v>
      </c>
    </row>
    <row r="13" spans="1:13" ht="24.6" customHeight="1" thickBot="1" x14ac:dyDescent="0.25">
      <c r="A13" s="20"/>
      <c r="B13" s="259" t="s">
        <v>24</v>
      </c>
      <c r="C13" s="260"/>
      <c r="D13" s="261" t="s">
        <v>26</v>
      </c>
      <c r="E13" s="262"/>
      <c r="F13" s="263"/>
      <c r="G13" s="235"/>
      <c r="H13" s="252"/>
      <c r="I13" s="272"/>
      <c r="J13" s="270"/>
    </row>
    <row r="14" spans="1:13" ht="9" customHeight="1" x14ac:dyDescent="0.2">
      <c r="A14" s="20"/>
      <c r="B14" s="23"/>
      <c r="C14" s="47"/>
      <c r="D14" s="47"/>
      <c r="E14" s="47"/>
      <c r="F14" s="47"/>
      <c r="G14" s="47"/>
      <c r="H14" s="4"/>
      <c r="I14" s="24"/>
    </row>
    <row r="15" spans="1:13" ht="20.100000000000001" customHeight="1" x14ac:dyDescent="0.2">
      <c r="A15" s="20"/>
      <c r="B15" s="198" t="s">
        <v>5</v>
      </c>
      <c r="C15" s="199"/>
      <c r="D15" s="199"/>
      <c r="E15" s="200"/>
      <c r="F15" s="179" t="s">
        <v>68</v>
      </c>
      <c r="G15" s="175" t="s">
        <v>74</v>
      </c>
      <c r="H15" s="176"/>
      <c r="I15" s="207" t="s">
        <v>64</v>
      </c>
      <c r="J15" s="207"/>
    </row>
    <row r="16" spans="1:13" ht="33.6" customHeight="1" thickBot="1" x14ac:dyDescent="0.25">
      <c r="A16" s="20"/>
      <c r="B16" s="175" t="s">
        <v>127</v>
      </c>
      <c r="C16" s="176"/>
      <c r="D16" s="175" t="s">
        <v>65</v>
      </c>
      <c r="E16" s="176"/>
      <c r="F16" s="186"/>
      <c r="G16" s="181"/>
      <c r="H16" s="182"/>
      <c r="I16" s="207"/>
      <c r="J16" s="207"/>
      <c r="K16" s="20" t="s">
        <v>60</v>
      </c>
    </row>
    <row r="17" spans="1:11" ht="48" customHeight="1" thickBot="1" x14ac:dyDescent="0.25">
      <c r="A17" s="20"/>
      <c r="B17" s="233"/>
      <c r="C17" s="234"/>
      <c r="D17" s="195">
        <f>IFERROR(B17/J12,0)</f>
        <v>0</v>
      </c>
      <c r="E17" s="196"/>
      <c r="F17" s="73">
        <v>2400</v>
      </c>
      <c r="G17" s="197">
        <f>IF(D17&gt;=F17,F17,D17)</f>
        <v>0</v>
      </c>
      <c r="H17" s="196"/>
      <c r="I17" s="223">
        <f>G17*J12</f>
        <v>0</v>
      </c>
      <c r="J17" s="224"/>
      <c r="K17" s="101">
        <f>+F17*J12</f>
        <v>0</v>
      </c>
    </row>
    <row r="18" spans="1:11" s="4" customFormat="1" ht="22.8" customHeight="1" x14ac:dyDescent="0.15">
      <c r="A18" s="2"/>
      <c r="B18" s="118" t="s">
        <v>72</v>
      </c>
      <c r="C18" s="47"/>
      <c r="D18" s="3"/>
      <c r="E18" s="3"/>
      <c r="G18" s="5"/>
      <c r="H18" s="6"/>
      <c r="I18" s="6"/>
      <c r="J18" s="7"/>
    </row>
    <row r="19" spans="1:11" s="4" customFormat="1" ht="32.4" customHeight="1" thickBot="1" x14ac:dyDescent="0.25">
      <c r="A19" s="2"/>
      <c r="B19" s="175" t="s">
        <v>126</v>
      </c>
      <c r="C19" s="176"/>
      <c r="D19" s="175" t="s">
        <v>104</v>
      </c>
      <c r="E19" s="176"/>
      <c r="F19" s="70" t="s">
        <v>76</v>
      </c>
      <c r="G19" s="207" t="s">
        <v>75</v>
      </c>
      <c r="H19" s="207"/>
      <c r="I19" s="207" t="s">
        <v>73</v>
      </c>
      <c r="J19" s="207"/>
      <c r="K19" s="20" t="s">
        <v>60</v>
      </c>
    </row>
    <row r="20" spans="1:11" s="4" customFormat="1" ht="46.2" customHeight="1" thickBot="1" x14ac:dyDescent="0.25">
      <c r="A20" s="2"/>
      <c r="B20" s="233"/>
      <c r="C20" s="234"/>
      <c r="D20" s="195" t="str">
        <f>IFERROR(B20/H12, "")</f>
        <v/>
      </c>
      <c r="E20" s="196"/>
      <c r="F20" s="73">
        <v>1000</v>
      </c>
      <c r="G20" s="197">
        <f>IFERROR(MIN(D20,F20),"")</f>
        <v>1000</v>
      </c>
      <c r="H20" s="196"/>
      <c r="I20" s="223">
        <f>G20*H12</f>
        <v>0</v>
      </c>
      <c r="J20" s="224"/>
      <c r="K20" s="101">
        <f>+F20*H12</f>
        <v>0</v>
      </c>
    </row>
    <row r="21" spans="1:11" ht="15" customHeight="1" x14ac:dyDescent="0.2">
      <c r="B21" s="67" t="s">
        <v>45</v>
      </c>
    </row>
    <row r="22" spans="1:11" x14ac:dyDescent="0.2">
      <c r="B22" s="1" t="s">
        <v>77</v>
      </c>
    </row>
  </sheetData>
  <mergeCells count="41">
    <mergeCell ref="B19:C19"/>
    <mergeCell ref="D19:E19"/>
    <mergeCell ref="B20:C20"/>
    <mergeCell ref="D20:E20"/>
    <mergeCell ref="G20:H20"/>
    <mergeCell ref="I9:I11"/>
    <mergeCell ref="J9:J11"/>
    <mergeCell ref="G5:H5"/>
    <mergeCell ref="I5:J5"/>
    <mergeCell ref="I20:J20"/>
    <mergeCell ref="G19:H19"/>
    <mergeCell ref="I19:J19"/>
    <mergeCell ref="I17:J17"/>
    <mergeCell ref="I15:J16"/>
    <mergeCell ref="J12:J13"/>
    <mergeCell ref="I12:I13"/>
    <mergeCell ref="B9:C11"/>
    <mergeCell ref="G15:H16"/>
    <mergeCell ref="D16:E16"/>
    <mergeCell ref="B12:C12"/>
    <mergeCell ref="D12:F12"/>
    <mergeCell ref="H12:H13"/>
    <mergeCell ref="B16:C16"/>
    <mergeCell ref="F15:F16"/>
    <mergeCell ref="D9:F11"/>
    <mergeCell ref="B13:C13"/>
    <mergeCell ref="D13:F13"/>
    <mergeCell ref="H9:H11"/>
    <mergeCell ref="A3:J3"/>
    <mergeCell ref="B6:B7"/>
    <mergeCell ref="G6:G7"/>
    <mergeCell ref="I6:I7"/>
    <mergeCell ref="C5:D5"/>
    <mergeCell ref="C6:F7"/>
    <mergeCell ref="H6:H7"/>
    <mergeCell ref="J6:J7"/>
    <mergeCell ref="B17:C17"/>
    <mergeCell ref="D17:E17"/>
    <mergeCell ref="B15:E15"/>
    <mergeCell ref="G12:G13"/>
    <mergeCell ref="G17:H17"/>
  </mergeCells>
  <phoneticPr fontId="22"/>
  <printOptions horizontalCentered="1"/>
  <pageMargins left="0.19685039370078741" right="0.19685039370078741" top="0.59055118110236227" bottom="0.19685039370078741" header="0.19685039370078741" footer="0.19685039370078741"/>
  <pageSetup paperSize="9" scale="9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F33"/>
  <sheetViews>
    <sheetView view="pageBreakPreview" zoomScaleNormal="100" zoomScaleSheetLayoutView="100" workbookViewId="0">
      <selection activeCell="E28" sqref="E28"/>
    </sheetView>
  </sheetViews>
  <sheetFormatPr defaultRowHeight="13.2" x14ac:dyDescent="0.2"/>
  <cols>
    <col min="1" max="1" width="2.6640625" style="91" customWidth="1"/>
    <col min="2" max="3" width="20.6640625" style="91" customWidth="1"/>
    <col min="4" max="4" width="21.5546875" style="91" customWidth="1"/>
    <col min="5" max="5" width="20.6640625" style="91" customWidth="1"/>
    <col min="6" max="6" width="2.6640625" style="91" customWidth="1"/>
    <col min="7" max="16384" width="8.88671875" style="91"/>
  </cols>
  <sheetData>
    <row r="1" spans="1:6" ht="50.1" customHeight="1" x14ac:dyDescent="0.2">
      <c r="A1" s="92"/>
      <c r="B1" s="92"/>
      <c r="C1" s="92"/>
      <c r="D1" s="92"/>
      <c r="E1" s="92"/>
      <c r="F1" s="92"/>
    </row>
    <row r="2" spans="1:6" ht="40.049999999999997" customHeight="1" x14ac:dyDescent="0.2">
      <c r="A2" s="92"/>
      <c r="B2" s="273" t="s">
        <v>140</v>
      </c>
      <c r="C2" s="273"/>
      <c r="D2" s="273"/>
      <c r="E2" s="273"/>
      <c r="F2" s="92"/>
    </row>
    <row r="3" spans="1:6" ht="15" customHeight="1" x14ac:dyDescent="0.2">
      <c r="A3" s="92"/>
      <c r="B3" s="96" t="s">
        <v>48</v>
      </c>
      <c r="C3" s="92"/>
      <c r="D3" s="92"/>
      <c r="E3" s="92"/>
      <c r="F3" s="92"/>
    </row>
    <row r="4" spans="1:6" ht="15" customHeight="1" x14ac:dyDescent="0.2">
      <c r="A4" s="92"/>
      <c r="B4" s="92"/>
      <c r="C4" s="92"/>
      <c r="D4" s="92"/>
      <c r="E4" s="95" t="s">
        <v>3</v>
      </c>
      <c r="F4" s="92"/>
    </row>
    <row r="5" spans="1:6" ht="30" customHeight="1" x14ac:dyDescent="0.2">
      <c r="A5" s="92"/>
      <c r="B5" s="274" t="s">
        <v>49</v>
      </c>
      <c r="C5" s="275"/>
      <c r="D5" s="274" t="s">
        <v>50</v>
      </c>
      <c r="E5" s="275"/>
      <c r="F5" s="92"/>
    </row>
    <row r="6" spans="1:6" ht="30" customHeight="1" x14ac:dyDescent="0.2">
      <c r="A6" s="92"/>
      <c r="B6" s="78" t="s">
        <v>51</v>
      </c>
      <c r="C6" s="78" t="s">
        <v>52</v>
      </c>
      <c r="D6" s="78" t="s">
        <v>51</v>
      </c>
      <c r="E6" s="78" t="s">
        <v>52</v>
      </c>
      <c r="F6" s="92"/>
    </row>
    <row r="7" spans="1:6" ht="30" customHeight="1" x14ac:dyDescent="0.2">
      <c r="A7" s="92"/>
      <c r="B7" s="79" t="s">
        <v>53</v>
      </c>
      <c r="C7" s="80">
        <f>様式１!I15</f>
        <v>0</v>
      </c>
      <c r="D7" s="79" t="s">
        <v>91</v>
      </c>
      <c r="E7" s="80">
        <f>様式１!B11</f>
        <v>0</v>
      </c>
      <c r="F7" s="92"/>
    </row>
    <row r="8" spans="1:6" ht="30" customHeight="1" x14ac:dyDescent="0.2">
      <c r="A8" s="92"/>
      <c r="B8" s="79"/>
      <c r="C8" s="80"/>
      <c r="D8" s="79" t="s">
        <v>54</v>
      </c>
      <c r="E8" s="80">
        <f>様式１!B12</f>
        <v>0</v>
      </c>
      <c r="F8" s="92"/>
    </row>
    <row r="9" spans="1:6" ht="30" customHeight="1" x14ac:dyDescent="0.2">
      <c r="A9" s="92"/>
      <c r="B9" s="79"/>
      <c r="C9" s="80"/>
      <c r="D9" s="79" t="s">
        <v>92</v>
      </c>
      <c r="E9" s="80">
        <f>様式１!B13</f>
        <v>0</v>
      </c>
      <c r="F9" s="92"/>
    </row>
    <row r="10" spans="1:6" ht="30" customHeight="1" x14ac:dyDescent="0.2">
      <c r="A10" s="92"/>
      <c r="B10" s="79"/>
      <c r="C10" s="80"/>
      <c r="D10" s="79" t="s">
        <v>93</v>
      </c>
      <c r="E10" s="80">
        <f>様式１!B14</f>
        <v>0</v>
      </c>
      <c r="F10" s="92"/>
    </row>
    <row r="11" spans="1:6" ht="30" customHeight="1" x14ac:dyDescent="0.2">
      <c r="A11" s="92"/>
      <c r="B11" s="129"/>
      <c r="C11" s="129"/>
      <c r="D11" s="79"/>
      <c r="E11" s="80"/>
      <c r="F11" s="92"/>
    </row>
    <row r="12" spans="1:6" ht="30" customHeight="1" x14ac:dyDescent="0.2">
      <c r="A12" s="92"/>
      <c r="B12" s="79" t="s">
        <v>55</v>
      </c>
      <c r="C12" s="80">
        <f>E18-C7</f>
        <v>0</v>
      </c>
      <c r="D12" s="81"/>
      <c r="E12" s="80"/>
      <c r="F12" s="92"/>
    </row>
    <row r="13" spans="1:6" ht="30" customHeight="1" x14ac:dyDescent="0.2">
      <c r="A13" s="92"/>
      <c r="B13" s="81"/>
      <c r="C13" s="80"/>
      <c r="D13" s="81"/>
      <c r="E13" s="80"/>
      <c r="F13" s="92"/>
    </row>
    <row r="14" spans="1:6" ht="30" customHeight="1" x14ac:dyDescent="0.2">
      <c r="A14" s="92"/>
      <c r="B14" s="94"/>
      <c r="C14" s="93"/>
      <c r="D14" s="94"/>
      <c r="E14" s="93"/>
      <c r="F14" s="92"/>
    </row>
    <row r="15" spans="1:6" ht="30" customHeight="1" x14ac:dyDescent="0.2">
      <c r="A15" s="92"/>
      <c r="B15" s="94"/>
      <c r="C15" s="93"/>
      <c r="D15" s="94"/>
      <c r="E15" s="93"/>
      <c r="F15" s="92"/>
    </row>
    <row r="16" spans="1:6" ht="30" customHeight="1" x14ac:dyDescent="0.2">
      <c r="A16" s="92"/>
      <c r="B16" s="94"/>
      <c r="C16" s="93"/>
      <c r="D16" s="94"/>
      <c r="E16" s="93"/>
      <c r="F16" s="92"/>
    </row>
    <row r="17" spans="1:6" ht="30" customHeight="1" x14ac:dyDescent="0.2">
      <c r="A17" s="92"/>
      <c r="B17" s="94"/>
      <c r="C17" s="93"/>
      <c r="D17" s="94"/>
      <c r="E17" s="93"/>
      <c r="F17" s="92"/>
    </row>
    <row r="18" spans="1:6" ht="30" customHeight="1" x14ac:dyDescent="0.2">
      <c r="A18" s="92"/>
      <c r="B18" s="78" t="s">
        <v>56</v>
      </c>
      <c r="C18" s="80">
        <f>SUM(C7:C12)</f>
        <v>0</v>
      </c>
      <c r="D18" s="78" t="s">
        <v>56</v>
      </c>
      <c r="E18" s="80">
        <f>SUM(E7:E17)</f>
        <v>0</v>
      </c>
      <c r="F18" s="92"/>
    </row>
    <row r="19" spans="1:6" ht="30" customHeight="1" x14ac:dyDescent="0.2">
      <c r="A19" s="92"/>
      <c r="B19" s="82"/>
      <c r="C19" s="83" t="s">
        <v>47</v>
      </c>
      <c r="D19" s="84">
        <f>E18-C18</f>
        <v>0</v>
      </c>
      <c r="E19" s="85"/>
      <c r="F19" s="92"/>
    </row>
    <row r="20" spans="1:6" ht="15" customHeight="1" x14ac:dyDescent="0.2">
      <c r="A20" s="92"/>
      <c r="B20" s="92"/>
      <c r="C20" s="92"/>
      <c r="D20" s="92"/>
      <c r="E20" s="92"/>
      <c r="F20" s="92"/>
    </row>
    <row r="21" spans="1:6" ht="15" customHeight="1" x14ac:dyDescent="0.2">
      <c r="A21" s="92"/>
      <c r="B21" s="276" t="s">
        <v>141</v>
      </c>
      <c r="C21" s="276"/>
      <c r="D21" s="276"/>
      <c r="E21" s="276"/>
      <c r="F21" s="92"/>
    </row>
    <row r="22" spans="1:6" ht="15" customHeight="1" x14ac:dyDescent="0.2">
      <c r="A22" s="92"/>
      <c r="B22" s="276"/>
      <c r="C22" s="276"/>
      <c r="D22" s="276"/>
      <c r="E22" s="276"/>
      <c r="F22" s="92"/>
    </row>
    <row r="23" spans="1:6" ht="15" customHeight="1" x14ac:dyDescent="0.2">
      <c r="A23" s="92"/>
      <c r="B23" s="92"/>
      <c r="C23" s="92"/>
      <c r="D23" s="92"/>
      <c r="E23" s="92"/>
      <c r="F23" s="92"/>
    </row>
    <row r="24" spans="1:6" ht="15" customHeight="1" x14ac:dyDescent="0.2">
      <c r="A24" s="92"/>
      <c r="B24" s="86" t="s">
        <v>57</v>
      </c>
      <c r="C24" s="86"/>
      <c r="D24" s="86"/>
      <c r="E24" s="86"/>
      <c r="F24" s="92"/>
    </row>
    <row r="25" spans="1:6" ht="15" customHeight="1" x14ac:dyDescent="0.2">
      <c r="A25" s="92"/>
      <c r="B25" s="86"/>
      <c r="C25" s="86"/>
      <c r="D25" s="86"/>
      <c r="E25" s="86"/>
      <c r="F25" s="92"/>
    </row>
    <row r="26" spans="1:6" ht="15" customHeight="1" x14ac:dyDescent="0.2">
      <c r="A26" s="92"/>
      <c r="B26" s="86"/>
      <c r="C26" s="86"/>
      <c r="D26" s="86"/>
      <c r="E26" s="86"/>
      <c r="F26" s="92"/>
    </row>
    <row r="27" spans="1:6" ht="15" customHeight="1" x14ac:dyDescent="0.2">
      <c r="A27" s="92"/>
      <c r="B27" s="86"/>
      <c r="C27" s="86" t="s">
        <v>58</v>
      </c>
      <c r="D27" s="87"/>
      <c r="E27" s="88"/>
      <c r="F27" s="92"/>
    </row>
    <row r="28" spans="1:6" ht="15" customHeight="1" x14ac:dyDescent="0.2">
      <c r="A28" s="92"/>
      <c r="B28" s="86"/>
      <c r="C28" s="86"/>
      <c r="D28" s="87"/>
      <c r="E28" s="86"/>
      <c r="F28" s="92"/>
    </row>
    <row r="29" spans="1:6" ht="15" customHeight="1" x14ac:dyDescent="0.2">
      <c r="A29" s="92"/>
      <c r="B29" s="86"/>
      <c r="C29" s="86" t="s">
        <v>59</v>
      </c>
      <c r="D29" s="87" t="s">
        <v>108</v>
      </c>
      <c r="E29" s="89"/>
      <c r="F29" s="92"/>
    </row>
    <row r="30" spans="1:6" ht="15" customHeight="1" x14ac:dyDescent="0.2">
      <c r="A30" s="92"/>
      <c r="B30" s="86"/>
      <c r="C30" s="86"/>
      <c r="D30" s="86"/>
      <c r="E30" s="86"/>
      <c r="F30" s="92"/>
    </row>
    <row r="31" spans="1:6" ht="15" customHeight="1" x14ac:dyDescent="0.2">
      <c r="A31" s="92"/>
      <c r="B31" s="86"/>
      <c r="C31" s="86"/>
      <c r="D31" s="86"/>
      <c r="E31" s="86"/>
      <c r="F31" s="92"/>
    </row>
    <row r="32" spans="1:6" x14ac:dyDescent="0.2">
      <c r="B32" s="90"/>
      <c r="C32" s="90"/>
      <c r="D32" s="90"/>
      <c r="E32" s="90"/>
    </row>
    <row r="33" spans="2:5" x14ac:dyDescent="0.2">
      <c r="B33" s="90"/>
      <c r="C33" s="90"/>
      <c r="D33" s="90"/>
      <c r="E33" s="90"/>
    </row>
  </sheetData>
  <mergeCells count="4">
    <mergeCell ref="B2:E2"/>
    <mergeCell ref="B5:C5"/>
    <mergeCell ref="D5:E5"/>
    <mergeCell ref="B21:E22"/>
  </mergeCells>
  <phoneticPr fontId="22"/>
  <printOptions horizontalCentered="1"/>
  <pageMargins left="0.59055118110236227" right="0.59055118110236227" top="0.59055118110236227" bottom="0.78740157480314965" header="0.19685039370078741"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J22"/>
  <sheetViews>
    <sheetView showGridLines="0" view="pageBreakPreview" zoomScale="85" zoomScaleNormal="100" zoomScaleSheetLayoutView="85" workbookViewId="0">
      <selection activeCell="F12" sqref="F12"/>
    </sheetView>
  </sheetViews>
  <sheetFormatPr defaultColWidth="9" defaultRowHeight="13.2" x14ac:dyDescent="0.2"/>
  <cols>
    <col min="1" max="1" width="22.21875" style="10" customWidth="1"/>
    <col min="2" max="2" width="20.88671875" style="10" customWidth="1"/>
    <col min="3" max="3" width="21.21875" style="10" customWidth="1"/>
    <col min="4" max="4" width="22.44140625" style="10" customWidth="1"/>
    <col min="5" max="10" width="15.21875" style="10" customWidth="1"/>
    <col min="11" max="16384" width="9" style="10"/>
  </cols>
  <sheetData>
    <row r="2" spans="1:10" ht="20.100000000000001" customHeight="1" x14ac:dyDescent="0.2">
      <c r="A2" s="8"/>
      <c r="B2" s="9"/>
      <c r="C2" s="9"/>
      <c r="D2" s="9"/>
      <c r="E2" s="9"/>
      <c r="F2" s="9"/>
      <c r="G2" s="9"/>
      <c r="H2" s="9"/>
      <c r="I2" s="9"/>
      <c r="J2" s="26" t="s">
        <v>113</v>
      </c>
    </row>
    <row r="3" spans="1:10" s="11" customFormat="1" ht="30" customHeight="1" thickBot="1" x14ac:dyDescent="0.25">
      <c r="A3" s="150" t="s">
        <v>112</v>
      </c>
      <c r="B3" s="150"/>
      <c r="C3" s="150"/>
      <c r="D3" s="150"/>
      <c r="E3" s="150"/>
      <c r="F3" s="150"/>
      <c r="G3" s="150"/>
      <c r="H3" s="150"/>
      <c r="I3" s="150"/>
      <c r="J3" s="150"/>
    </row>
    <row r="4" spans="1:10" s="11" customFormat="1" ht="35.25" customHeight="1" thickBot="1" x14ac:dyDescent="0.25">
      <c r="A4" s="142"/>
      <c r="B4" s="142"/>
      <c r="C4" s="142"/>
      <c r="D4" s="51"/>
      <c r="E4" s="142"/>
      <c r="F4" s="13" t="s">
        <v>2</v>
      </c>
      <c r="G4" s="284" t="s">
        <v>111</v>
      </c>
      <c r="H4" s="283"/>
      <c r="I4" s="283"/>
      <c r="J4" s="282"/>
    </row>
    <row r="5" spans="1:10" s="11" customFormat="1" ht="17.25" customHeight="1" x14ac:dyDescent="0.2">
      <c r="A5" s="142"/>
      <c r="B5" s="142"/>
      <c r="C5" s="142"/>
      <c r="D5" s="51"/>
      <c r="E5" s="142"/>
      <c r="F5" s="52"/>
      <c r="G5" s="143"/>
      <c r="H5" s="143"/>
      <c r="I5" s="143"/>
      <c r="J5" s="143"/>
    </row>
    <row r="6" spans="1:10" s="11" customFormat="1" ht="17.25" customHeight="1" x14ac:dyDescent="0.2">
      <c r="A6" s="154" t="s">
        <v>42</v>
      </c>
      <c r="B6" s="157" t="s">
        <v>37</v>
      </c>
      <c r="C6" s="62"/>
      <c r="D6" s="55"/>
      <c r="E6" s="142"/>
      <c r="F6" s="142"/>
      <c r="G6" s="142"/>
      <c r="H6" s="142"/>
      <c r="I6" s="142"/>
      <c r="J6" s="142"/>
    </row>
    <row r="7" spans="1:10" ht="26.25" customHeight="1" thickBot="1" x14ac:dyDescent="0.25">
      <c r="A7" s="155"/>
      <c r="B7" s="158"/>
      <c r="C7" s="63" t="s">
        <v>90</v>
      </c>
      <c r="D7" s="56"/>
    </row>
    <row r="8" spans="1:10" ht="30" customHeight="1" thickBot="1" x14ac:dyDescent="0.25">
      <c r="A8" s="156"/>
      <c r="B8" s="281" t="s">
        <v>110</v>
      </c>
      <c r="C8" s="280" t="s">
        <v>109</v>
      </c>
      <c r="D8" s="57"/>
      <c r="E8" s="12"/>
      <c r="F8" s="52"/>
      <c r="G8" s="159"/>
      <c r="H8" s="159"/>
      <c r="I8" s="159"/>
      <c r="J8" s="159"/>
    </row>
    <row r="9" spans="1:10" ht="21" customHeight="1" thickBot="1" x14ac:dyDescent="0.25">
      <c r="A9" s="9"/>
      <c r="B9" s="9"/>
      <c r="C9" s="9"/>
      <c r="D9" s="9"/>
      <c r="E9" s="9"/>
      <c r="F9" s="9"/>
      <c r="G9" s="9"/>
      <c r="H9" s="9"/>
      <c r="I9" s="9"/>
      <c r="J9" s="14" t="s">
        <v>3</v>
      </c>
    </row>
    <row r="10" spans="1:10" s="16" customFormat="1" ht="49.8" customHeight="1" thickBot="1" x14ac:dyDescent="0.25">
      <c r="A10" s="69" t="s">
        <v>0</v>
      </c>
      <c r="B10" s="15" t="s">
        <v>82</v>
      </c>
      <c r="C10" s="15" t="s">
        <v>83</v>
      </c>
      <c r="D10" s="15" t="s">
        <v>84</v>
      </c>
      <c r="E10" s="126" t="s">
        <v>85</v>
      </c>
      <c r="F10" s="124" t="s">
        <v>86</v>
      </c>
      <c r="G10" s="127" t="s">
        <v>87</v>
      </c>
      <c r="H10" s="126" t="s">
        <v>88</v>
      </c>
      <c r="I10" s="124" t="s">
        <v>89</v>
      </c>
      <c r="J10" s="125" t="s">
        <v>1</v>
      </c>
    </row>
    <row r="11" spans="1:10" ht="70.5" customHeight="1" thickBot="1" x14ac:dyDescent="0.25">
      <c r="A11" s="119" t="s">
        <v>80</v>
      </c>
      <c r="B11" s="279">
        <f>IFERROR('【記載例】様式2－２(個表)  (2)'!B17:C17,0)</f>
        <v>654321</v>
      </c>
      <c r="C11" s="28"/>
      <c r="D11" s="139">
        <f>B11-C11</f>
        <v>654321</v>
      </c>
      <c r="E11" s="97"/>
      <c r="F11" s="33">
        <f>IFERROR('【記載例】様式2－２(個表)  (2)'!F17,0)*IFERROR('【記載例】様式2－２(個表)  (2)'!J12,0)</f>
        <v>810000</v>
      </c>
      <c r="G11" s="37">
        <f>MIN(D11,F11)</f>
        <v>654321</v>
      </c>
      <c r="H11" s="34" t="s">
        <v>13</v>
      </c>
      <c r="I11" s="33">
        <f>G11*0.5</f>
        <v>327160.5</v>
      </c>
      <c r="J11" s="35"/>
    </row>
    <row r="12" spans="1:10" ht="70.5" customHeight="1" x14ac:dyDescent="0.2">
      <c r="A12" s="120" t="s">
        <v>61</v>
      </c>
      <c r="B12" s="279">
        <f>IFERROR('【記載例】様式2－２(個表)  (2)'!F23,0)</f>
        <v>16000</v>
      </c>
      <c r="C12" s="121"/>
      <c r="D12" s="37">
        <f>B12-C12</f>
        <v>16000</v>
      </c>
      <c r="E12" s="140">
        <f>IFERROR('【記載例】様式2－２(個表)  (2)'!G23,0)</f>
        <v>16000</v>
      </c>
      <c r="F12" s="33">
        <f>IFERROR('【記載例】様式2－２(個表)  (2)'!I23,0)</f>
        <v>50000</v>
      </c>
      <c r="G12" s="37">
        <f>MIN(D12,F12)</f>
        <v>16000</v>
      </c>
      <c r="H12" s="34" t="s">
        <v>13</v>
      </c>
      <c r="I12" s="38">
        <f>G12*0.5</f>
        <v>8000</v>
      </c>
      <c r="J12" s="36"/>
    </row>
    <row r="13" spans="1:10" ht="70.5" customHeight="1" x14ac:dyDescent="0.2">
      <c r="A13" s="120" t="s">
        <v>79</v>
      </c>
      <c r="B13" s="278">
        <f>IFERROR('【記載例】様式2－3(個表)  (2)'!B17:C17,0)</f>
        <v>240000</v>
      </c>
      <c r="C13" s="121"/>
      <c r="D13" s="37">
        <f>B13-C13</f>
        <v>240000</v>
      </c>
      <c r="E13" s="97"/>
      <c r="F13" s="33">
        <f>IFERROR('【記載例】様式2－3(個表)  (2)'!F17,0)*IFERROR('【記載例】様式2－3(個表)  (2)'!J12,0)</f>
        <v>384000</v>
      </c>
      <c r="G13" s="37">
        <f>MIN(D13,F13)</f>
        <v>240000</v>
      </c>
      <c r="H13" s="34" t="s">
        <v>13</v>
      </c>
      <c r="I13" s="38">
        <f>G13*0.5</f>
        <v>120000</v>
      </c>
      <c r="J13" s="36"/>
    </row>
    <row r="14" spans="1:10" ht="70.5" customHeight="1" thickBot="1" x14ac:dyDescent="0.25">
      <c r="A14" s="120" t="s">
        <v>81</v>
      </c>
      <c r="B14" s="277">
        <f>IFERROR('【記載例】様式2－3(個表)  (2)'!B20:C20,0)</f>
        <v>16000</v>
      </c>
      <c r="C14" s="121"/>
      <c r="D14" s="37">
        <f>B14-C14</f>
        <v>16000</v>
      </c>
      <c r="E14" s="97"/>
      <c r="F14" s="33">
        <f>IFERROR('【記載例】様式2－3(個表)  (2)'!F20,0)*IFERROR('【記載例】様式2－3(個表)  (2)'!H12,0)</f>
        <v>20000</v>
      </c>
      <c r="G14" s="37">
        <f>MIN(D14,F14)</f>
        <v>16000</v>
      </c>
      <c r="H14" s="34" t="s">
        <v>13</v>
      </c>
      <c r="I14" s="38">
        <f>G14*0.5</f>
        <v>8000</v>
      </c>
      <c r="J14" s="36"/>
    </row>
    <row r="15" spans="1:10" ht="60" customHeight="1" thickTop="1" thickBot="1" x14ac:dyDescent="0.25">
      <c r="A15" s="69" t="s">
        <v>7</v>
      </c>
      <c r="B15" s="32">
        <f>SUM(B11:B14)</f>
        <v>926321</v>
      </c>
      <c r="C15" s="32">
        <f>SUM(C11:C14)</f>
        <v>0</v>
      </c>
      <c r="D15" s="27">
        <f>SUM(D11:D14)</f>
        <v>926321</v>
      </c>
      <c r="E15" s="27">
        <f>SUM(E11:E14)</f>
        <v>16000</v>
      </c>
      <c r="F15" s="30">
        <f>SUM(F11:F14)</f>
        <v>1264000</v>
      </c>
      <c r="G15" s="28">
        <f>SUM(G11:G14)</f>
        <v>926321</v>
      </c>
      <c r="H15" s="141"/>
      <c r="I15" s="31">
        <f>ROUNDDOWN(I11+I12+I13+I14,-3)</f>
        <v>463000</v>
      </c>
      <c r="J15" s="29"/>
    </row>
    <row r="16" spans="1:10" ht="10.199999999999999" customHeight="1" x14ac:dyDescent="0.2">
      <c r="A16" s="61"/>
      <c r="B16" s="12"/>
      <c r="C16" s="12"/>
      <c r="D16" s="12"/>
      <c r="E16" s="12"/>
      <c r="F16" s="12"/>
      <c r="H16" s="12"/>
      <c r="I16" s="12"/>
    </row>
    <row r="17" spans="1:10" ht="20.100000000000001" customHeight="1" x14ac:dyDescent="0.2">
      <c r="A17" s="10" t="s">
        <v>38</v>
      </c>
    </row>
    <row r="18" spans="1:10" ht="20.100000000000001" customHeight="1" x14ac:dyDescent="0.2">
      <c r="A18" s="149" t="s">
        <v>21</v>
      </c>
      <c r="B18" s="149"/>
      <c r="C18" s="149"/>
      <c r="D18" s="149"/>
      <c r="E18" s="149"/>
      <c r="F18" s="149"/>
      <c r="G18" s="149"/>
      <c r="H18" s="149"/>
      <c r="I18" s="149"/>
      <c r="J18" s="149"/>
    </row>
    <row r="19" spans="1:10" ht="20.100000000000001" customHeight="1" x14ac:dyDescent="0.2">
      <c r="A19" s="149" t="s">
        <v>22</v>
      </c>
      <c r="B19" s="149"/>
      <c r="C19" s="149"/>
      <c r="D19" s="149"/>
      <c r="E19" s="149"/>
      <c r="F19" s="149"/>
      <c r="G19" s="149"/>
      <c r="H19" s="149"/>
      <c r="I19" s="149"/>
      <c r="J19" s="149"/>
    </row>
    <row r="20" spans="1:10" ht="20.100000000000001" customHeight="1" x14ac:dyDescent="0.2">
      <c r="A20" s="149" t="s">
        <v>28</v>
      </c>
      <c r="B20" s="149"/>
      <c r="C20" s="149"/>
      <c r="D20" s="149"/>
      <c r="E20" s="149"/>
      <c r="F20" s="149"/>
      <c r="G20" s="149"/>
      <c r="H20" s="149"/>
      <c r="I20" s="149"/>
      <c r="J20" s="149"/>
    </row>
    <row r="21" spans="1:10" ht="16.5" customHeight="1" x14ac:dyDescent="0.2">
      <c r="A21" s="149" t="s">
        <v>29</v>
      </c>
      <c r="B21" s="149"/>
      <c r="C21" s="149"/>
      <c r="D21" s="149"/>
      <c r="E21" s="149"/>
      <c r="F21" s="149"/>
      <c r="G21" s="149"/>
      <c r="H21" s="149"/>
      <c r="I21" s="149"/>
      <c r="J21" s="149"/>
    </row>
    <row r="22" spans="1:10" x14ac:dyDescent="0.2">
      <c r="A22" s="53"/>
      <c r="B22" s="53"/>
      <c r="C22" s="53"/>
      <c r="D22" s="53"/>
      <c r="E22" s="53"/>
      <c r="F22" s="53"/>
      <c r="G22" s="53"/>
      <c r="H22" s="53"/>
      <c r="I22" s="53"/>
      <c r="J22" s="53"/>
    </row>
  </sheetData>
  <mergeCells count="9">
    <mergeCell ref="A19:J19"/>
    <mergeCell ref="A20:J20"/>
    <mergeCell ref="A21:J21"/>
    <mergeCell ref="A3:J3"/>
    <mergeCell ref="G4:J4"/>
    <mergeCell ref="A6:A8"/>
    <mergeCell ref="B6:B7"/>
    <mergeCell ref="G8:J8"/>
    <mergeCell ref="A18:J18"/>
  </mergeCells>
  <phoneticPr fontId="22"/>
  <dataValidations count="1">
    <dataValidation type="list" allowBlank="1" showInputMessage="1" showErrorMessage="1" sqref="C8">
      <formula1>"１.新任訪問看護師,２.新卒訪問看護師"</formula1>
    </dataValidation>
  </dataValidations>
  <printOptions horizontalCentered="1"/>
  <pageMargins left="0.39370078740157483" right="0.39370078740157483" top="0.39370078740157483" bottom="0.39370078740157483" header="0.39370078740157483" footer="0.19685039370078741"/>
  <pageSetup paperSize="9" scale="79" orientation="landscape" r:id="rId1"/>
  <headerFooter alignWithMargins="0">
    <oddFooter xml:space="preserve">&amp;C&amp;12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O27"/>
  <sheetViews>
    <sheetView showGridLines="0" view="pageBreakPreview" zoomScaleNormal="100" zoomScaleSheetLayoutView="100" workbookViewId="0">
      <selection activeCell="B9" sqref="B9:C11"/>
    </sheetView>
  </sheetViews>
  <sheetFormatPr defaultColWidth="9" defaultRowHeight="13.2" x14ac:dyDescent="0.2"/>
  <cols>
    <col min="1" max="1" width="2.109375" style="1" customWidth="1"/>
    <col min="2" max="2" width="22.6640625" style="1" customWidth="1"/>
    <col min="3" max="4" width="15.6640625" style="1" customWidth="1"/>
    <col min="5" max="5" width="11.77734375" style="1" customWidth="1"/>
    <col min="6" max="6" width="22.5546875" style="1" customWidth="1"/>
    <col min="7" max="8" width="14.88671875" style="1" customWidth="1"/>
    <col min="9" max="9" width="19.33203125" style="1" customWidth="1"/>
    <col min="10" max="10" width="19.6640625" style="1" customWidth="1"/>
    <col min="11" max="11" width="18.33203125" style="1" customWidth="1"/>
    <col min="12" max="12" width="7.109375" style="1" customWidth="1"/>
    <col min="13" max="13" width="8.109375" style="1" customWidth="1"/>
    <col min="14" max="16384" width="9" style="1"/>
  </cols>
  <sheetData>
    <row r="2" spans="1:15" ht="20.100000000000001" customHeight="1" x14ac:dyDescent="0.2">
      <c r="J2" s="20" t="s">
        <v>125</v>
      </c>
    </row>
    <row r="3" spans="1:15" s="11" customFormat="1" ht="20.25" customHeight="1" x14ac:dyDescent="0.2">
      <c r="A3" s="150" t="s">
        <v>124</v>
      </c>
      <c r="B3" s="150"/>
      <c r="C3" s="150"/>
      <c r="D3" s="150"/>
      <c r="E3" s="150"/>
      <c r="F3" s="150"/>
      <c r="G3" s="150"/>
      <c r="H3" s="150"/>
      <c r="I3" s="150"/>
      <c r="J3" s="150"/>
      <c r="K3" s="17"/>
      <c r="L3" s="17"/>
      <c r="M3" s="17"/>
    </row>
    <row r="4" spans="1:15" s="10" customFormat="1" ht="21" customHeight="1" thickBot="1" x14ac:dyDescent="0.25">
      <c r="A4" s="39" t="s">
        <v>30</v>
      </c>
      <c r="C4" s="18"/>
      <c r="D4" s="18"/>
      <c r="E4" s="18"/>
      <c r="F4" s="18"/>
      <c r="G4" s="18"/>
      <c r="H4" s="18"/>
      <c r="I4" s="18"/>
      <c r="J4" s="18"/>
      <c r="K4" s="18"/>
      <c r="L4" s="18"/>
      <c r="M4" s="19"/>
    </row>
    <row r="5" spans="1:15" s="21" customFormat="1" ht="57" customHeight="1" thickBot="1" x14ac:dyDescent="0.25">
      <c r="A5" s="20"/>
      <c r="B5" s="44" t="s">
        <v>31</v>
      </c>
      <c r="C5" s="328" t="s">
        <v>123</v>
      </c>
      <c r="D5" s="327"/>
      <c r="E5" s="46" t="s">
        <v>32</v>
      </c>
      <c r="F5" s="326" t="s">
        <v>122</v>
      </c>
      <c r="G5" s="59" t="s">
        <v>44</v>
      </c>
      <c r="H5" s="325" t="s">
        <v>43</v>
      </c>
      <c r="I5" s="60" t="s">
        <v>11</v>
      </c>
      <c r="J5" s="324" t="s">
        <v>121</v>
      </c>
    </row>
    <row r="6" spans="1:15" s="21" customFormat="1" ht="16.5" customHeight="1" x14ac:dyDescent="0.2">
      <c r="A6" s="20"/>
      <c r="B6" s="162" t="s">
        <v>12</v>
      </c>
      <c r="C6" s="323" t="s">
        <v>120</v>
      </c>
      <c r="D6" s="322"/>
      <c r="E6" s="322"/>
      <c r="F6" s="322"/>
      <c r="G6" s="167" t="s">
        <v>39</v>
      </c>
      <c r="H6" s="321">
        <v>5</v>
      </c>
      <c r="I6" s="171" t="s">
        <v>40</v>
      </c>
      <c r="J6" s="320">
        <v>37.5</v>
      </c>
    </row>
    <row r="7" spans="1:15" s="21" customFormat="1" ht="16.5" customHeight="1" thickBot="1" x14ac:dyDescent="0.25">
      <c r="A7" s="20"/>
      <c r="B7" s="162"/>
      <c r="C7" s="319"/>
      <c r="D7" s="318"/>
      <c r="E7" s="318"/>
      <c r="F7" s="318"/>
      <c r="G7" s="168"/>
      <c r="H7" s="317"/>
      <c r="I7" s="172"/>
      <c r="J7" s="316"/>
    </row>
    <row r="8" spans="1:15" s="111" customFormat="1" ht="20.100000000000001" customHeight="1" x14ac:dyDescent="0.2">
      <c r="A8" s="109"/>
      <c r="B8" s="110" t="s">
        <v>6</v>
      </c>
      <c r="G8" s="112"/>
      <c r="H8" s="113"/>
      <c r="I8" s="113"/>
      <c r="J8" s="113"/>
      <c r="K8" s="109"/>
      <c r="L8" s="109"/>
    </row>
    <row r="9" spans="1:15" ht="15" customHeight="1" x14ac:dyDescent="0.2">
      <c r="A9" s="20"/>
      <c r="B9" s="175" t="s">
        <v>4</v>
      </c>
      <c r="C9" s="176"/>
      <c r="D9" s="183" t="s">
        <v>27</v>
      </c>
      <c r="E9" s="184"/>
      <c r="F9" s="185"/>
      <c r="G9" s="75"/>
      <c r="H9" s="148" t="s">
        <v>15</v>
      </c>
      <c r="I9" s="148" t="s">
        <v>16</v>
      </c>
      <c r="J9" s="179" t="s">
        <v>33</v>
      </c>
    </row>
    <row r="10" spans="1:15" ht="15" customHeight="1" x14ac:dyDescent="0.2">
      <c r="A10" s="20"/>
      <c r="B10" s="181"/>
      <c r="C10" s="182"/>
      <c r="D10" s="187" t="s">
        <v>36</v>
      </c>
      <c r="E10" s="188"/>
      <c r="F10" s="189"/>
      <c r="G10" s="75"/>
      <c r="H10" s="147" t="s">
        <v>14</v>
      </c>
      <c r="I10" s="147" t="s">
        <v>17</v>
      </c>
      <c r="J10" s="186"/>
    </row>
    <row r="11" spans="1:15" ht="15" customHeight="1" thickBot="1" x14ac:dyDescent="0.25">
      <c r="A11" s="20"/>
      <c r="B11" s="181"/>
      <c r="C11" s="182"/>
      <c r="D11" s="190" t="s">
        <v>41</v>
      </c>
      <c r="E11" s="191"/>
      <c r="F11" s="192"/>
      <c r="G11" s="58"/>
      <c r="H11" s="50" t="s">
        <v>18</v>
      </c>
      <c r="I11" s="50" t="s">
        <v>19</v>
      </c>
      <c r="J11" s="50" t="s">
        <v>34</v>
      </c>
      <c r="N11" s="22"/>
      <c r="O11" s="22"/>
    </row>
    <row r="12" spans="1:15" ht="19.8" customHeight="1" x14ac:dyDescent="0.2">
      <c r="A12" s="20"/>
      <c r="B12" s="315" t="s">
        <v>119</v>
      </c>
      <c r="C12" s="313"/>
      <c r="D12" s="315" t="s">
        <v>118</v>
      </c>
      <c r="E12" s="314"/>
      <c r="F12" s="313"/>
      <c r="G12" s="222"/>
      <c r="H12" s="312">
        <v>45</v>
      </c>
      <c r="I12" s="311">
        <v>7.5</v>
      </c>
      <c r="J12" s="311">
        <f>H12*I12</f>
        <v>337.5</v>
      </c>
    </row>
    <row r="13" spans="1:15" ht="24.6" customHeight="1" thickBot="1" x14ac:dyDescent="0.25">
      <c r="A13" s="20"/>
      <c r="B13" s="310" t="s">
        <v>117</v>
      </c>
      <c r="C13" s="308"/>
      <c r="D13" s="310" t="s">
        <v>116</v>
      </c>
      <c r="E13" s="309"/>
      <c r="F13" s="308"/>
      <c r="G13" s="222"/>
      <c r="H13" s="307"/>
      <c r="I13" s="306"/>
      <c r="J13" s="306"/>
    </row>
    <row r="14" spans="1:15" ht="9" customHeight="1" x14ac:dyDescent="0.2">
      <c r="A14" s="20"/>
      <c r="B14" s="23"/>
      <c r="C14" s="75"/>
      <c r="D14" s="75"/>
      <c r="E14" s="75"/>
      <c r="F14" s="75"/>
      <c r="G14" s="75"/>
      <c r="H14" s="4"/>
      <c r="I14" s="24"/>
    </row>
    <row r="15" spans="1:15" ht="20.100000000000001" customHeight="1" x14ac:dyDescent="0.2">
      <c r="A15" s="20"/>
      <c r="B15" s="198" t="s">
        <v>5</v>
      </c>
      <c r="C15" s="199"/>
      <c r="D15" s="199"/>
      <c r="E15" s="200"/>
      <c r="F15" s="179" t="s">
        <v>68</v>
      </c>
      <c r="G15" s="175" t="s">
        <v>101</v>
      </c>
      <c r="H15" s="176"/>
      <c r="I15" s="175" t="s">
        <v>102</v>
      </c>
      <c r="J15" s="176"/>
    </row>
    <row r="16" spans="1:15" ht="30.6" customHeight="1" thickBot="1" x14ac:dyDescent="0.25">
      <c r="A16" s="20"/>
      <c r="B16" s="186" t="s">
        <v>103</v>
      </c>
      <c r="C16" s="186"/>
      <c r="D16" s="181" t="s">
        <v>65</v>
      </c>
      <c r="E16" s="182"/>
      <c r="F16" s="180"/>
      <c r="G16" s="181"/>
      <c r="H16" s="182"/>
      <c r="I16" s="177"/>
      <c r="J16" s="178"/>
      <c r="K16" s="20" t="s">
        <v>60</v>
      </c>
    </row>
    <row r="17" spans="1:13" ht="35.1" customHeight="1" thickBot="1" x14ac:dyDescent="0.25">
      <c r="A17" s="20"/>
      <c r="B17" s="305">
        <v>654321</v>
      </c>
      <c r="C17" s="304"/>
      <c r="D17" s="195">
        <f>IFERROR(B17/J12,0)</f>
        <v>1938.7288888888888</v>
      </c>
      <c r="E17" s="196"/>
      <c r="F17" s="106">
        <v>2400</v>
      </c>
      <c r="G17" s="197">
        <f>MIN(D17,F17)</f>
        <v>1938.7288888888888</v>
      </c>
      <c r="H17" s="196"/>
      <c r="I17" s="223">
        <f>G17*J12</f>
        <v>654321</v>
      </c>
      <c r="J17" s="224"/>
      <c r="K17" s="101">
        <f>+F17*J12</f>
        <v>810000</v>
      </c>
    </row>
    <row r="18" spans="1:13" s="111" customFormat="1" ht="30.6" customHeight="1" x14ac:dyDescent="0.55000000000000004">
      <c r="A18" s="112"/>
      <c r="B18" s="130" t="s">
        <v>98</v>
      </c>
      <c r="C18" s="43"/>
      <c r="D18" s="131"/>
      <c r="E18" s="131"/>
      <c r="F18" s="113"/>
      <c r="H18" s="43"/>
      <c r="I18" s="25"/>
      <c r="J18" s="25" t="s">
        <v>99</v>
      </c>
      <c r="K18" s="113"/>
      <c r="L18" s="132"/>
      <c r="M18" s="132"/>
    </row>
    <row r="19" spans="1:13" ht="50.4" customHeight="1" thickBot="1" x14ac:dyDescent="0.25">
      <c r="A19" s="20"/>
      <c r="B19" s="207" t="s">
        <v>8</v>
      </c>
      <c r="C19" s="207"/>
      <c r="D19" s="175" t="s">
        <v>9</v>
      </c>
      <c r="E19" s="208"/>
      <c r="F19" s="145" t="s">
        <v>97</v>
      </c>
      <c r="G19" s="148" t="s">
        <v>100</v>
      </c>
      <c r="H19" s="144" t="s">
        <v>96</v>
      </c>
      <c r="I19" s="133" t="s">
        <v>95</v>
      </c>
      <c r="J19" s="133" t="s">
        <v>94</v>
      </c>
    </row>
    <row r="20" spans="1:13" ht="30" customHeight="1" x14ac:dyDescent="0.2">
      <c r="A20" s="20"/>
      <c r="B20" s="303" t="s">
        <v>115</v>
      </c>
      <c r="C20" s="302"/>
      <c r="D20" s="301" t="s">
        <v>114</v>
      </c>
      <c r="E20" s="300"/>
      <c r="F20" s="299">
        <v>16000</v>
      </c>
      <c r="G20" s="298">
        <v>16000</v>
      </c>
      <c r="H20" s="49">
        <f>F20+-G20</f>
        <v>0</v>
      </c>
      <c r="I20" s="229"/>
      <c r="J20" s="229"/>
    </row>
    <row r="21" spans="1:13" ht="30" customHeight="1" x14ac:dyDescent="0.2">
      <c r="A21" s="20"/>
      <c r="B21" s="297"/>
      <c r="C21" s="296"/>
      <c r="D21" s="295"/>
      <c r="E21" s="294"/>
      <c r="F21" s="293"/>
      <c r="G21" s="292"/>
      <c r="H21" s="49">
        <f>F21+-G21</f>
        <v>0</v>
      </c>
      <c r="I21" s="229"/>
      <c r="J21" s="229"/>
    </row>
    <row r="22" spans="1:13" ht="30" customHeight="1" thickBot="1" x14ac:dyDescent="0.25">
      <c r="B22" s="291"/>
      <c r="C22" s="290"/>
      <c r="D22" s="289"/>
      <c r="E22" s="288"/>
      <c r="F22" s="287"/>
      <c r="G22" s="286"/>
      <c r="H22" s="49">
        <f>F22+-G22</f>
        <v>0</v>
      </c>
      <c r="I22" s="230"/>
      <c r="J22" s="230"/>
    </row>
    <row r="23" spans="1:13" ht="39" customHeight="1" thickBot="1" x14ac:dyDescent="0.25">
      <c r="A23" s="20"/>
      <c r="B23" s="209" t="s">
        <v>10</v>
      </c>
      <c r="C23" s="209"/>
      <c r="D23" s="180" t="s">
        <v>35</v>
      </c>
      <c r="E23" s="180"/>
      <c r="F23" s="134">
        <f>+F20+F21+F22</f>
        <v>16000</v>
      </c>
      <c r="G23" s="146">
        <f>SUM(G20:G22)</f>
        <v>16000</v>
      </c>
      <c r="H23" s="146">
        <f>SUM(H20:H22)</f>
        <v>0</v>
      </c>
      <c r="I23" s="285">
        <f>IF(F5="１.新任訪問看護師（訪問看護未経験）",50000,100000)</f>
        <v>50000</v>
      </c>
      <c r="J23" s="65">
        <f>MIN(I23,G23)</f>
        <v>16000</v>
      </c>
    </row>
    <row r="24" spans="1:13" ht="11.25" customHeight="1" x14ac:dyDescent="0.2">
      <c r="A24" s="4"/>
      <c r="B24" s="66"/>
      <c r="C24" s="48"/>
      <c r="D24" s="75"/>
      <c r="E24" s="75"/>
      <c r="F24" s="42"/>
      <c r="G24" s="41"/>
      <c r="H24" s="41"/>
      <c r="I24" s="40"/>
    </row>
    <row r="25" spans="1:13" ht="15" customHeight="1" x14ac:dyDescent="0.2">
      <c r="B25" s="67" t="s">
        <v>71</v>
      </c>
    </row>
    <row r="26" spans="1:13" ht="15" customHeight="1" x14ac:dyDescent="0.2">
      <c r="B26" s="67" t="s">
        <v>46</v>
      </c>
    </row>
    <row r="27" spans="1:13" ht="15" customHeight="1" x14ac:dyDescent="0.2">
      <c r="B27" s="67" t="s">
        <v>45</v>
      </c>
    </row>
  </sheetData>
  <mergeCells count="43">
    <mergeCell ref="B23:C23"/>
    <mergeCell ref="D23:E23"/>
    <mergeCell ref="B20:C20"/>
    <mergeCell ref="D20:E20"/>
    <mergeCell ref="I20:I22"/>
    <mergeCell ref="J20:J22"/>
    <mergeCell ref="B21:C21"/>
    <mergeCell ref="D21:E21"/>
    <mergeCell ref="B22:C22"/>
    <mergeCell ref="D22:E22"/>
    <mergeCell ref="B17:C17"/>
    <mergeCell ref="D17:E17"/>
    <mergeCell ref="G17:H17"/>
    <mergeCell ref="I17:J17"/>
    <mergeCell ref="B19:C19"/>
    <mergeCell ref="D19:E19"/>
    <mergeCell ref="J12:J13"/>
    <mergeCell ref="B13:C13"/>
    <mergeCell ref="D13:F13"/>
    <mergeCell ref="B15:E15"/>
    <mergeCell ref="F15:F16"/>
    <mergeCell ref="G15:H16"/>
    <mergeCell ref="I15:J16"/>
    <mergeCell ref="B16:C16"/>
    <mergeCell ref="D16:E16"/>
    <mergeCell ref="B9:C11"/>
    <mergeCell ref="D9:F9"/>
    <mergeCell ref="J9:J10"/>
    <mergeCell ref="D10:F10"/>
    <mergeCell ref="D11:F11"/>
    <mergeCell ref="B12:C12"/>
    <mergeCell ref="D12:F12"/>
    <mergeCell ref="G12:G13"/>
    <mergeCell ref="H12:H13"/>
    <mergeCell ref="I12:I13"/>
    <mergeCell ref="A3:J3"/>
    <mergeCell ref="C5:D5"/>
    <mergeCell ref="B6:B7"/>
    <mergeCell ref="C6:F7"/>
    <mergeCell ref="G6:G7"/>
    <mergeCell ref="H6:H7"/>
    <mergeCell ref="I6:I7"/>
    <mergeCell ref="J6:J7"/>
  </mergeCells>
  <phoneticPr fontId="22"/>
  <dataValidations count="1">
    <dataValidation type="list" allowBlank="1" showInputMessage="1" showErrorMessage="1" sqref="F5">
      <formula1>"１.新任訪問看護師（訪問看護未経験）,２.新卒訪問看護師（看護実務経験なし）"</formula1>
    </dataValidation>
  </dataValidations>
  <printOptions horizontalCentered="1"/>
  <pageMargins left="0.19685039370078741" right="0.19685039370078741" top="0.59055118110236227" bottom="0.19685039370078741" header="0.19685039370078741" footer="0.19685039370078741"/>
  <pageSetup paperSize="9" scale="8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M22"/>
  <sheetViews>
    <sheetView showGridLines="0" view="pageBreakPreview" zoomScale="85" zoomScaleNormal="100" zoomScaleSheetLayoutView="85" workbookViewId="0">
      <selection activeCell="I18" sqref="I18"/>
    </sheetView>
  </sheetViews>
  <sheetFormatPr defaultColWidth="9" defaultRowHeight="13.2" x14ac:dyDescent="0.2"/>
  <cols>
    <col min="1" max="1" width="2.109375" style="1" customWidth="1"/>
    <col min="2" max="2" width="22.6640625" style="1" customWidth="1"/>
    <col min="3" max="4" width="15.6640625" style="1" customWidth="1"/>
    <col min="5" max="5" width="13.77734375" style="1" customWidth="1"/>
    <col min="6" max="6" width="21.21875" style="1" customWidth="1"/>
    <col min="7" max="7" width="11.6640625" style="1" customWidth="1"/>
    <col min="8" max="8" width="15.33203125" style="1" customWidth="1"/>
    <col min="9" max="9" width="19.33203125" style="1" customWidth="1"/>
    <col min="10" max="10" width="19.6640625" style="1" customWidth="1"/>
    <col min="11" max="11" width="18.33203125" style="1" customWidth="1"/>
    <col min="12" max="12" width="7.109375" style="1" customWidth="1"/>
    <col min="13" max="13" width="8.109375" style="1" customWidth="1"/>
    <col min="14" max="16384" width="9" style="1"/>
  </cols>
  <sheetData>
    <row r="2" spans="1:13" ht="20.100000000000001" customHeight="1" x14ac:dyDescent="0.2">
      <c r="J2" s="20" t="s">
        <v>136</v>
      </c>
    </row>
    <row r="3" spans="1:13" s="11" customFormat="1" ht="20.25" customHeight="1" x14ac:dyDescent="0.2">
      <c r="A3" s="150" t="s">
        <v>124</v>
      </c>
      <c r="B3" s="150"/>
      <c r="C3" s="150"/>
      <c r="D3" s="150"/>
      <c r="E3" s="150"/>
      <c r="F3" s="150"/>
      <c r="G3" s="150"/>
      <c r="H3" s="150"/>
      <c r="I3" s="150"/>
      <c r="J3" s="150"/>
      <c r="K3" s="17"/>
      <c r="L3" s="17"/>
      <c r="M3" s="17"/>
    </row>
    <row r="4" spans="1:13" s="115" customFormat="1" ht="21" customHeight="1" thickBot="1" x14ac:dyDescent="0.25">
      <c r="B4" s="114" t="s">
        <v>69</v>
      </c>
      <c r="C4" s="116"/>
      <c r="D4" s="116"/>
      <c r="E4" s="116"/>
      <c r="F4" s="116"/>
      <c r="G4" s="116"/>
      <c r="H4" s="116"/>
      <c r="I4" s="116"/>
      <c r="J4" s="116"/>
      <c r="K4" s="116"/>
      <c r="L4" s="116"/>
      <c r="M4" s="117"/>
    </row>
    <row r="5" spans="1:13" s="21" customFormat="1" ht="57" customHeight="1" thickBot="1" x14ac:dyDescent="0.25">
      <c r="A5" s="20"/>
      <c r="B5" s="44" t="s">
        <v>62</v>
      </c>
      <c r="C5" s="357" t="s">
        <v>135</v>
      </c>
      <c r="D5" s="356"/>
      <c r="E5" s="59" t="s">
        <v>78</v>
      </c>
      <c r="F5" s="355" t="s">
        <v>134</v>
      </c>
      <c r="G5" s="265" t="s">
        <v>63</v>
      </c>
      <c r="H5" s="266"/>
      <c r="I5" s="354"/>
      <c r="J5" s="353"/>
    </row>
    <row r="6" spans="1:13" s="21" customFormat="1" ht="16.5" customHeight="1" x14ac:dyDescent="0.2">
      <c r="A6" s="20"/>
      <c r="B6" s="162" t="s">
        <v>12</v>
      </c>
      <c r="C6" s="352" t="s">
        <v>120</v>
      </c>
      <c r="D6" s="351"/>
      <c r="E6" s="351"/>
      <c r="F6" s="351"/>
      <c r="G6" s="167" t="s">
        <v>39</v>
      </c>
      <c r="H6" s="350">
        <v>3</v>
      </c>
      <c r="I6" s="236" t="s">
        <v>40</v>
      </c>
      <c r="J6" s="349">
        <v>22.5</v>
      </c>
    </row>
    <row r="7" spans="1:13" s="21" customFormat="1" ht="16.5" customHeight="1" thickBot="1" x14ac:dyDescent="0.25">
      <c r="A7" s="20"/>
      <c r="B7" s="162"/>
      <c r="C7" s="348"/>
      <c r="D7" s="347"/>
      <c r="E7" s="347"/>
      <c r="F7" s="347"/>
      <c r="G7" s="168"/>
      <c r="H7" s="346"/>
      <c r="I7" s="237"/>
      <c r="J7" s="345"/>
    </row>
    <row r="8" spans="1:13" s="111" customFormat="1" ht="20.100000000000001" customHeight="1" x14ac:dyDescent="0.2">
      <c r="A8" s="109"/>
      <c r="B8" s="110" t="s">
        <v>6</v>
      </c>
      <c r="G8" s="112"/>
      <c r="H8" s="113"/>
      <c r="I8" s="113"/>
      <c r="J8" s="113"/>
      <c r="K8" s="109"/>
    </row>
    <row r="9" spans="1:13" ht="15" customHeight="1" x14ac:dyDescent="0.2">
      <c r="A9" s="20"/>
      <c r="B9" s="175" t="s">
        <v>4</v>
      </c>
      <c r="C9" s="176"/>
      <c r="D9" s="183" t="s">
        <v>70</v>
      </c>
      <c r="E9" s="184"/>
      <c r="F9" s="185"/>
      <c r="G9" s="75"/>
      <c r="H9" s="179" t="s">
        <v>133</v>
      </c>
      <c r="I9" s="179" t="s">
        <v>66</v>
      </c>
      <c r="J9" s="179" t="s">
        <v>67</v>
      </c>
    </row>
    <row r="10" spans="1:13" ht="15" customHeight="1" x14ac:dyDescent="0.2">
      <c r="A10" s="20"/>
      <c r="B10" s="181"/>
      <c r="C10" s="182"/>
      <c r="D10" s="253"/>
      <c r="E10" s="254"/>
      <c r="F10" s="255"/>
      <c r="G10" s="75"/>
      <c r="H10" s="186"/>
      <c r="I10" s="186"/>
      <c r="J10" s="186"/>
    </row>
    <row r="11" spans="1:13" ht="15" customHeight="1" thickBot="1" x14ac:dyDescent="0.25">
      <c r="A11" s="20"/>
      <c r="B11" s="181"/>
      <c r="C11" s="182"/>
      <c r="D11" s="256"/>
      <c r="E11" s="257"/>
      <c r="F11" s="258"/>
      <c r="G11" s="58"/>
      <c r="H11" s="264"/>
      <c r="I11" s="264"/>
      <c r="J11" s="264"/>
    </row>
    <row r="12" spans="1:13" ht="22.2" customHeight="1" x14ac:dyDescent="0.2">
      <c r="A12" s="20"/>
      <c r="B12" s="344" t="s">
        <v>132</v>
      </c>
      <c r="C12" s="342"/>
      <c r="D12" s="344" t="s">
        <v>131</v>
      </c>
      <c r="E12" s="343"/>
      <c r="F12" s="342"/>
      <c r="G12" s="235"/>
      <c r="H12" s="341">
        <v>20</v>
      </c>
      <c r="I12" s="340">
        <v>8</v>
      </c>
      <c r="J12" s="339">
        <f>H12*I12</f>
        <v>160</v>
      </c>
    </row>
    <row r="13" spans="1:13" ht="24.6" customHeight="1" thickBot="1" x14ac:dyDescent="0.25">
      <c r="A13" s="20"/>
      <c r="B13" s="338" t="s">
        <v>130</v>
      </c>
      <c r="C13" s="337"/>
      <c r="D13" s="336" t="s">
        <v>129</v>
      </c>
      <c r="E13" s="335"/>
      <c r="F13" s="334"/>
      <c r="G13" s="235"/>
      <c r="H13" s="333"/>
      <c r="I13" s="332"/>
      <c r="J13" s="331"/>
    </row>
    <row r="14" spans="1:13" ht="9" customHeight="1" x14ac:dyDescent="0.2">
      <c r="A14" s="20"/>
      <c r="B14" s="23"/>
      <c r="C14" s="75"/>
      <c r="D14" s="75"/>
      <c r="E14" s="75"/>
      <c r="F14" s="75"/>
      <c r="G14" s="75"/>
      <c r="H14" s="4"/>
      <c r="I14" s="24"/>
    </row>
    <row r="15" spans="1:13" ht="20.100000000000001" customHeight="1" x14ac:dyDescent="0.2">
      <c r="A15" s="20"/>
      <c r="B15" s="198" t="s">
        <v>5</v>
      </c>
      <c r="C15" s="199"/>
      <c r="D15" s="199"/>
      <c r="E15" s="200"/>
      <c r="F15" s="179" t="s">
        <v>68</v>
      </c>
      <c r="G15" s="175" t="s">
        <v>74</v>
      </c>
      <c r="H15" s="176"/>
      <c r="I15" s="207" t="s">
        <v>128</v>
      </c>
      <c r="J15" s="207"/>
    </row>
    <row r="16" spans="1:13" ht="33.6" customHeight="1" thickBot="1" x14ac:dyDescent="0.25">
      <c r="A16" s="20"/>
      <c r="B16" s="175" t="s">
        <v>127</v>
      </c>
      <c r="C16" s="176"/>
      <c r="D16" s="175" t="s">
        <v>65</v>
      </c>
      <c r="E16" s="176"/>
      <c r="F16" s="186"/>
      <c r="G16" s="181"/>
      <c r="H16" s="182"/>
      <c r="I16" s="207"/>
      <c r="J16" s="207"/>
      <c r="K16" s="20" t="s">
        <v>60</v>
      </c>
    </row>
    <row r="17" spans="1:11" ht="48" customHeight="1" thickBot="1" x14ac:dyDescent="0.25">
      <c r="A17" s="20"/>
      <c r="B17" s="330">
        <v>240000</v>
      </c>
      <c r="C17" s="329"/>
      <c r="D17" s="195">
        <f>IFERROR(B17/J12,0)</f>
        <v>1500</v>
      </c>
      <c r="E17" s="196"/>
      <c r="F17" s="106">
        <v>2400</v>
      </c>
      <c r="G17" s="197">
        <f>IF(D17&gt;=F17,F17,D17)</f>
        <v>1500</v>
      </c>
      <c r="H17" s="196"/>
      <c r="I17" s="223">
        <f>G17*J12</f>
        <v>240000</v>
      </c>
      <c r="J17" s="224"/>
      <c r="K17" s="101">
        <f>+F17*J12</f>
        <v>384000</v>
      </c>
    </row>
    <row r="18" spans="1:11" s="4" customFormat="1" ht="22.8" customHeight="1" x14ac:dyDescent="0.15">
      <c r="A18" s="2"/>
      <c r="B18" s="118" t="s">
        <v>72</v>
      </c>
      <c r="C18" s="75"/>
      <c r="D18" s="3"/>
      <c r="E18" s="3"/>
      <c r="G18" s="5"/>
      <c r="H18" s="6"/>
      <c r="I18" s="6"/>
      <c r="J18" s="7"/>
    </row>
    <row r="19" spans="1:11" s="4" customFormat="1" ht="32.4" customHeight="1" thickBot="1" x14ac:dyDescent="0.25">
      <c r="A19" s="2"/>
      <c r="B19" s="175" t="s">
        <v>126</v>
      </c>
      <c r="C19" s="176"/>
      <c r="D19" s="175" t="s">
        <v>104</v>
      </c>
      <c r="E19" s="176"/>
      <c r="F19" s="144" t="s">
        <v>76</v>
      </c>
      <c r="G19" s="207" t="s">
        <v>75</v>
      </c>
      <c r="H19" s="207"/>
      <c r="I19" s="207" t="s">
        <v>73</v>
      </c>
      <c r="J19" s="207"/>
      <c r="K19" s="20" t="s">
        <v>60</v>
      </c>
    </row>
    <row r="20" spans="1:11" s="4" customFormat="1" ht="46.2" customHeight="1" thickBot="1" x14ac:dyDescent="0.25">
      <c r="A20" s="2"/>
      <c r="B20" s="330">
        <v>16000</v>
      </c>
      <c r="C20" s="329"/>
      <c r="D20" s="195">
        <f>IFERROR(B20/H12, "")</f>
        <v>800</v>
      </c>
      <c r="E20" s="196"/>
      <c r="F20" s="106">
        <v>1000</v>
      </c>
      <c r="G20" s="197">
        <f>IFERROR(MIN(D20,F20),"")</f>
        <v>800</v>
      </c>
      <c r="H20" s="196"/>
      <c r="I20" s="223">
        <f>G20*H12</f>
        <v>16000</v>
      </c>
      <c r="J20" s="224"/>
      <c r="K20" s="101">
        <f>+F20*H12</f>
        <v>20000</v>
      </c>
    </row>
    <row r="21" spans="1:11" ht="15" customHeight="1" x14ac:dyDescent="0.2">
      <c r="B21" s="67" t="s">
        <v>45</v>
      </c>
    </row>
    <row r="22" spans="1:11" x14ac:dyDescent="0.2">
      <c r="B22" s="1" t="s">
        <v>77</v>
      </c>
    </row>
  </sheetData>
  <mergeCells count="41">
    <mergeCell ref="B20:C20"/>
    <mergeCell ref="D20:E20"/>
    <mergeCell ref="G20:H20"/>
    <mergeCell ref="I20:J20"/>
    <mergeCell ref="B17:C17"/>
    <mergeCell ref="D17:E17"/>
    <mergeCell ref="G17:H17"/>
    <mergeCell ref="I17:J17"/>
    <mergeCell ref="B19:C19"/>
    <mergeCell ref="D19:E19"/>
    <mergeCell ref="G19:H19"/>
    <mergeCell ref="I19:J19"/>
    <mergeCell ref="J12:J13"/>
    <mergeCell ref="B13:C13"/>
    <mergeCell ref="D13:F13"/>
    <mergeCell ref="B15:E15"/>
    <mergeCell ref="F15:F16"/>
    <mergeCell ref="G15:H16"/>
    <mergeCell ref="I15:J16"/>
    <mergeCell ref="B16:C16"/>
    <mergeCell ref="D16:E16"/>
    <mergeCell ref="B9:C11"/>
    <mergeCell ref="D9:F11"/>
    <mergeCell ref="H9:H11"/>
    <mergeCell ref="I9:I11"/>
    <mergeCell ref="J9:J11"/>
    <mergeCell ref="B12:C12"/>
    <mergeCell ref="D12:F12"/>
    <mergeCell ref="G12:G13"/>
    <mergeCell ref="H12:H13"/>
    <mergeCell ref="I12:I13"/>
    <mergeCell ref="A3:J3"/>
    <mergeCell ref="C5:D5"/>
    <mergeCell ref="G5:H5"/>
    <mergeCell ref="I5:J5"/>
    <mergeCell ref="B6:B7"/>
    <mergeCell ref="C6:F7"/>
    <mergeCell ref="G6:G7"/>
    <mergeCell ref="H6:H7"/>
    <mergeCell ref="I6:I7"/>
    <mergeCell ref="J6:J7"/>
  </mergeCells>
  <phoneticPr fontId="22"/>
  <printOptions horizontalCentered="1"/>
  <pageMargins left="0.19685039370078741" right="0.19685039370078741" top="0.59055118110236227" bottom="0.19685039370078741" header="0.19685039370078741" footer="0.19685039370078741"/>
  <pageSetup paperSize="9"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F33"/>
  <sheetViews>
    <sheetView view="pageBreakPreview" topLeftCell="A16" zoomScaleNormal="100" zoomScaleSheetLayoutView="100" workbookViewId="0">
      <selection activeCell="B2" sqref="B2:E2"/>
    </sheetView>
  </sheetViews>
  <sheetFormatPr defaultRowHeight="13.2" x14ac:dyDescent="0.2"/>
  <cols>
    <col min="1" max="1" width="2.6640625" style="91" customWidth="1"/>
    <col min="2" max="3" width="20.6640625" style="91" customWidth="1"/>
    <col min="4" max="4" width="21.5546875" style="91" customWidth="1"/>
    <col min="5" max="5" width="20.6640625" style="91" customWidth="1"/>
    <col min="6" max="6" width="2.6640625" style="91" customWidth="1"/>
    <col min="7" max="16384" width="8.88671875" style="91"/>
  </cols>
  <sheetData>
    <row r="1" spans="1:6" ht="50.1" customHeight="1" x14ac:dyDescent="0.2">
      <c r="A1" s="92"/>
      <c r="B1" s="92"/>
      <c r="C1" s="92"/>
      <c r="D1" s="92"/>
      <c r="E1" s="92"/>
      <c r="F1" s="92"/>
    </row>
    <row r="2" spans="1:6" ht="40.049999999999997" customHeight="1" x14ac:dyDescent="0.2">
      <c r="A2" s="92"/>
      <c r="B2" s="273" t="s">
        <v>139</v>
      </c>
      <c r="C2" s="273"/>
      <c r="D2" s="273"/>
      <c r="E2" s="273"/>
      <c r="F2" s="92"/>
    </row>
    <row r="3" spans="1:6" ht="15" customHeight="1" x14ac:dyDescent="0.2">
      <c r="A3" s="92"/>
      <c r="B3" s="96" t="s">
        <v>48</v>
      </c>
      <c r="C3" s="92"/>
      <c r="D3" s="92"/>
      <c r="E3" s="92"/>
      <c r="F3" s="92"/>
    </row>
    <row r="4" spans="1:6" ht="15" customHeight="1" x14ac:dyDescent="0.2">
      <c r="A4" s="92"/>
      <c r="B4" s="92"/>
      <c r="C4" s="92"/>
      <c r="D4" s="92"/>
      <c r="E4" s="95" t="s">
        <v>3</v>
      </c>
      <c r="F4" s="92"/>
    </row>
    <row r="5" spans="1:6" ht="30" customHeight="1" x14ac:dyDescent="0.2">
      <c r="A5" s="92"/>
      <c r="B5" s="274" t="s">
        <v>49</v>
      </c>
      <c r="C5" s="275"/>
      <c r="D5" s="274" t="s">
        <v>50</v>
      </c>
      <c r="E5" s="275"/>
      <c r="F5" s="92"/>
    </row>
    <row r="6" spans="1:6" ht="30" customHeight="1" x14ac:dyDescent="0.2">
      <c r="A6" s="92"/>
      <c r="B6" s="78" t="s">
        <v>51</v>
      </c>
      <c r="C6" s="78" t="s">
        <v>52</v>
      </c>
      <c r="D6" s="78" t="s">
        <v>51</v>
      </c>
      <c r="E6" s="78" t="s">
        <v>52</v>
      </c>
      <c r="F6" s="92"/>
    </row>
    <row r="7" spans="1:6" ht="30" customHeight="1" x14ac:dyDescent="0.2">
      <c r="A7" s="92"/>
      <c r="B7" s="79" t="s">
        <v>53</v>
      </c>
      <c r="C7" s="80">
        <f>IFERROR('【記載例】様式１ (2)'!$I$15,0)</f>
        <v>463000</v>
      </c>
      <c r="D7" s="79" t="s">
        <v>91</v>
      </c>
      <c r="E7" s="80">
        <f>IFERROR('【記載例】様式１ (2)'!$I$11,0)</f>
        <v>327160.5</v>
      </c>
      <c r="F7" s="92"/>
    </row>
    <row r="8" spans="1:6" ht="30" customHeight="1" x14ac:dyDescent="0.2">
      <c r="A8" s="92"/>
      <c r="B8" s="79"/>
      <c r="C8" s="80"/>
      <c r="D8" s="79" t="s">
        <v>54</v>
      </c>
      <c r="E8" s="80">
        <f>IFERROR('【記載例】様式１ (2)'!$I$12,0)</f>
        <v>8000</v>
      </c>
      <c r="F8" s="92"/>
    </row>
    <row r="9" spans="1:6" ht="30" customHeight="1" x14ac:dyDescent="0.2">
      <c r="A9" s="92"/>
      <c r="B9" s="79"/>
      <c r="C9" s="80"/>
      <c r="D9" s="79" t="s">
        <v>92</v>
      </c>
      <c r="E9" s="80">
        <f>IFERROR('【記載例】様式１ (2)'!$I$13,0)</f>
        <v>120000</v>
      </c>
      <c r="F9" s="92"/>
    </row>
    <row r="10" spans="1:6" ht="30" customHeight="1" x14ac:dyDescent="0.2">
      <c r="A10" s="92"/>
      <c r="B10" s="79"/>
      <c r="C10" s="80"/>
      <c r="D10" s="79" t="s">
        <v>93</v>
      </c>
      <c r="E10" s="80">
        <f>IFERROR('【記載例】様式１ (2)'!$I$14,0)</f>
        <v>8000</v>
      </c>
      <c r="F10" s="92"/>
    </row>
    <row r="11" spans="1:6" ht="30" customHeight="1" x14ac:dyDescent="0.2">
      <c r="A11" s="92"/>
      <c r="B11" s="129"/>
      <c r="C11" s="129"/>
      <c r="D11" s="79"/>
      <c r="E11" s="80"/>
      <c r="F11" s="92"/>
    </row>
    <row r="12" spans="1:6" ht="30" customHeight="1" x14ac:dyDescent="0.2">
      <c r="A12" s="92"/>
      <c r="B12" s="79" t="s">
        <v>55</v>
      </c>
      <c r="C12" s="80">
        <f>E18-C7</f>
        <v>160.5</v>
      </c>
      <c r="D12" s="81"/>
      <c r="E12" s="80"/>
      <c r="F12" s="92"/>
    </row>
    <row r="13" spans="1:6" ht="30" customHeight="1" x14ac:dyDescent="0.2">
      <c r="A13" s="92"/>
      <c r="B13" s="81"/>
      <c r="C13" s="80"/>
      <c r="D13" s="81"/>
      <c r="E13" s="80"/>
      <c r="F13" s="92"/>
    </row>
    <row r="14" spans="1:6" ht="30" customHeight="1" x14ac:dyDescent="0.2">
      <c r="A14" s="92"/>
      <c r="B14" s="94"/>
      <c r="C14" s="93"/>
      <c r="D14" s="94"/>
      <c r="E14" s="93"/>
      <c r="F14" s="92"/>
    </row>
    <row r="15" spans="1:6" ht="30" customHeight="1" x14ac:dyDescent="0.2">
      <c r="A15" s="92"/>
      <c r="B15" s="94"/>
      <c r="C15" s="93"/>
      <c r="D15" s="94"/>
      <c r="E15" s="93"/>
      <c r="F15" s="92"/>
    </row>
    <row r="16" spans="1:6" ht="30" customHeight="1" x14ac:dyDescent="0.2">
      <c r="A16" s="92"/>
      <c r="B16" s="94"/>
      <c r="C16" s="93"/>
      <c r="D16" s="94"/>
      <c r="E16" s="93"/>
      <c r="F16" s="92"/>
    </row>
    <row r="17" spans="1:6" ht="30" customHeight="1" x14ac:dyDescent="0.2">
      <c r="A17" s="92"/>
      <c r="B17" s="94"/>
      <c r="C17" s="93"/>
      <c r="D17" s="94"/>
      <c r="E17" s="93"/>
      <c r="F17" s="92"/>
    </row>
    <row r="18" spans="1:6" ht="30" customHeight="1" x14ac:dyDescent="0.2">
      <c r="A18" s="92"/>
      <c r="B18" s="78" t="s">
        <v>56</v>
      </c>
      <c r="C18" s="80">
        <f>SUM(C7:C12)</f>
        <v>463160.5</v>
      </c>
      <c r="D18" s="78" t="s">
        <v>56</v>
      </c>
      <c r="E18" s="80">
        <f>SUM(E7:E17)</f>
        <v>463160.5</v>
      </c>
      <c r="F18" s="92"/>
    </row>
    <row r="19" spans="1:6" ht="30" customHeight="1" x14ac:dyDescent="0.2">
      <c r="A19" s="92"/>
      <c r="B19" s="82"/>
      <c r="C19" s="83" t="s">
        <v>47</v>
      </c>
      <c r="D19" s="84">
        <f>E18-C18</f>
        <v>0</v>
      </c>
      <c r="E19" s="85"/>
      <c r="F19" s="92"/>
    </row>
    <row r="20" spans="1:6" ht="15" customHeight="1" x14ac:dyDescent="0.2">
      <c r="A20" s="92"/>
      <c r="B20" s="92"/>
      <c r="C20" s="92"/>
      <c r="D20" s="92"/>
      <c r="E20" s="92"/>
      <c r="F20" s="92"/>
    </row>
    <row r="21" spans="1:6" ht="15" customHeight="1" x14ac:dyDescent="0.2">
      <c r="A21" s="92"/>
      <c r="B21" s="276" t="s">
        <v>138</v>
      </c>
      <c r="C21" s="276"/>
      <c r="D21" s="276"/>
      <c r="E21" s="276"/>
      <c r="F21" s="92"/>
    </row>
    <row r="22" spans="1:6" ht="15" customHeight="1" x14ac:dyDescent="0.2">
      <c r="A22" s="92"/>
      <c r="B22" s="276"/>
      <c r="C22" s="276"/>
      <c r="D22" s="276"/>
      <c r="E22" s="276"/>
      <c r="F22" s="92"/>
    </row>
    <row r="23" spans="1:6" ht="15" customHeight="1" x14ac:dyDescent="0.2">
      <c r="A23" s="92"/>
      <c r="B23" s="92"/>
      <c r="C23" s="92"/>
      <c r="D23" s="92"/>
      <c r="E23" s="92"/>
      <c r="F23" s="92"/>
    </row>
    <row r="24" spans="1:6" ht="15" customHeight="1" x14ac:dyDescent="0.2">
      <c r="A24" s="92"/>
      <c r="B24" s="86" t="s">
        <v>137</v>
      </c>
      <c r="C24" s="86"/>
      <c r="D24" s="86"/>
      <c r="E24" s="86"/>
      <c r="F24" s="92"/>
    </row>
    <row r="25" spans="1:6" ht="15" customHeight="1" x14ac:dyDescent="0.2">
      <c r="A25" s="92"/>
      <c r="B25" s="86"/>
      <c r="C25" s="86"/>
      <c r="D25" s="86"/>
      <c r="E25" s="86"/>
      <c r="F25" s="92"/>
    </row>
    <row r="26" spans="1:6" ht="15" customHeight="1" x14ac:dyDescent="0.2">
      <c r="A26" s="92"/>
      <c r="B26" s="86"/>
      <c r="C26" s="86"/>
      <c r="D26" s="86"/>
      <c r="E26" s="86"/>
      <c r="F26" s="92"/>
    </row>
    <row r="27" spans="1:6" ht="15" customHeight="1" x14ac:dyDescent="0.2">
      <c r="A27" s="92"/>
      <c r="B27" s="86"/>
      <c r="C27" s="86" t="s">
        <v>58</v>
      </c>
      <c r="D27" s="87"/>
      <c r="E27" s="88"/>
      <c r="F27" s="92"/>
    </row>
    <row r="28" spans="1:6" ht="15" customHeight="1" x14ac:dyDescent="0.2">
      <c r="A28" s="92"/>
      <c r="B28" s="86"/>
      <c r="C28" s="86"/>
      <c r="D28" s="87"/>
      <c r="E28" s="86"/>
      <c r="F28" s="92"/>
    </row>
    <row r="29" spans="1:6" ht="15" customHeight="1" x14ac:dyDescent="0.2">
      <c r="A29" s="92"/>
      <c r="B29" s="86"/>
      <c r="C29" s="86" t="s">
        <v>59</v>
      </c>
      <c r="D29" s="87" t="s">
        <v>108</v>
      </c>
      <c r="E29" s="89"/>
      <c r="F29" s="92"/>
    </row>
    <row r="30" spans="1:6" ht="15" customHeight="1" x14ac:dyDescent="0.2">
      <c r="A30" s="92"/>
      <c r="B30" s="86"/>
      <c r="C30" s="86"/>
      <c r="D30" s="86"/>
      <c r="E30" s="86"/>
      <c r="F30" s="92"/>
    </row>
    <row r="31" spans="1:6" ht="15" customHeight="1" x14ac:dyDescent="0.2">
      <c r="A31" s="92"/>
      <c r="B31" s="86"/>
      <c r="C31" s="86"/>
      <c r="D31" s="86"/>
      <c r="E31" s="86"/>
      <c r="F31" s="92"/>
    </row>
    <row r="32" spans="1:6" x14ac:dyDescent="0.2">
      <c r="B32" s="90"/>
      <c r="C32" s="90"/>
      <c r="D32" s="90"/>
      <c r="E32" s="90"/>
    </row>
    <row r="33" spans="2:5" x14ac:dyDescent="0.2">
      <c r="B33" s="90"/>
      <c r="C33" s="90"/>
      <c r="D33" s="90"/>
      <c r="E33" s="90"/>
    </row>
  </sheetData>
  <mergeCells count="4">
    <mergeCell ref="B2:E2"/>
    <mergeCell ref="B5:C5"/>
    <mergeCell ref="D5:E5"/>
    <mergeCell ref="B21:E22"/>
  </mergeCells>
  <phoneticPr fontId="22"/>
  <printOptions horizontalCentered="1"/>
  <pageMargins left="0.59055118110236227" right="0.59055118110236227" top="0.59055118110236227" bottom="0.78740157480314965" header="0.19685039370078741" footer="0.3937007874015748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vt:lpstr>
      <vt:lpstr>様式１－２(個表) </vt:lpstr>
      <vt:lpstr>様式１－3(個表)</vt:lpstr>
      <vt:lpstr>予算書 </vt:lpstr>
      <vt:lpstr>【記載例】様式１ (2)</vt:lpstr>
      <vt:lpstr>【記載例】様式2－２(個表)  (2)</vt:lpstr>
      <vt:lpstr>【記載例】様式2－3(個表)  (2)</vt:lpstr>
      <vt:lpstr>【記載例】決算書 (2)</vt:lpstr>
      <vt:lpstr>'【記載例】決算書 (2)'!Print_Area</vt:lpstr>
      <vt:lpstr>'【記載例】様式１ (2)'!Print_Area</vt:lpstr>
      <vt:lpstr>'【記載例】様式2－２(個表)  (2)'!Print_Area</vt:lpstr>
      <vt:lpstr>'【記載例】様式2－3(個表)  (2)'!Print_Area</vt:lpstr>
      <vt:lpstr>'予算書 '!Print_Area</vt:lpstr>
      <vt:lpstr>様式１!Print_Area</vt:lpstr>
      <vt:lpstr>'様式１－２(個表) '!Print_Area</vt:lpstr>
      <vt:lpstr>'様式１－3(個表)'!Print_Area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2024-03-13T06:25:54Z</cp:lastPrinted>
  <dcterms:created xsi:type="dcterms:W3CDTF">2014-02-18T11:42:49Z</dcterms:created>
  <dcterms:modified xsi:type="dcterms:W3CDTF">2024-03-21T07:54:52Z</dcterms:modified>
</cp:coreProperties>
</file>