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1020 R5新様式検討◆\決裁用\R5新規\"/>
    </mc:Choice>
  </mc:AlternateContent>
  <xr:revisionPtr revIDLastSave="0" documentId="13_ncr:1_{A501E9FD-D4C0-4375-9EA0-97EED101F786}" xr6:coauthVersionLast="46" xr6:coauthVersionMax="46" xr10:uidLastSave="{00000000-0000-0000-0000-000000000000}"/>
  <bookViews>
    <workbookView xWindow="29160" yWindow="300" windowWidth="27135" windowHeight="15300" xr2:uid="{00000000-000D-0000-FFFF-FFFF00000000}"/>
  </bookViews>
  <sheets>
    <sheet name="基本情報入力シート" sheetId="16" r:id="rId1"/>
    <sheet name="別紙様式3-1" sheetId="15" r:id="rId2"/>
    <sheet name="別紙様式3-2" sheetId="20" r:id="rId3"/>
    <sheet name="【参考】サービス名一覧" sheetId="13" state="hidden" r:id="rId4"/>
  </sheets>
  <definedNames>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9" i="15" l="1"/>
  <c r="AJ78" i="15"/>
  <c r="AJ105" i="15" l="1" a="1"/>
  <c r="AJ105" i="15" s="1"/>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P20" i="20"/>
  <c r="AJ90" i="15"/>
  <c r="AJ160" i="15" s="1"/>
  <c r="AJ74" i="15"/>
  <c r="AJ157" i="15" s="1"/>
  <c r="AF82" i="15"/>
  <c r="AJ158" i="15" s="1"/>
  <c r="AJ163" i="15" l="1"/>
  <c r="AD36" i="15"/>
  <c r="Y83" i="15" l="1"/>
  <c r="Y81" i="15"/>
  <c r="D39" i="15" l="1"/>
  <c r="D35" i="15"/>
  <c r="S98" i="15"/>
  <c r="Z97" i="15"/>
  <c r="AF97" i="15" s="1"/>
  <c r="AJ162" i="15" s="1"/>
  <c r="Z95" i="15"/>
  <c r="AF95" i="15" s="1"/>
  <c r="AJ161" i="15" s="1"/>
  <c r="AE77" i="15" l="1"/>
  <c r="Y77" i="15"/>
  <c r="Z78" i="15" s="1"/>
  <c r="S77" i="15"/>
  <c r="AF78" i="15" l="1"/>
  <c r="T78" i="15"/>
  <c r="W36" i="15"/>
  <c r="P9" i="20"/>
  <c r="AD35" i="15" s="1"/>
  <c r="P8" i="20"/>
  <c r="W35" i="15" s="1"/>
  <c r="AJ156" i="15" l="1"/>
  <c r="AJ155" i="15"/>
  <c r="AC34" i="15"/>
  <c r="AJ150" i="15" s="1"/>
  <c r="P42" i="15"/>
  <c r="P31" i="15"/>
  <c r="AJ34" i="15"/>
  <c r="AJ151" i="15" s="1"/>
  <c r="P41" i="15" l="1"/>
  <c r="P39" i="15" s="1"/>
  <c r="X39" i="15" s="1"/>
  <c r="AJ152" i="15" s="1"/>
  <c r="D30" i="15" l="1"/>
  <c r="D3" i="20" l="1"/>
  <c r="B19" i="20" l="1"/>
  <c r="P19" i="20" l="1"/>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17" i="20"/>
  <c r="P118"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L27" i="20"/>
  <c r="M27" i="20"/>
  <c r="N27" i="20"/>
  <c r="O27" i="20"/>
  <c r="L28" i="20"/>
  <c r="M28" i="20"/>
  <c r="N28" i="20"/>
  <c r="O28" i="20"/>
  <c r="L29" i="20"/>
  <c r="M29" i="20"/>
  <c r="N29" i="20"/>
  <c r="O29" i="20"/>
  <c r="L30" i="20"/>
  <c r="M30" i="20"/>
  <c r="N30" i="20"/>
  <c r="O30" i="20"/>
  <c r="L31" i="20"/>
  <c r="M31" i="20"/>
  <c r="N31" i="20"/>
  <c r="O31" i="20"/>
  <c r="L32" i="20"/>
  <c r="M32" i="20"/>
  <c r="N32" i="20"/>
  <c r="O32" i="20"/>
  <c r="L33" i="20"/>
  <c r="M33" i="20"/>
  <c r="N33" i="20"/>
  <c r="O33" i="20"/>
  <c r="L34" i="20"/>
  <c r="M34" i="20"/>
  <c r="N34" i="20"/>
  <c r="O34" i="20"/>
  <c r="L35" i="20"/>
  <c r="M35" i="20"/>
  <c r="N35" i="20"/>
  <c r="O35" i="20"/>
  <c r="L36" i="20"/>
  <c r="M36" i="20"/>
  <c r="N36" i="20"/>
  <c r="O36" i="20"/>
  <c r="L37" i="20"/>
  <c r="M37" i="20"/>
  <c r="N37" i="20"/>
  <c r="O37" i="20"/>
  <c r="L38" i="20"/>
  <c r="M38" i="20"/>
  <c r="N38" i="20"/>
  <c r="O38" i="20"/>
  <c r="L39" i="20"/>
  <c r="M39" i="20"/>
  <c r="N39" i="20"/>
  <c r="O39" i="20"/>
  <c r="L40" i="20"/>
  <c r="M40" i="20"/>
  <c r="N40" i="20"/>
  <c r="O40" i="20"/>
  <c r="L41" i="20"/>
  <c r="M41" i="20"/>
  <c r="N41" i="20"/>
  <c r="O41" i="20"/>
  <c r="L42" i="20"/>
  <c r="M42" i="20"/>
  <c r="N42" i="20"/>
  <c r="O42" i="20"/>
  <c r="L43" i="20"/>
  <c r="M43" i="20"/>
  <c r="N43" i="20"/>
  <c r="O43" i="20"/>
  <c r="L44" i="20"/>
  <c r="M44" i="20"/>
  <c r="N44" i="20"/>
  <c r="O44" i="20"/>
  <c r="L45" i="20"/>
  <c r="M45" i="20"/>
  <c r="N45" i="20"/>
  <c r="O45" i="20"/>
  <c r="L46" i="20"/>
  <c r="M46" i="20"/>
  <c r="N46" i="20"/>
  <c r="O46" i="20"/>
  <c r="L47" i="20"/>
  <c r="M47" i="20"/>
  <c r="N47" i="20"/>
  <c r="O47" i="20"/>
  <c r="L48" i="20"/>
  <c r="M48" i="20"/>
  <c r="N48" i="20"/>
  <c r="O48" i="20"/>
  <c r="L49" i="20"/>
  <c r="M49" i="20"/>
  <c r="N49" i="20"/>
  <c r="O49" i="20"/>
  <c r="L50" i="20"/>
  <c r="M50" i="20"/>
  <c r="N50" i="20"/>
  <c r="O50" i="20"/>
  <c r="L51" i="20"/>
  <c r="M51" i="20"/>
  <c r="N51" i="20"/>
  <c r="O51" i="20"/>
  <c r="L52" i="20"/>
  <c r="M52" i="20"/>
  <c r="N52" i="20"/>
  <c r="O52" i="20"/>
  <c r="L53" i="20"/>
  <c r="M53" i="20"/>
  <c r="N53" i="20"/>
  <c r="O53" i="20"/>
  <c r="L54" i="20"/>
  <c r="M54" i="20"/>
  <c r="N54" i="20"/>
  <c r="O54" i="20"/>
  <c r="L55" i="20"/>
  <c r="M55" i="20"/>
  <c r="N55" i="20"/>
  <c r="O55" i="20"/>
  <c r="L56" i="20"/>
  <c r="M56" i="20"/>
  <c r="N56" i="20"/>
  <c r="O56" i="20"/>
  <c r="L57" i="20"/>
  <c r="M57" i="20"/>
  <c r="N57" i="20"/>
  <c r="O57" i="20"/>
  <c r="L58" i="20"/>
  <c r="M58" i="20"/>
  <c r="N58" i="20"/>
  <c r="O58" i="20"/>
  <c r="L59" i="20"/>
  <c r="M59" i="20"/>
  <c r="N59" i="20"/>
  <c r="O59" i="20"/>
  <c r="L60" i="20"/>
  <c r="M60" i="20"/>
  <c r="N60" i="20"/>
  <c r="O60" i="20"/>
  <c r="L61" i="20"/>
  <c r="M61" i="20"/>
  <c r="N61" i="20"/>
  <c r="O61" i="20"/>
  <c r="L62" i="20"/>
  <c r="M62" i="20"/>
  <c r="N62" i="20"/>
  <c r="O62" i="20"/>
  <c r="L63" i="20"/>
  <c r="M63" i="20"/>
  <c r="N63" i="20"/>
  <c r="O63" i="20"/>
  <c r="L64" i="20"/>
  <c r="M64" i="20"/>
  <c r="N64" i="20"/>
  <c r="O64" i="20"/>
  <c r="L65" i="20"/>
  <c r="M65" i="20"/>
  <c r="N65" i="20"/>
  <c r="O65" i="20"/>
  <c r="L66" i="20"/>
  <c r="M66" i="20"/>
  <c r="N66" i="20"/>
  <c r="O66" i="20"/>
  <c r="L67" i="20"/>
  <c r="M67" i="20"/>
  <c r="N67" i="20"/>
  <c r="O67" i="20"/>
  <c r="L68" i="20"/>
  <c r="M68" i="20"/>
  <c r="N68" i="20"/>
  <c r="O68" i="20"/>
  <c r="L69" i="20"/>
  <c r="M69" i="20"/>
  <c r="N69" i="20"/>
  <c r="O69" i="20"/>
  <c r="L70" i="20"/>
  <c r="M70" i="20"/>
  <c r="N70" i="20"/>
  <c r="O70" i="20"/>
  <c r="L71" i="20"/>
  <c r="M71" i="20"/>
  <c r="N71" i="20"/>
  <c r="O71" i="20"/>
  <c r="L72" i="20"/>
  <c r="M72" i="20"/>
  <c r="N72" i="20"/>
  <c r="O72" i="20"/>
  <c r="L73" i="20"/>
  <c r="M73" i="20"/>
  <c r="N73" i="20"/>
  <c r="O73" i="20"/>
  <c r="L74" i="20"/>
  <c r="M74" i="20"/>
  <c r="N74" i="20"/>
  <c r="O74" i="20"/>
  <c r="L75" i="20"/>
  <c r="M75" i="20"/>
  <c r="N75" i="20"/>
  <c r="O75" i="20"/>
  <c r="L76" i="20"/>
  <c r="M76" i="20"/>
  <c r="N76" i="20"/>
  <c r="O76" i="20"/>
  <c r="L77" i="20"/>
  <c r="M77" i="20"/>
  <c r="N77" i="20"/>
  <c r="O77" i="20"/>
  <c r="L78" i="20"/>
  <c r="M78" i="20"/>
  <c r="N78" i="20"/>
  <c r="O78" i="20"/>
  <c r="L79" i="20"/>
  <c r="M79" i="20"/>
  <c r="N79" i="20"/>
  <c r="O79" i="20"/>
  <c r="L80" i="20"/>
  <c r="M80" i="20"/>
  <c r="N80" i="20"/>
  <c r="O80" i="20"/>
  <c r="L81" i="20"/>
  <c r="M81" i="20"/>
  <c r="N81" i="20"/>
  <c r="O81" i="20"/>
  <c r="L82" i="20"/>
  <c r="M82" i="20"/>
  <c r="N82" i="20"/>
  <c r="O82" i="20"/>
  <c r="L83" i="20"/>
  <c r="M83" i="20"/>
  <c r="N83" i="20"/>
  <c r="O83" i="20"/>
  <c r="L84" i="20"/>
  <c r="M84" i="20"/>
  <c r="N84" i="20"/>
  <c r="O84" i="20"/>
  <c r="L85" i="20"/>
  <c r="M85" i="20"/>
  <c r="N85" i="20"/>
  <c r="O85" i="20"/>
  <c r="L86" i="20"/>
  <c r="M86" i="20"/>
  <c r="N86" i="20"/>
  <c r="O86" i="20"/>
  <c r="L87" i="20"/>
  <c r="M87" i="20"/>
  <c r="N87" i="20"/>
  <c r="O87" i="20"/>
  <c r="L88" i="20"/>
  <c r="M88" i="20"/>
  <c r="N88" i="20"/>
  <c r="O88" i="20"/>
  <c r="L89" i="20"/>
  <c r="M89" i="20"/>
  <c r="N89" i="20"/>
  <c r="O89" i="20"/>
  <c r="L90" i="20"/>
  <c r="M90" i="20"/>
  <c r="N90" i="20"/>
  <c r="O90" i="20"/>
  <c r="L91" i="20"/>
  <c r="M91" i="20"/>
  <c r="N91" i="20"/>
  <c r="O91" i="20"/>
  <c r="L92" i="20"/>
  <c r="M92" i="20"/>
  <c r="N92" i="20"/>
  <c r="O92" i="20"/>
  <c r="L93" i="20"/>
  <c r="M93" i="20"/>
  <c r="N93" i="20"/>
  <c r="O93" i="20"/>
  <c r="L94" i="20"/>
  <c r="M94" i="20"/>
  <c r="N94" i="20"/>
  <c r="O94" i="20"/>
  <c r="L95" i="20"/>
  <c r="M95" i="20"/>
  <c r="N95" i="20"/>
  <c r="O95" i="20"/>
  <c r="L96" i="20"/>
  <c r="M96" i="20"/>
  <c r="N96" i="20"/>
  <c r="O96" i="20"/>
  <c r="L97" i="20"/>
  <c r="M97" i="20"/>
  <c r="N97" i="20"/>
  <c r="O97" i="20"/>
  <c r="L98" i="20"/>
  <c r="M98" i="20"/>
  <c r="N98" i="20"/>
  <c r="O98" i="20"/>
  <c r="L99" i="20"/>
  <c r="M99" i="20"/>
  <c r="N99" i="20"/>
  <c r="O99" i="20"/>
  <c r="L100" i="20"/>
  <c r="M100" i="20"/>
  <c r="N100" i="20"/>
  <c r="O100" i="20"/>
  <c r="L101" i="20"/>
  <c r="M101" i="20"/>
  <c r="N101" i="20"/>
  <c r="O101" i="20"/>
  <c r="L102" i="20"/>
  <c r="M102" i="20"/>
  <c r="N102" i="20"/>
  <c r="O102" i="20"/>
  <c r="L103" i="20"/>
  <c r="M103" i="20"/>
  <c r="N103" i="20"/>
  <c r="O103" i="20"/>
  <c r="L104" i="20"/>
  <c r="M104" i="20"/>
  <c r="N104" i="20"/>
  <c r="O104" i="20"/>
  <c r="L105" i="20"/>
  <c r="M105" i="20"/>
  <c r="N105" i="20"/>
  <c r="O105" i="20"/>
  <c r="L106" i="20"/>
  <c r="M106" i="20"/>
  <c r="N106" i="20"/>
  <c r="O106" i="20"/>
  <c r="L107" i="20"/>
  <c r="M107" i="20"/>
  <c r="N107" i="20"/>
  <c r="O107" i="20"/>
  <c r="L108" i="20"/>
  <c r="M108" i="20"/>
  <c r="N108" i="20"/>
  <c r="O108" i="20"/>
  <c r="L109" i="20"/>
  <c r="M109" i="20"/>
  <c r="N109" i="20"/>
  <c r="O109" i="20"/>
  <c r="L110" i="20"/>
  <c r="M110" i="20"/>
  <c r="N110" i="20"/>
  <c r="O110" i="20"/>
  <c r="L111" i="20"/>
  <c r="M111" i="20"/>
  <c r="N111" i="20"/>
  <c r="O111" i="20"/>
  <c r="L112" i="20"/>
  <c r="M112" i="20"/>
  <c r="N112" i="20"/>
  <c r="O112" i="20"/>
  <c r="L113" i="20"/>
  <c r="M113" i="20"/>
  <c r="N113" i="20"/>
  <c r="O113" i="20"/>
  <c r="L114" i="20"/>
  <c r="M114" i="20"/>
  <c r="N114" i="20"/>
  <c r="O114" i="20"/>
  <c r="L115" i="20"/>
  <c r="M115" i="20"/>
  <c r="N115" i="20"/>
  <c r="O115" i="20"/>
  <c r="L116" i="20"/>
  <c r="M116" i="20"/>
  <c r="N116" i="20"/>
  <c r="O116" i="20"/>
  <c r="L117" i="20"/>
  <c r="M117" i="20"/>
  <c r="N117" i="20"/>
  <c r="O117" i="20"/>
  <c r="L118" i="20"/>
  <c r="M118" i="20"/>
  <c r="N118" i="20"/>
  <c r="O118" i="20"/>
  <c r="O19" i="20"/>
  <c r="N19" i="20"/>
  <c r="M19" i="20"/>
  <c r="L19" i="20"/>
  <c r="Y84" i="15" l="1"/>
  <c r="AF83" i="15" s="1"/>
  <c r="AJ159"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P7" i="20"/>
  <c r="P35" i="15" s="1"/>
  <c r="P30" i="15" l="1"/>
  <c r="V34" i="15"/>
  <c r="AJ149" i="15" s="1"/>
  <c r="AC1"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14" i="15" l="1"/>
  <c r="K14" i="15"/>
  <c r="G13" i="15"/>
  <c r="G12" i="15"/>
  <c r="G10" i="15"/>
  <c r="G11" i="15"/>
  <c r="G7" i="15"/>
  <c r="G8" i="15"/>
  <c r="Q140" i="15" s="1"/>
  <c r="AC38" i="16"/>
  <c r="H9" i="1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<sst xmlns="http://schemas.openxmlformats.org/spreadsheetml/2006/main" count="426" uniqueCount="323">
  <si>
    <t>フリガナ</t>
    <phoneticPr fontId="4"/>
  </si>
  <si>
    <t>〒</t>
    <phoneticPr fontId="4"/>
  </si>
  <si>
    <t>年</t>
    <rPh sb="0" eb="1">
      <t>ネン</t>
    </rPh>
    <phoneticPr fontId="4"/>
  </si>
  <si>
    <t>月</t>
    <rPh sb="0" eb="1">
      <t>ゲツ</t>
    </rPh>
    <phoneticPr fontId="4"/>
  </si>
  <si>
    <t>円</t>
    <rPh sb="0" eb="1">
      <t>エン</t>
    </rPh>
    <phoneticPr fontId="4"/>
  </si>
  <si>
    <t>人</t>
    <rPh sb="0" eb="1">
      <t>ニン</t>
    </rPh>
    <phoneticPr fontId="4"/>
  </si>
  <si>
    <t>日</t>
    <rPh sb="0" eb="1">
      <t>ニチ</t>
    </rPh>
    <phoneticPr fontId="4"/>
  </si>
  <si>
    <t>介護保険事業所番号</t>
    <rPh sb="0" eb="2">
      <t>カイゴ</t>
    </rPh>
    <rPh sb="2" eb="4">
      <t>ホケン</t>
    </rPh>
    <rPh sb="4" eb="7">
      <t>ジギョウショ</t>
    </rPh>
    <rPh sb="7" eb="9">
      <t>バンゴウ</t>
    </rPh>
    <phoneticPr fontId="4"/>
  </si>
  <si>
    <t>サービス名</t>
    <rPh sb="4" eb="5">
      <t>メイ</t>
    </rPh>
    <phoneticPr fontId="4"/>
  </si>
  <si>
    <t>1</t>
    <phoneticPr fontId="4"/>
  </si>
  <si>
    <t>＜サービス名一覧&gt;</t>
    <rPh sb="5" eb="6">
      <t>ナ</t>
    </rPh>
    <rPh sb="6" eb="8">
      <t>イチラン</t>
    </rPh>
    <phoneticPr fontId="4"/>
  </si>
  <si>
    <t>訪問介護</t>
  </si>
  <si>
    <t>夜間対応型訪問介護</t>
  </si>
  <si>
    <t>通所介護</t>
  </si>
  <si>
    <t>地域密着型通所介護</t>
  </si>
  <si>
    <t>地域密着型特定施設入居者生活介護</t>
  </si>
  <si>
    <t>看護小規模多機能型居宅介護</t>
    <rPh sb="0" eb="13">
      <t>カンゴ</t>
    </rPh>
    <phoneticPr fontId="4"/>
  </si>
  <si>
    <t>介護老人福祉施設</t>
    <rPh sb="0" eb="2">
      <t>カイゴ</t>
    </rPh>
    <rPh sb="2" eb="4">
      <t>ロウジン</t>
    </rPh>
    <rPh sb="4" eb="6">
      <t>フクシ</t>
    </rPh>
    <rPh sb="6" eb="8">
      <t>シセツ</t>
    </rPh>
    <phoneticPr fontId="4"/>
  </si>
  <si>
    <t>地域密着型介護老人福祉施設</t>
  </si>
  <si>
    <t>介護老人保健施設</t>
    <rPh sb="0" eb="8">
      <t>ロウケン</t>
    </rPh>
    <phoneticPr fontId="4"/>
  </si>
  <si>
    <t>介護療養型医療施設</t>
    <rPh sb="0" eb="9">
      <t>カイゴ</t>
    </rPh>
    <phoneticPr fontId="4"/>
  </si>
  <si>
    <t>介護医療院</t>
    <rPh sb="0" eb="2">
      <t>カイゴ</t>
    </rPh>
    <rPh sb="2" eb="4">
      <t>イリョウ</t>
    </rPh>
    <rPh sb="4" eb="5">
      <t>イン</t>
    </rPh>
    <phoneticPr fontId="4"/>
  </si>
  <si>
    <t>年度）</t>
    <phoneticPr fontId="4"/>
  </si>
  <si>
    <t>電話番号</t>
    <rPh sb="0" eb="2">
      <t>デンワ</t>
    </rPh>
    <rPh sb="2" eb="4">
      <t>バンゴウ</t>
    </rPh>
    <phoneticPr fontId="4"/>
  </si>
  <si>
    <t>令和</t>
    <rPh sb="0" eb="2">
      <t>レイワ</t>
    </rPh>
    <phoneticPr fontId="4"/>
  </si>
  <si>
    <t>①</t>
    <phoneticPr fontId="4"/>
  </si>
  <si>
    <t>②</t>
    <phoneticPr fontId="4"/>
  </si>
  <si>
    <t>その他</t>
    <rPh sb="2" eb="3">
      <t>タ</t>
    </rPh>
    <phoneticPr fontId="4"/>
  </si>
  <si>
    <t>（</t>
    <phoneticPr fontId="4"/>
  </si>
  <si>
    <t>）</t>
    <phoneticPr fontId="4"/>
  </si>
  <si>
    <t>※</t>
    <phoneticPr fontId="4"/>
  </si>
  <si>
    <t>別紙様式３－２</t>
    <rPh sb="0" eb="2">
      <t>ベッシ</t>
    </rPh>
    <rPh sb="2" eb="4">
      <t>ヨウシキ</t>
    </rPh>
    <phoneticPr fontId="4"/>
  </si>
  <si>
    <t>別紙様式３－１</t>
    <rPh sb="0" eb="2">
      <t>ベッシ</t>
    </rPh>
    <rPh sb="2" eb="4">
      <t>ヨウシキ</t>
    </rPh>
    <phoneticPr fontId="4"/>
  </si>
  <si>
    <t>提出先</t>
    <rPh sb="0" eb="2">
      <t>テイシュツ</t>
    </rPh>
    <rPh sb="2" eb="3">
      <t>サキ</t>
    </rPh>
    <phoneticPr fontId="4"/>
  </si>
  <si>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</si>
  <si>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</si>
  <si>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</si>
  <si>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連絡先</t>
    <rPh sb="0" eb="3">
      <t>レンラクサキ</t>
    </rPh>
    <phoneticPr fontId="4"/>
  </si>
  <si>
    <t>E-mail</t>
    <phoneticPr fontId="4"/>
  </si>
  <si>
    <t>法人名</t>
    <rPh sb="0" eb="2">
      <t>ホウジン</t>
    </rPh>
    <rPh sb="2" eb="3">
      <t>メイ</t>
    </rPh>
    <phoneticPr fontId="4"/>
  </si>
  <si>
    <t>フリガナ</t>
    <phoneticPr fontId="4"/>
  </si>
  <si>
    <t>↓隠し列</t>
    <rPh sb="1" eb="2">
      <t>カク</t>
    </rPh>
    <rPh sb="3" eb="4">
      <t>レツ</t>
    </rPh>
    <phoneticPr fontId="4"/>
  </si>
  <si>
    <t>名称</t>
    <rPh sb="0" eb="2">
      <t>メイショウ</t>
    </rPh>
    <phoneticPr fontId="4"/>
  </si>
  <si>
    <t>〒結合</t>
    <rPh sb="1" eb="3">
      <t>ケツゴウ</t>
    </rPh>
    <phoneticPr fontId="4"/>
  </si>
  <si>
    <t>法人住所</t>
    <rPh sb="0" eb="2">
      <t>ホウジン</t>
    </rPh>
    <rPh sb="2" eb="4">
      <t>ジュウショ</t>
    </rPh>
    <phoneticPr fontId="4"/>
  </si>
  <si>
    <t>〒</t>
    <phoneticPr fontId="4"/>
  </si>
  <si>
    <t>住所１（番地・住居番号まで）</t>
    <rPh sb="0" eb="2">
      <t>ジュウショ</t>
    </rPh>
    <rPh sb="4" eb="6">
      <t>バンチ</t>
    </rPh>
    <rPh sb="7" eb="9">
      <t>ジュウキョ</t>
    </rPh>
    <rPh sb="9" eb="11">
      <t>バンゴウ</t>
    </rPh>
    <phoneticPr fontId="4"/>
  </si>
  <si>
    <t>住所２（建物名等）</t>
    <rPh sb="0" eb="2">
      <t>ジュウショ</t>
    </rPh>
    <rPh sb="4" eb="6">
      <t>タテモノ</t>
    </rPh>
    <rPh sb="6" eb="7">
      <t>メイ</t>
    </rPh>
    <rPh sb="7" eb="8">
      <t>トウ</t>
    </rPh>
    <phoneticPr fontId="4"/>
  </si>
  <si>
    <t>法人代表者</t>
    <rPh sb="0" eb="2">
      <t>ホウジン</t>
    </rPh>
    <rPh sb="2" eb="5">
      <t>ダイヒョウシャ</t>
    </rPh>
    <phoneticPr fontId="4"/>
  </si>
  <si>
    <t>職名</t>
    <rPh sb="0" eb="2">
      <t>ショクメイ</t>
    </rPh>
    <phoneticPr fontId="4"/>
  </si>
  <si>
    <t>氏名</t>
    <rPh sb="0" eb="2">
      <t>シメイ</t>
    </rPh>
    <phoneticPr fontId="4"/>
  </si>
  <si>
    <t>書類作成
担当者</t>
    <rPh sb="0" eb="2">
      <t>ショルイ</t>
    </rPh>
    <rPh sb="2" eb="4">
      <t>サクセイ</t>
    </rPh>
    <rPh sb="5" eb="8">
      <t>タントウシャ</t>
    </rPh>
    <phoneticPr fontId="4"/>
  </si>
  <si>
    <t>フリガナ</t>
    <phoneticPr fontId="4"/>
  </si>
  <si>
    <t>e-mail</t>
    <phoneticPr fontId="4"/>
  </si>
  <si>
    <t>通し番号</t>
    <rPh sb="0" eb="1">
      <t>トオ</t>
    </rPh>
    <rPh sb="2" eb="4">
      <t>バンゴウ</t>
    </rPh>
    <phoneticPr fontId="4"/>
  </si>
  <si>
    <t>介護保険事業所番号</t>
    <rPh sb="0" eb="2">
      <t>カイゴ</t>
    </rPh>
    <rPh sb="2" eb="4">
      <t>ホケン</t>
    </rPh>
    <rPh sb="4" eb="6">
      <t>ジギョウ</t>
    </rPh>
    <rPh sb="6" eb="7">
      <t>ショ</t>
    </rPh>
    <rPh sb="7" eb="9">
      <t>バンゴウ</t>
    </rPh>
    <phoneticPr fontId="4"/>
  </si>
  <si>
    <t>指定権者名</t>
    <rPh sb="0" eb="2">
      <t>シテイ</t>
    </rPh>
    <rPh sb="2" eb="3">
      <t>ケン</t>
    </rPh>
    <rPh sb="3" eb="4">
      <t>ジャ</t>
    </rPh>
    <rPh sb="4" eb="5">
      <t>メイ</t>
    </rPh>
    <phoneticPr fontId="4"/>
  </si>
  <si>
    <t>事業所名</t>
    <rPh sb="0" eb="2">
      <t>ジギョウ</t>
    </rPh>
    <rPh sb="2" eb="3">
      <t>ショ</t>
    </rPh>
    <rPh sb="3" eb="4">
      <t>メイ</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</si>
  <si>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</si>
  <si>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</si>
  <si>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指定権者</t>
    <rPh sb="0" eb="2">
      <t>シテイ</t>
    </rPh>
    <rPh sb="2" eb="4">
      <t>ケンシャ</t>
    </rPh>
    <phoneticPr fontId="4"/>
  </si>
  <si>
    <t>事業所名</t>
    <rPh sb="0" eb="2">
      <t>ジギョウ</t>
    </rPh>
    <rPh sb="2" eb="3">
      <t>ショ</t>
    </rPh>
    <rPh sb="3" eb="4">
      <t>ナ</t>
    </rPh>
    <phoneticPr fontId="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</si>
  <si>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</si>
  <si>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事業所の所在地</t>
    <rPh sb="0" eb="3">
      <t>ジギョウショ</t>
    </rPh>
    <rPh sb="4" eb="7">
      <t>ショザイチ</t>
    </rPh>
    <phoneticPr fontId="4"/>
  </si>
  <si>
    <t>都道府県</t>
    <rPh sb="0" eb="4">
      <t>トドウフケン</t>
    </rPh>
    <phoneticPr fontId="4"/>
  </si>
  <si>
    <t>市区町村</t>
    <rPh sb="0" eb="2">
      <t>シク</t>
    </rPh>
    <rPh sb="2" eb="4">
      <t>チョウソン</t>
    </rPh>
    <phoneticPr fontId="4"/>
  </si>
  <si>
    <t>本年度の加算の総額［円］</t>
    <rPh sb="0" eb="3">
      <t>ホンネンド</t>
    </rPh>
    <rPh sb="4" eb="6">
      <t>カサン</t>
    </rPh>
    <rPh sb="7" eb="9">
      <t>ソウガク</t>
    </rPh>
    <rPh sb="10" eb="11">
      <t>エン</t>
    </rPh>
    <phoneticPr fontId="4"/>
  </si>
  <si>
    <t>　</t>
    <phoneticPr fontId="4"/>
  </si>
  <si>
    <t>実績報告書の記載内容に虚偽がないことを証明するとともに、記載内容を証明する資料を適切に保管していることを誓約します。</t>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</si>
  <si>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</si>
  <si>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4"/>
  </si>
  <si>
    <t>定期巡回･随時対応型訪問介護看護</t>
    <phoneticPr fontId="4"/>
  </si>
  <si>
    <t>内容</t>
    <rPh sb="0" eb="2">
      <t>ナイヨウ</t>
    </rPh>
    <phoneticPr fontId="4"/>
  </si>
  <si>
    <t>入職促進に向けた取組</t>
    <phoneticPr fontId="4"/>
  </si>
  <si>
    <t>法人や事業所の経営理念やケア方針・人材育成方針、その実現のための施策・仕組みなどの明確化</t>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</si>
  <si>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</si>
  <si>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</si>
  <si>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職業体験の受入れや地域行事への参加や主催等による職業魅力度向上の取組の実施</t>
    <rPh sb="35" eb="37">
      <t>ジッシ</t>
    </rPh>
    <phoneticPr fontId="4"/>
  </si>
  <si>
    <t>資質の向上やキャリアアップに向けた支援</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</si>
  <si>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</si>
  <si>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</si>
  <si>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</si>
  <si>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</si>
  <si>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両立支援・多様な働き方の推進</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</si>
  <si>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</si>
  <si>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</si>
  <si>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</si>
  <si>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</si>
  <si>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腰痛を含む心身の健康管理</t>
    <phoneticPr fontId="4"/>
  </si>
  <si>
    <t>介護職員の身体の負担軽減のための介護技術の修得支援、介護ロボットやリフト等の介護機器等導入及び研修等による腰痛対策の実施</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</si>
  <si>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</si>
  <si>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</si>
  <si>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</si>
  <si>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生産性向上のための業務改善の取組</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</si>
  <si>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</si>
  <si>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</si>
  <si>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</si>
  <si>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</si>
  <si>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やりがい・働きがいの醸成</t>
    <phoneticPr fontId="4"/>
  </si>
  <si>
    <t>ミーティング等による職場内コミュニケーションの円滑化による個々の介護職員の気づきを踏まえた勤務環境やケア内容の改善</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</si>
  <si>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</si>
  <si>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利用者本位のケア方針など介護保険や法人の理念等を定期的に学ぶ機会の提供</t>
    <phoneticPr fontId="4"/>
  </si>
  <si>
    <t>ケアの好事例や、利用者やその家族からの謝意等の情報を共有する機会の提供</t>
    <phoneticPr fontId="4"/>
  </si>
  <si>
    <t>区分</t>
    <rPh sb="0" eb="2">
      <t>クブン</t>
    </rPh>
    <phoneticPr fontId="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</si>
  <si>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
  </si>
  <si>
    <t>訪問型サービス（総合事業）</t>
    <rPh sb="8" eb="10">
      <t>ソウゴウ</t>
    </rPh>
    <rPh sb="10" eb="12">
      <t>ジギョウ</t>
    </rPh>
    <phoneticPr fontId="4"/>
  </si>
  <si>
    <t>通所型サービス（総合事業）</t>
    <rPh sb="8" eb="10">
      <t>ソウゴウ</t>
    </rPh>
    <rPh sb="10" eb="12">
      <t>ジギョウ</t>
    </rPh>
    <phoneticPr fontId="4"/>
  </si>
  <si>
    <t>処遇改善加算</t>
    <rPh sb="0" eb="2">
      <t>ショグウ</t>
    </rPh>
    <rPh sb="2" eb="6">
      <t>カイゼンカサン</t>
    </rPh>
    <phoneticPr fontId="4"/>
  </si>
  <si>
    <t>特定加算</t>
    <rPh sb="0" eb="2">
      <t>トクテイ</t>
    </rPh>
    <rPh sb="2" eb="4">
      <t>カサン</t>
    </rPh>
    <phoneticPr fontId="4"/>
  </si>
  <si>
    <t>加算提出先</t>
    <rPh sb="0" eb="2">
      <t>カサン</t>
    </rPh>
    <rPh sb="2" eb="4">
      <t>テイシュツ</t>
    </rPh>
    <rPh sb="4" eb="5">
      <t>サキ</t>
    </rPh>
    <phoneticPr fontId="4"/>
  </si>
  <si>
    <t>－</t>
  </si>
  <si>
    <t>処遇改善加算</t>
    <phoneticPr fontId="4"/>
  </si>
  <si>
    <t>特定加算</t>
    <phoneticPr fontId="4"/>
  </si>
  <si>
    <t>ベースアップ等加算</t>
    <rPh sb="6" eb="7">
      <t>トウ</t>
    </rPh>
    <rPh sb="7" eb="9">
      <t>カサン</t>
    </rPh>
    <phoneticPr fontId="4"/>
  </si>
  <si>
    <t>令和</t>
    <phoneticPr fontId="4"/>
  </si>
  <si>
    <t>年度の加算の総額</t>
    <rPh sb="0" eb="2">
      <t>ネンド</t>
    </rPh>
    <rPh sb="3" eb="5">
      <t>カサン</t>
    </rPh>
    <rPh sb="6" eb="8">
      <t>ソウガク</t>
    </rPh>
    <phoneticPr fontId="4"/>
  </si>
  <si>
    <t>％</t>
    <phoneticPr fontId="4"/>
  </si>
  <si>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4"/>
  </si>
  <si>
    <t>実績報告書（令和</t>
    <rPh sb="0" eb="2">
      <t>ジッセキ</t>
    </rPh>
    <rPh sb="2" eb="5">
      <t>ホウコクショ</t>
    </rPh>
    <rPh sb="6" eb="8">
      <t>レイワ</t>
    </rPh>
    <phoneticPr fontId="4"/>
  </si>
  <si>
    <t>【記入上の注意】</t>
    <rPh sb="1" eb="3">
      <t>キニュウ</t>
    </rPh>
    <rPh sb="3" eb="4">
      <t>ジョウ</t>
    </rPh>
    <rPh sb="5" eb="7">
      <t>チュウイ</t>
    </rPh>
    <phoneticPr fontId="4"/>
  </si>
  <si>
    <t>・</t>
    <phoneticPr fontId="4"/>
  </si>
  <si>
    <t>・</t>
    <phoneticPr fontId="4"/>
  </si>
  <si>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4"/>
  </si>
  <si>
    <t>３　加算対象事業所に関する情報</t>
    <rPh sb="2" eb="4">
      <t>カサン</t>
    </rPh>
    <rPh sb="4" eb="6">
      <t>タイショウ</t>
    </rPh>
    <rPh sb="6" eb="8">
      <t>ジギョウ</t>
    </rPh>
    <rPh sb="8" eb="9">
      <t>ショ</t>
    </rPh>
    <rPh sb="10" eb="11">
      <t>カン</t>
    </rPh>
    <rPh sb="13" eb="15">
      <t>ジョウホウ</t>
    </rPh>
    <phoneticPr fontId="4"/>
  </si>
  <si>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4"/>
  </si>
  <si>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4"/>
  </si>
  <si>
    <t>算定する
加算区分</t>
    <phoneticPr fontId="4"/>
  </si>
  <si>
    <t>算定する
加算区分</t>
    <rPh sb="5" eb="7">
      <t>カサン</t>
    </rPh>
    <phoneticPr fontId="4"/>
  </si>
  <si>
    <t>(</t>
    <phoneticPr fontId="4"/>
  </si>
  <si>
    <t>)</t>
    <phoneticPr fontId="4"/>
  </si>
  <si>
    <t>(ア)前年度の賃金の総額</t>
    <phoneticPr fontId="4"/>
  </si>
  <si>
    <t>(イ)前年度の処遇改善加算の総額</t>
    <phoneticPr fontId="4"/>
  </si>
  <si>
    <t>(ウ)前年度の特定加算の総額</t>
    <phoneticPr fontId="4"/>
  </si>
  <si>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4"/>
  </si>
  <si>
    <t>(オ)前年度の各介護サービス事業者等の
独自の賃金改善額</t>
    <phoneticPr fontId="4"/>
  </si>
  <si>
    <t>年度の加算の影響を除いた賃金額</t>
    <rPh sb="0" eb="2">
      <t>ネンド</t>
    </rPh>
    <rPh sb="3" eb="5">
      <t>カサン</t>
    </rPh>
    <rPh sb="6" eb="8">
      <t>エイキョウ</t>
    </rPh>
    <rPh sb="9" eb="10">
      <t>ノゾ</t>
    </rPh>
    <rPh sb="12" eb="14">
      <t>チンギン</t>
    </rPh>
    <rPh sb="14" eb="15">
      <t>ガク</t>
    </rPh>
    <phoneticPr fontId="4"/>
  </si>
  <si>
    <t>人</t>
  </si>
  <si>
    <t>経験・技能のある
介護職員(A)</t>
    <rPh sb="0" eb="2">
      <t>ケイケン</t>
    </rPh>
    <phoneticPr fontId="4"/>
  </si>
  <si>
    <t>他の介護職員(B)</t>
    <rPh sb="0" eb="1">
      <t>タ</t>
    </rPh>
    <rPh sb="2" eb="4">
      <t>カイゴ</t>
    </rPh>
    <rPh sb="4" eb="6">
      <t>ショクイン</t>
    </rPh>
    <phoneticPr fontId="4"/>
  </si>
  <si>
    <t>その他の職種(C)</t>
    <rPh sb="2" eb="3">
      <t>タ</t>
    </rPh>
    <rPh sb="4" eb="6">
      <t>ショクシュ</t>
    </rPh>
    <phoneticPr fontId="4"/>
  </si>
  <si>
    <t>円</t>
    <rPh sb="0" eb="1">
      <t>エン</t>
    </rPh>
    <phoneticPr fontId="4"/>
  </si>
  <si>
    <t>本年度のベースアップ等加算の総額［円］</t>
    <rPh sb="0" eb="3">
      <t>ホンネンド</t>
    </rPh>
    <rPh sb="10" eb="11">
      <t>トウ</t>
    </rPh>
    <rPh sb="11" eb="13">
      <t>カサン</t>
    </rPh>
    <rPh sb="14" eb="16">
      <t>ソウガク</t>
    </rPh>
    <rPh sb="17" eb="18">
      <t>エン</t>
    </rPh>
    <phoneticPr fontId="4"/>
  </si>
  <si>
    <t>（介護予防）訪問入浴介護</t>
    <rPh sb="1" eb="3">
      <t>カイゴ</t>
    </rPh>
    <rPh sb="3" eb="5">
      <t>ヨボウ</t>
    </rPh>
    <phoneticPr fontId="4"/>
  </si>
  <si>
    <t>（介護予防）通所リハビリテーション</t>
    <phoneticPr fontId="4"/>
  </si>
  <si>
    <t>（介護予防）特定施設入居者生活介護</t>
    <phoneticPr fontId="4"/>
  </si>
  <si>
    <t>（介護予防）認知症対応型通所介護</t>
    <phoneticPr fontId="4"/>
  </si>
  <si>
    <t>（介護予防）小規模多機能型居宅介護</t>
    <phoneticPr fontId="4"/>
  </si>
  <si>
    <t>（介護予防）認知症対応型共同生活介護</t>
    <phoneticPr fontId="4"/>
  </si>
  <si>
    <t>（介護予防）短期入所生活介護</t>
    <phoneticPr fontId="4"/>
  </si>
  <si>
    <t>（介護予防）短期入所療養介護（老健）</t>
    <phoneticPr fontId="4"/>
  </si>
  <si>
    <t>（介護予防）短期入所療養介護 （病院等（老健以外）)</t>
    <phoneticPr fontId="4"/>
  </si>
  <si>
    <t>（介護予防）短期入所療養介護（医療院）</t>
    <rPh sb="6" eb="8">
      <t>タンキ</t>
    </rPh>
    <rPh sb="8" eb="10">
      <t>ニュウショ</t>
    </rPh>
    <rPh sb="10" eb="12">
      <t>リョウヨウ</t>
    </rPh>
    <rPh sb="12" eb="14">
      <t>カイゴ</t>
    </rPh>
    <rPh sb="15" eb="17">
      <t>イリョウ</t>
    </rPh>
    <rPh sb="17" eb="18">
      <t>イン</t>
    </rPh>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</si>
  <si>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</si>
  <si>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</si>
  <si>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ベースアップ等加算</t>
    <rPh sb="6" eb="9">
      <t>トウカサン</t>
    </rPh>
    <phoneticPr fontId="4"/>
  </si>
  <si>
    <t>２　実績報告について＜共通＞</t>
    <rPh sb="2" eb="4">
      <t>ジッセキ</t>
    </rPh>
    <rPh sb="4" eb="6">
      <t>ホウコク</t>
    </rPh>
    <rPh sb="11" eb="13">
      <t>キョウツウ</t>
    </rPh>
    <phoneticPr fontId="4"/>
  </si>
  <si>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4"/>
  </si>
  <si>
    <t>（３）職場環境等要件に基づいて実施した取組について＜処遇改善加算・特定加算＞</t>
    <phoneticPr fontId="4"/>
  </si>
  <si>
    <t>加算Ⅰ</t>
  </si>
  <si>
    <t>特定Ⅰ</t>
  </si>
  <si>
    <t>（３）加算以外の部分で賃金水準を下げないことについて</t>
    <rPh sb="3" eb="5">
      <t>カサン</t>
    </rPh>
    <rPh sb="5" eb="7">
      <t>イガイ</t>
    </rPh>
    <rPh sb="8" eb="10">
      <t>ブブン</t>
    </rPh>
    <rPh sb="11" eb="13">
      <t>チンギン</t>
    </rPh>
    <rPh sb="13" eb="15">
      <t>スイジュン</t>
    </rPh>
    <rPh sb="16" eb="17">
      <t>サ</t>
    </rPh>
    <phoneticPr fontId="4"/>
  </si>
  <si>
    <t>（参考）ベースアップ等加算による賃金改善所要額（総額・年額）</t>
    <rPh sb="1" eb="3">
      <t>サンコウ</t>
    </rPh>
    <rPh sb="10" eb="11">
      <t>トウ</t>
    </rPh>
    <rPh sb="11" eb="13">
      <t>カサン</t>
    </rPh>
    <rPh sb="16" eb="18">
      <t>チンギン</t>
    </rPh>
    <rPh sb="18" eb="20">
      <t>カイゼン</t>
    </rPh>
    <rPh sb="20" eb="22">
      <t>ショヨウ</t>
    </rPh>
    <rPh sb="22" eb="23">
      <t>ガク</t>
    </rPh>
    <rPh sb="24" eb="26">
      <t>ソウガク</t>
    </rPh>
    <rPh sb="27" eb="29">
      <t>ネンガク</t>
    </rPh>
    <phoneticPr fontId="4"/>
  </si>
  <si>
    <t>（参考）特定加算による本年度の賃金改善所要額（総額・年額）</t>
    <rPh sb="1" eb="3">
      <t>サンコウ</t>
    </rPh>
    <rPh sb="4" eb="6">
      <t>トクテイ</t>
    </rPh>
    <rPh sb="6" eb="8">
      <t>カサン</t>
    </rPh>
    <rPh sb="11" eb="14">
      <t>ホンネンド</t>
    </rPh>
    <rPh sb="15" eb="17">
      <t>チンギン</t>
    </rPh>
    <rPh sb="17" eb="19">
      <t>カイゼン</t>
    </rPh>
    <rPh sb="19" eb="21">
      <t>ショヨウ</t>
    </rPh>
    <rPh sb="21" eb="22">
      <t>ガク</t>
    </rPh>
    <rPh sb="23" eb="25">
      <t>ソウガク</t>
    </rPh>
    <rPh sb="26" eb="28">
      <t>ネンガク</t>
    </rPh>
    <phoneticPr fontId="4"/>
  </si>
  <si>
    <t>１　基本情報＜共通＞</t>
    <rPh sb="2" eb="4">
      <t>キホン</t>
    </rPh>
    <rPh sb="4" eb="6">
      <t>ジョウホウ</t>
    </rPh>
    <rPh sb="7" eb="9">
      <t>キョウツウ</t>
    </rPh>
    <phoneticPr fontId="4"/>
  </si>
  <si>
    <t>事業所の所在地</t>
    <phoneticPr fontId="4"/>
  </si>
  <si>
    <t>○</t>
  </si>
  <si>
    <t>要件Ⅳ</t>
    <phoneticPr fontId="4"/>
  </si>
  <si>
    <t>介護職員</t>
    <rPh sb="0" eb="2">
      <t>カイゴ</t>
    </rPh>
    <rPh sb="2" eb="4">
      <t>ショクイン</t>
    </rPh>
    <phoneticPr fontId="4"/>
  </si>
  <si>
    <t>代表者</t>
    <rPh sb="0" eb="3">
      <t>ダイヒョウシャ</t>
    </rPh>
    <phoneticPr fontId="4"/>
  </si>
  <si>
    <t>人</t>
    <phoneticPr fontId="4"/>
  </si>
  <si>
    <t>←</t>
    <phoneticPr fontId="4"/>
  </si>
  <si>
    <t>②一月当たりの常勤換算職員数</t>
    <rPh sb="1" eb="2">
      <t>ヒト</t>
    </rPh>
    <rPh sb="2" eb="3">
      <t>ツキ</t>
    </rPh>
    <rPh sb="3" eb="4">
      <t>ア</t>
    </rPh>
    <rPh sb="7" eb="9">
      <t>ジョウキン</t>
    </rPh>
    <rPh sb="9" eb="11">
      <t>カンサン</t>
    </rPh>
    <rPh sb="11" eb="14">
      <t>ショクインスウ</t>
    </rPh>
    <phoneticPr fontId="4"/>
  </si>
  <si>
    <t>③特定加算による賃金改善所要額（年額）</t>
    <rPh sb="1" eb="3">
      <t>トクテイ</t>
    </rPh>
    <rPh sb="3" eb="5">
      <t>カサン</t>
    </rPh>
    <rPh sb="8" eb="10">
      <t>チンギン</t>
    </rPh>
    <rPh sb="10" eb="12">
      <t>カイゼン</t>
    </rPh>
    <rPh sb="12" eb="14">
      <t>ショヨウ</t>
    </rPh>
    <rPh sb="14" eb="15">
      <t>ガク</t>
    </rPh>
    <rPh sb="16" eb="18">
      <t>ネンガク</t>
    </rPh>
    <phoneticPr fontId="4"/>
  </si>
  <si>
    <t>④特定加算による平均賃金改善所要額（月額）</t>
    <rPh sb="1" eb="3">
      <t>トクテイ</t>
    </rPh>
    <rPh sb="3" eb="5">
      <t>カサン</t>
    </rPh>
    <rPh sb="8" eb="10">
      <t>ヘイキン</t>
    </rPh>
    <rPh sb="10" eb="12">
      <t>チンギン</t>
    </rPh>
    <rPh sb="12" eb="14">
      <t>カイゼン</t>
    </rPh>
    <rPh sb="14" eb="16">
      <t>ショヨウ</t>
    </rPh>
    <rPh sb="16" eb="17">
      <t>ガク</t>
    </rPh>
    <rPh sb="18" eb="20">
      <t>ゲツガク</t>
    </rPh>
    <phoneticPr fontId="4"/>
  </si>
  <si>
    <t>⑤特定加算による平均賃金改善所要額の比率
　（グループごとの配分比率）</t>
    <rPh sb="14" eb="16">
      <t>ショヨウ</t>
    </rPh>
    <rPh sb="30" eb="32">
      <t>ハイブン</t>
    </rPh>
    <rPh sb="32" eb="34">
      <t>ヒリツ</t>
    </rPh>
    <phoneticPr fontId="4"/>
  </si>
  <si>
    <t>要件Ⅶ</t>
    <rPh sb="0" eb="2">
      <t>ヨウケン</t>
    </rPh>
    <phoneticPr fontId="4"/>
  </si>
  <si>
    <t>要件Ⅷ</t>
    <rPh sb="0" eb="2">
      <t>ヨウケン</t>
    </rPh>
    <phoneticPr fontId="4"/>
  </si>
  <si>
    <t>←</t>
    <phoneticPr fontId="4"/>
  </si>
  <si>
    <t>・</t>
    <phoneticPr fontId="4"/>
  </si>
  <si>
    <t xml:space="preserve"> 取得した加算の合計</t>
    <rPh sb="1" eb="3">
      <t>シュトク</t>
    </rPh>
    <rPh sb="5" eb="7">
      <t>カサン</t>
    </rPh>
    <rPh sb="8" eb="10">
      <t>ゴウケイ</t>
    </rPh>
    <phoneticPr fontId="4"/>
  </si>
  <si>
    <t>ⅰ）ベースアップ等加算による賃金改善所要額</t>
    <rPh sb="8" eb="9">
      <t>トウ</t>
    </rPh>
    <rPh sb="9" eb="11">
      <t>カサン</t>
    </rPh>
    <rPh sb="18" eb="20">
      <t>ショヨウ</t>
    </rPh>
    <phoneticPr fontId="4"/>
  </si>
  <si>
    <t xml:space="preserve"> ii ）ベースアップ等加算による賃金改善所要額</t>
    <rPh sb="21" eb="23">
      <t>ショヨウ</t>
    </rPh>
    <phoneticPr fontId="4"/>
  </si>
  <si>
    <t>（１）加算額以上の賃金改善について（全体）</t>
    <rPh sb="3" eb="6">
      <t>カサンガク</t>
    </rPh>
    <rPh sb="6" eb="8">
      <t>イジョウ</t>
    </rPh>
    <rPh sb="9" eb="11">
      <t>チンギン</t>
    </rPh>
    <rPh sb="11" eb="13">
      <t>カイゼン</t>
    </rPh>
    <rPh sb="18" eb="20">
      <t>ゼンタイ</t>
    </rPh>
    <phoneticPr fontId="4"/>
  </si>
  <si>
    <t>（２）加算額以上の賃金改善について（各加算の内訳）</t>
    <rPh sb="3" eb="6">
      <t>カサンガク</t>
    </rPh>
    <rPh sb="6" eb="8">
      <t>イジョウ</t>
    </rPh>
    <rPh sb="9" eb="11">
      <t>チンギン</t>
    </rPh>
    <rPh sb="11" eb="13">
      <t>カイゼン</t>
    </rPh>
    <rPh sb="18" eb="19">
      <t>カク</t>
    </rPh>
    <rPh sb="19" eb="21">
      <t>カサン</t>
    </rPh>
    <rPh sb="22" eb="24">
      <t>ウチワケ</t>
    </rPh>
    <phoneticPr fontId="4"/>
  </si>
  <si>
    <t>年度の加算の額</t>
    <rPh sb="0" eb="2">
      <t>ネンド</t>
    </rPh>
    <rPh sb="3" eb="5">
      <t>カサン</t>
    </rPh>
    <rPh sb="6" eb="7">
      <t>ガク</t>
    </rPh>
    <phoneticPr fontId="4"/>
  </si>
  <si>
    <t>（ア）本年度の賃金の総額</t>
    <rPh sb="3" eb="6">
      <t>ホンネンド</t>
    </rPh>
    <rPh sb="7" eb="9">
      <t>チンギン</t>
    </rPh>
    <rPh sb="10" eb="12">
      <t>ソウガク</t>
    </rPh>
    <phoneticPr fontId="4"/>
  </si>
  <si>
    <t>（イ）本年度の加算による賃金改善所要額の総額（再掲）</t>
    <rPh sb="3" eb="6">
      <t>ホンネンド</t>
    </rPh>
    <rPh sb="7" eb="9">
      <t>カサン</t>
    </rPh>
    <rPh sb="12" eb="14">
      <t>チンギン</t>
    </rPh>
    <rPh sb="14" eb="16">
      <t>カイゼン</t>
    </rPh>
    <rPh sb="16" eb="18">
      <t>ショヨウ</t>
    </rPh>
    <rPh sb="18" eb="19">
      <t>ガク</t>
    </rPh>
    <rPh sb="20" eb="22">
      <t>ソウガク</t>
    </rPh>
    <rPh sb="23" eb="25">
      <t>サイケイ</t>
    </rPh>
    <phoneticPr fontId="4"/>
  </si>
  <si>
    <t>要件Ⅵ</t>
    <rPh sb="0" eb="2">
      <t>ヨウケン</t>
    </rPh>
    <phoneticPr fontId="4"/>
  </si>
  <si>
    <t>介護保険事業所名称０１</t>
    <rPh sb="0" eb="2">
      <t>カイゴ</t>
    </rPh>
    <rPh sb="2" eb="4">
      <t>ホケン</t>
    </rPh>
    <rPh sb="4" eb="7">
      <t>ジギョウショ</t>
    </rPh>
    <rPh sb="7" eb="9">
      <t>メイショウ</t>
    </rPh>
    <phoneticPr fontId="13"/>
  </si>
  <si>
    <t>東京都</t>
    <rPh sb="0" eb="3">
      <t>トウキョウト</t>
    </rPh>
    <phoneticPr fontId="4"/>
  </si>
  <si>
    <t>千代田区</t>
    <rPh sb="0" eb="4">
      <t>チヨダク</t>
    </rPh>
    <phoneticPr fontId="4"/>
  </si>
  <si>
    <t>介護保険事業所名称０２</t>
    <rPh sb="0" eb="2">
      <t>カイゴ</t>
    </rPh>
    <rPh sb="2" eb="4">
      <t>ホケン</t>
    </rPh>
    <rPh sb="4" eb="7">
      <t>ジギョウショ</t>
    </rPh>
    <rPh sb="7" eb="9">
      <t>メイショウ</t>
    </rPh>
    <phoneticPr fontId="13"/>
  </si>
  <si>
    <t>（介護予防）短期入所生活介護</t>
  </si>
  <si>
    <t>！この欄が☓の場合、Aのうち賃金改善額が月額平均８万円以上又は改善後の賃金が年額440万円以上となった者の数が加算を取得した事業所の数を下回っており、「設定できない事業所があった場合その理由」欄にチェック（✔）がありません。</t>
    <rPh sb="3" eb="4">
      <t>ラン</t>
    </rPh>
    <rPh sb="7" eb="9">
      <t>バアイ</t>
    </rPh>
    <rPh sb="14" eb="16">
      <t>チンギン</t>
    </rPh>
    <rPh sb="16" eb="18">
      <t>カイゼン</t>
    </rPh>
    <rPh sb="18" eb="19">
      <t>ガク</t>
    </rPh>
    <rPh sb="20" eb="22">
      <t>ゲツガク</t>
    </rPh>
    <rPh sb="22" eb="24">
      <t>ヘイキン</t>
    </rPh>
    <rPh sb="25" eb="29">
      <t>マンエンイジョウ</t>
    </rPh>
    <rPh sb="29" eb="30">
      <t>マタ</t>
    </rPh>
    <rPh sb="31" eb="33">
      <t>カイゼン</t>
    </rPh>
    <rPh sb="33" eb="34">
      <t>ゴ</t>
    </rPh>
    <rPh sb="35" eb="37">
      <t>チンギン</t>
    </rPh>
    <rPh sb="38" eb="40">
      <t>ネンガク</t>
    </rPh>
    <rPh sb="43" eb="47">
      <t>マンエンイジョウ</t>
    </rPh>
    <rPh sb="51" eb="52">
      <t>モノ</t>
    </rPh>
    <rPh sb="53" eb="54">
      <t>カズ</t>
    </rPh>
    <rPh sb="55" eb="57">
      <t>カサン</t>
    </rPh>
    <rPh sb="58" eb="60">
      <t>シュトク</t>
    </rPh>
    <rPh sb="62" eb="65">
      <t>ジギョウショ</t>
    </rPh>
    <rPh sb="66" eb="67">
      <t>カズ</t>
    </rPh>
    <rPh sb="68" eb="70">
      <t>シタマワ</t>
    </rPh>
    <phoneticPr fontId="4"/>
  </si>
  <si>
    <t>⑧経験・技能のある介護職員（A）のうち賃金改善額が月額平均８万円以上又は改善後の賃金が年額440万円以上となった者の数</t>
    <phoneticPr fontId="4"/>
  </si>
  <si>
    <t>要件Ⅸ</t>
    <rPh sb="0" eb="2">
      <t>ヨウケン</t>
    </rPh>
    <phoneticPr fontId="4"/>
  </si>
  <si>
    <t>２（3）②(オ)の「前年度の各介護サービス事業者等の独自の賃金改善額」に計上する場合は記載すること。</t>
    <rPh sb="13" eb="16">
      <t>カクカイゴ</t>
    </rPh>
    <rPh sb="20" eb="24">
      <t>ジギョウシャトウ</t>
    </rPh>
    <phoneticPr fontId="4"/>
  </si>
  <si>
    <t>加算Ⅱ</t>
  </si>
  <si>
    <t>要件Ⅰ</t>
    <rPh sb="0" eb="2">
      <t>ヨウケン</t>
    </rPh>
    <phoneticPr fontId="4"/>
  </si>
  <si>
    <t>要件Ⅱ</t>
    <rPh sb="0" eb="2">
      <t>ヨウケン</t>
    </rPh>
    <phoneticPr fontId="4"/>
  </si>
  <si>
    <t>要件Ⅲ</t>
    <rPh sb="0" eb="2">
      <t>ヨウケン</t>
    </rPh>
    <phoneticPr fontId="4"/>
  </si>
  <si>
    <t>(f)には、加算を取得する前年度（４月～３月）の実績値について、加算等の配分対象としたすべての職員（介護職員及びその他の職種）の賃金の総額を記載すること。（処遇改善加算、特定加算、ベースアップ等加算及び処遇改善支援補助金の加算等の金額を上回るために実施した賃金改善の所要額を含む額を記載すること。）ただし、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Ph sb="26" eb="27">
      <t>アタイ</t>
    </rPh>
    <rPh sb="170" eb="171">
      <t>タト</t>
    </rPh>
    <rPh sb="174" eb="177">
      <t>ホンネンド</t>
    </rPh>
    <rPh sb="178" eb="179">
      <t>ニュウ</t>
    </rPh>
    <rPh sb="179" eb="180">
      <t>ショク</t>
    </rPh>
    <rPh sb="181" eb="183">
      <t>タイショク</t>
    </rPh>
    <rPh sb="186" eb="188">
      <t>ショクイン</t>
    </rPh>
    <rPh sb="189" eb="191">
      <t>ドウトウ</t>
    </rPh>
    <rPh sb="192" eb="194">
      <t>チンギン</t>
    </rPh>
    <rPh sb="194" eb="196">
      <t>スイジュン</t>
    </rPh>
    <rPh sb="197" eb="199">
      <t>ショクイン</t>
    </rPh>
    <rPh sb="200" eb="203">
      <t>ゼンネンド</t>
    </rPh>
    <rPh sb="205" eb="207">
      <t>ザイセキ</t>
    </rPh>
    <rPh sb="221" eb="223">
      <t>カテイ</t>
    </rPh>
    <rPh sb="225" eb="227">
      <t>ケイサン</t>
    </rPh>
    <rPh sb="232" eb="234">
      <t>ホウホウ</t>
    </rPh>
    <rPh sb="238" eb="241">
      <t>コンネンド</t>
    </rPh>
    <rPh sb="243" eb="245">
      <t>ヒカク</t>
    </rPh>
    <rPh sb="246" eb="247">
      <t>テキ</t>
    </rPh>
    <rPh sb="249" eb="250">
      <t>アタイ</t>
    </rPh>
    <rPh sb="251" eb="253">
      <t>シュウセイ</t>
    </rPh>
    <phoneticPr fontId="4"/>
  </si>
  <si>
    <t>⑦特定加算による賃金改善の対象としたその他の職種（C）のうち、改善後の賃金が最も高額となる者の賃金額(年額）</t>
    <rPh sb="1" eb="3">
      <t>トクテイ</t>
    </rPh>
    <rPh sb="3" eb="5">
      <t>カサン</t>
    </rPh>
    <rPh sb="8" eb="10">
      <t>チンギン</t>
    </rPh>
    <rPh sb="10" eb="12">
      <t>カイゼン</t>
    </rPh>
    <rPh sb="13" eb="15">
      <t>タイショウ</t>
    </rPh>
    <rPh sb="20" eb="21">
      <t>タ</t>
    </rPh>
    <rPh sb="22" eb="24">
      <t>ショクシュ</t>
    </rPh>
    <rPh sb="31" eb="33">
      <t>カイゼン</t>
    </rPh>
    <rPh sb="33" eb="34">
      <t>ゴ</t>
    </rPh>
    <rPh sb="35" eb="37">
      <t>チンギン</t>
    </rPh>
    <rPh sb="38" eb="39">
      <t>モット</t>
    </rPh>
    <rPh sb="40" eb="42">
      <t>コウガク</t>
    </rPh>
    <rPh sb="45" eb="46">
      <t>モノ</t>
    </rPh>
    <rPh sb="47" eb="49">
      <t>チンギン</t>
    </rPh>
    <rPh sb="49" eb="50">
      <t>ガク</t>
    </rPh>
    <rPh sb="51" eb="53">
      <t>ネンガク</t>
    </rPh>
    <phoneticPr fontId="4"/>
  </si>
  <si>
    <t>か所</t>
    <rPh sb="1" eb="2">
      <t>ショ</t>
    </rPh>
    <phoneticPr fontId="4"/>
  </si>
  <si>
    <t>横浜市</t>
    <rPh sb="0" eb="3">
      <t>ヨコハマシ</t>
    </rPh>
    <phoneticPr fontId="4"/>
  </si>
  <si>
    <t>千葉県</t>
    <rPh sb="0" eb="3">
      <t>チバケン</t>
    </rPh>
    <phoneticPr fontId="4"/>
  </si>
  <si>
    <t>東京都</t>
    <rPh sb="0" eb="2">
      <t>トウキョウ</t>
    </rPh>
    <rPh sb="2" eb="3">
      <t>ト</t>
    </rPh>
    <phoneticPr fontId="4"/>
  </si>
  <si>
    <t>豊島区</t>
    <rPh sb="0" eb="2">
      <t>テシマ</t>
    </rPh>
    <rPh sb="2" eb="3">
      <t>ク</t>
    </rPh>
    <phoneticPr fontId="4"/>
  </si>
  <si>
    <t>神奈川県</t>
    <rPh sb="0" eb="4">
      <t>カナガワケン</t>
    </rPh>
    <phoneticPr fontId="4"/>
  </si>
  <si>
    <t>介護保険事業所名称０３</t>
    <rPh sb="0" eb="2">
      <t>カイゴ</t>
    </rPh>
    <rPh sb="2" eb="4">
      <t>ホケン</t>
    </rPh>
    <rPh sb="4" eb="7">
      <t>ジギョウショ</t>
    </rPh>
    <rPh sb="7" eb="9">
      <t>メイショウ</t>
    </rPh>
    <phoneticPr fontId="13"/>
  </si>
  <si>
    <t>（介護予防）小規模多機能型居宅介護</t>
  </si>
  <si>
    <t>千葉市</t>
    <rPh sb="0" eb="3">
      <t>チバシ</t>
    </rPh>
    <phoneticPr fontId="4"/>
  </si>
  <si>
    <t>介護保険事業所名称０４</t>
    <rPh sb="0" eb="2">
      <t>カイゴ</t>
    </rPh>
    <rPh sb="2" eb="4">
      <t>ホケン</t>
    </rPh>
    <rPh sb="4" eb="7">
      <t>ジギョウショ</t>
    </rPh>
    <rPh sb="7" eb="9">
      <t>メイショウ</t>
    </rPh>
    <phoneticPr fontId="13"/>
  </si>
  <si>
    <t>1334567890</t>
  </si>
  <si>
    <t>特定Ⅱ</t>
  </si>
  <si>
    <t>！この欄が☓の場合、
・処遇改善加算のみ取得する場合→全体で1つ以上チェックが入っていません。
・特定加算も取得する場合→６区分ごとにそれぞれ1つ以上チェックが入っていません。</t>
    <rPh sb="3" eb="4">
      <t>ラン</t>
    </rPh>
    <rPh sb="7" eb="9">
      <t>バアイ</t>
    </rPh>
    <rPh sb="12" eb="14">
      <t>ショグウ</t>
    </rPh>
    <rPh sb="14" eb="16">
      <t>カイゼン</t>
    </rPh>
    <rPh sb="16" eb="18">
      <t>カサン</t>
    </rPh>
    <rPh sb="20" eb="22">
      <t>シュトク</t>
    </rPh>
    <rPh sb="24" eb="26">
      <t>バアイ</t>
    </rPh>
    <rPh sb="27" eb="29">
      <t>ゼンタイ</t>
    </rPh>
    <rPh sb="32" eb="34">
      <t>イジョウ</t>
    </rPh>
    <rPh sb="39" eb="40">
      <t>ハイ</t>
    </rPh>
    <rPh sb="49" eb="51">
      <t>トクテイ</t>
    </rPh>
    <rPh sb="51" eb="53">
      <t>カサン</t>
    </rPh>
    <rPh sb="54" eb="56">
      <t>シュトク</t>
    </rPh>
    <rPh sb="58" eb="60">
      <t>バアイ</t>
    </rPh>
    <rPh sb="62" eb="64">
      <t>クブン</t>
    </rPh>
    <rPh sb="73" eb="75">
      <t>イジョウ</t>
    </rPh>
    <rPh sb="80" eb="81">
      <t>ハイ</t>
    </rPh>
    <phoneticPr fontId="4"/>
  </si>
  <si>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4"/>
  </si>
  <si>
    <t>（４）前年度の独自の賃金改善（処遇改善加算等の配分以外の独自の賃金額）</t>
    <rPh sb="3" eb="6">
      <t>ゼンネンド</t>
    </rPh>
    <rPh sb="7" eb="9">
      <t>ドクジ</t>
    </rPh>
    <rPh sb="10" eb="12">
      <t>チンギン</t>
    </rPh>
    <rPh sb="12" eb="14">
      <t>カイゼン</t>
    </rPh>
    <rPh sb="15" eb="21">
      <t>ショグウカイゼンカサン</t>
    </rPh>
    <rPh sb="21" eb="22">
      <t>トウ</t>
    </rPh>
    <rPh sb="23" eb="25">
      <t>ハイブン</t>
    </rPh>
    <rPh sb="25" eb="27">
      <t>イガイ</t>
    </rPh>
    <rPh sb="28" eb="30">
      <t>ドクジ</t>
    </rPh>
    <rPh sb="31" eb="34">
      <t>チンギンガク</t>
    </rPh>
    <phoneticPr fontId="4"/>
  </si>
  <si>
    <t>介護職員処遇改善実績報告書・介護職員等特定処遇改善実績報告書・介護職員等ベースアップ等支援加算実績報告書（施設・事業所別個表）　</t>
    <rPh sb="47" eb="49">
      <t>ジッセキ</t>
    </rPh>
    <rPh sb="49" eb="52">
      <t>ホウコクショ</t>
    </rPh>
    <rPh sb="53" eb="55">
      <t>シセツ</t>
    </rPh>
    <rPh sb="56" eb="59">
      <t>ジギョウショ</t>
    </rPh>
    <rPh sb="59" eb="60">
      <t>ベツ</t>
    </rPh>
    <rPh sb="60" eb="62">
      <t>コヒョウ</t>
    </rPh>
    <phoneticPr fontId="4"/>
  </si>
  <si>
    <t>その他の職種</t>
    <rPh sb="2" eb="3">
      <t>タ</t>
    </rPh>
    <rPh sb="4" eb="6">
      <t>ショクシュ</t>
    </rPh>
    <phoneticPr fontId="4"/>
  </si>
  <si>
    <t>○○ケアサービス</t>
    <phoneticPr fontId="2"/>
  </si>
  <si>
    <t>千代田区霞が関 1－2－2</t>
    <phoneticPr fontId="2"/>
  </si>
  <si>
    <t>○○ビル 18F</t>
  </si>
  <si>
    <t>代表取締役</t>
    <rPh sb="0" eb="2">
      <t>ダイヒョウ</t>
    </rPh>
    <rPh sb="2" eb="5">
      <t>トリシマリヤク</t>
    </rPh>
    <phoneticPr fontId="7"/>
  </si>
  <si>
    <t>厚労 花子</t>
    <rPh sb="0" eb="2">
      <t>コウロウ</t>
    </rPh>
    <rPh sb="3" eb="5">
      <t>ハナコ</t>
    </rPh>
    <phoneticPr fontId="7"/>
  </si>
  <si>
    <t>コウロウ タロウ</t>
  </si>
  <si>
    <t>厚労 太郎</t>
    <rPh sb="0" eb="2">
      <t>コウロウ</t>
    </rPh>
    <rPh sb="3" eb="5">
      <t>タロウ</t>
    </rPh>
    <phoneticPr fontId="7"/>
  </si>
  <si>
    <t>03-3571-XXXX</t>
  </si>
  <si>
    <t>aaa@aaa.aa.jp</t>
  </si>
  <si>
    <t>○○市</t>
    <rPh sb="2" eb="3">
      <t>シ</t>
    </rPh>
    <phoneticPr fontId="7"/>
  </si>
  <si>
    <t>⑩「月額平均８万円の処遇改善又は改善後の賃金が年額440万円以上となる者」を設定できない場合その理由</t>
    <phoneticPr fontId="4"/>
  </si>
  <si>
    <t>（確認用）</t>
    <rPh sb="1" eb="4">
      <t>カクニンヨウ</t>
    </rPh>
    <phoneticPr fontId="4"/>
  </si>
  <si>
    <t>※空欄が表示される項目は、記入が不要であるため対応する必要はない。</t>
    <rPh sb="1" eb="3">
      <t>クウラン</t>
    </rPh>
    <rPh sb="4" eb="6">
      <t>ヒョウジ</t>
    </rPh>
    <rPh sb="9" eb="11">
      <t>コウモク</t>
    </rPh>
    <rPh sb="13" eb="15">
      <t>キニュウ</t>
    </rPh>
    <rPh sb="16" eb="18">
      <t>フヨウ</t>
    </rPh>
    <rPh sb="23" eb="25">
      <t>タイオウ</t>
    </rPh>
    <rPh sb="27" eb="29">
      <t>ヒツヨウ</t>
    </rPh>
    <phoneticPr fontId="4"/>
  </si>
  <si>
    <t>ベースアップ等加算</t>
    <phoneticPr fontId="4"/>
  </si>
  <si>
    <t>⑨本計画書に記載した特定加算の取得を届け出た事業所数（短期入所系・総合事業の重複除く）</t>
    <rPh sb="1" eb="2">
      <t>ホン</t>
    </rPh>
    <rPh sb="2" eb="5">
      <t>ケイカクショ</t>
    </rPh>
    <rPh sb="6" eb="8">
      <t>キサイ</t>
    </rPh>
    <rPh sb="10" eb="12">
      <t>トクテイ</t>
    </rPh>
    <rPh sb="12" eb="14">
      <t>カサン</t>
    </rPh>
    <rPh sb="15" eb="17">
      <t>シュトク</t>
    </rPh>
    <rPh sb="18" eb="19">
      <t>トド</t>
    </rPh>
    <rPh sb="20" eb="21">
      <t>デ</t>
    </rPh>
    <rPh sb="22" eb="25">
      <t>ジギョウショ</t>
    </rPh>
    <rPh sb="25" eb="26">
      <t>スウ</t>
    </rPh>
    <rPh sb="27" eb="29">
      <t>タンキ</t>
    </rPh>
    <rPh sb="29" eb="31">
      <t>ニュウショ</t>
    </rPh>
    <rPh sb="31" eb="32">
      <t>ケイ</t>
    </rPh>
    <rPh sb="33" eb="35">
      <t>ソウゴウ</t>
    </rPh>
    <rPh sb="35" eb="37">
      <t>ジギョウ</t>
    </rPh>
    <rPh sb="38" eb="40">
      <t>チョウフク</t>
    </rPh>
    <rPh sb="40" eb="41">
      <t>ノゾ</t>
    </rPh>
    <phoneticPr fontId="4"/>
  </si>
  <si>
    <t>３　各加算の要件について</t>
    <rPh sb="2" eb="3">
      <t>カク</t>
    </rPh>
    <rPh sb="3" eb="5">
      <t>カサン</t>
    </rPh>
    <rPh sb="6" eb="8">
      <t>ヨウケン</t>
    </rPh>
    <phoneticPr fontId="4"/>
  </si>
  <si>
    <t>！この欄が☓の場合、特定加算をAに配分しないにも関わらず、その理由が記入されていません。</t>
    <rPh sb="3" eb="4">
      <t>ラン</t>
    </rPh>
    <rPh sb="7" eb="9">
      <t>バアイ</t>
    </rPh>
    <rPh sb="10" eb="12">
      <t>トクテイ</t>
    </rPh>
    <rPh sb="12" eb="14">
      <t>カサン</t>
    </rPh>
    <rPh sb="17" eb="19">
      <t>ハイブン</t>
    </rPh>
    <rPh sb="24" eb="25">
      <t>カカ</t>
    </rPh>
    <rPh sb="31" eb="33">
      <t>リユウ</t>
    </rPh>
    <rPh sb="34" eb="36">
      <t>キニュウ</t>
    </rPh>
    <phoneticPr fontId="4"/>
  </si>
  <si>
    <t>（４）その他（やむを得ず配分比率を満たすことができなくなった場合等については、以下の欄に記載すること。）</t>
    <rPh sb="5" eb="6">
      <t>タ</t>
    </rPh>
    <rPh sb="10" eb="11">
      <t>エ</t>
    </rPh>
    <rPh sb="12" eb="14">
      <t>ハイブン</t>
    </rPh>
    <rPh sb="14" eb="16">
      <t>ヒリツ</t>
    </rPh>
    <rPh sb="17" eb="18">
      <t>ミ</t>
    </rPh>
    <rPh sb="30" eb="32">
      <t>バアイ</t>
    </rPh>
    <rPh sb="32" eb="33">
      <t>トウ</t>
    </rPh>
    <rPh sb="39" eb="41">
      <t>イカ</t>
    </rPh>
    <rPh sb="42" eb="43">
      <t>ラン</t>
    </rPh>
    <rPh sb="44" eb="46">
      <t>キサイ</t>
    </rPh>
    <phoneticPr fontId="4"/>
  </si>
  <si>
    <t>千代田区・中央区・港区</t>
    <rPh sb="0" eb="4">
      <t>チヨダク</t>
    </rPh>
    <rPh sb="5" eb="8">
      <t>チュウオウク</t>
    </rPh>
    <rPh sb="9" eb="11">
      <t>ミナトク</t>
    </rPh>
    <phoneticPr fontId="4"/>
  </si>
  <si>
    <t>○</t>
    <phoneticPr fontId="4"/>
  </si>
  <si>
    <t>代表取締役</t>
    <rPh sb="0" eb="5">
      <t>ダイヒョウトリシマリヤク</t>
    </rPh>
    <phoneticPr fontId="4"/>
  </si>
  <si>
    <t>厚労 花子</t>
    <rPh sb="0" eb="2">
      <t>コウロウ</t>
    </rPh>
    <rPh sb="3" eb="5">
      <t>ハナコ</t>
    </rPh>
    <phoneticPr fontId="4"/>
  </si>
  <si>
    <t>(g)～(i）には、加算を取得する前年度（４月～３月）の実績値について、都道府県国民健康保険団体連合会から通知される「介護職員処遇改善加算等総額のお知らせ」「介護職員処遇改善支援補助金　支払額通知書」に基づき記載すること。ただし、(i)について、令和４年４月サービス提供分の介護職員処遇改善支援補助金の額は、令和４年５月審査分（２～４月サービス提供分）の額を３等分して推計すること。</t>
    <phoneticPr fontId="4"/>
  </si>
  <si>
    <t>※初めて処遇改善加算を取得した年度以降に新たに行ったものに限る。処遇改善加算、特定加算及びベースアップ等加算そのものの配分を除いた額を記載すること。</t>
    <rPh sb="65" eb="66">
      <t>ガク</t>
    </rPh>
    <rPh sb="67" eb="69">
      <t>キサイ</t>
    </rPh>
    <phoneticPr fontId="4"/>
  </si>
  <si>
    <t>提出前のチェックリスト</t>
    <rPh sb="0" eb="2">
      <t>テイシュツ</t>
    </rPh>
    <rPh sb="2" eb="3">
      <t>マエ</t>
    </rPh>
    <phoneticPr fontId="4"/>
  </si>
  <si>
    <t>(a)～(c)には、処遇改善加算等による賃金改善に伴う法定福利費等の事業主負担の増加分を含めることができる。</t>
    <rPh sb="16" eb="17">
      <t>トウ</t>
    </rPh>
    <phoneticPr fontId="4"/>
  </si>
  <si>
    <t>●「様式3-1」を完成させるには、「基本情報入力シート」「様式3-2」から転記される情報が必要です。まずは上記シートを完成させてください。</t>
    <rPh sb="2" eb="4">
      <t>ヨウシキ</t>
    </rPh>
    <rPh sb="9" eb="11">
      <t>カンセイ</t>
    </rPh>
    <rPh sb="18" eb="20">
      <t>キホン</t>
    </rPh>
    <rPh sb="20" eb="22">
      <t>ジョウホウ</t>
    </rPh>
    <rPh sb="22" eb="24">
      <t>ニュウリョク</t>
    </rPh>
    <rPh sb="29" eb="31">
      <t>ヨウシキ</t>
    </rPh>
    <rPh sb="37" eb="39">
      <t>テンキ</t>
    </rPh>
    <rPh sb="42" eb="44">
      <t>ジョウホウ</t>
    </rPh>
    <rPh sb="45" eb="47">
      <t>ヒツヨウ</t>
    </rPh>
    <rPh sb="53" eb="55">
      <t>ジョウキ</t>
    </rPh>
    <rPh sb="59" eb="61">
      <t>カンセイ</t>
    </rPh>
    <phoneticPr fontId="4"/>
  </si>
  <si>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4"/>
  </si>
  <si>
    <t>2（2）（3）では以下の要件を確認しており、オレンジセルが「○」でない場合、加算取得の要件を満たしていない。</t>
    <phoneticPr fontId="4"/>
  </si>
  <si>
    <t>・　</t>
  </si>
  <si>
    <t>Ⅰ</t>
  </si>
  <si>
    <t>Ⅱ</t>
  </si>
  <si>
    <t>Ⅲ</t>
  </si>
  <si>
    <t>Ⅳ</t>
  </si>
  <si>
    <t>【処遇改善加算】介護職員の賃金について、処遇改善加算による賃金改善所要額が、同加算の算定額以上であること</t>
  </si>
  <si>
    <t>【特定加算】介護職員及びその他の職員の賃金について、特定加算による賃金改善所要額が、同加算の算定額以上であること</t>
  </si>
  <si>
    <t>【ベースアップ等加算】介護職員及びその他の職員の賃金について、ベースアップ等加算による賃金改善所要額が、同加算の算定額以上であること</t>
    <phoneticPr fontId="4"/>
  </si>
  <si>
    <t>　　</t>
    <phoneticPr fontId="4"/>
  </si>
  <si>
    <t>【全加算】処遇改善加算等による賃金改善以外の部分で賃金水準を引き下げないこと。</t>
    <phoneticPr fontId="4"/>
  </si>
  <si>
    <t>Ⅴ</t>
    <phoneticPr fontId="4"/>
  </si>
  <si>
    <t>Ⅵ</t>
    <phoneticPr fontId="4"/>
  </si>
  <si>
    <t>Ⅶ</t>
    <phoneticPr fontId="4"/>
  </si>
  <si>
    <t>Ⅷ</t>
    <phoneticPr fontId="4"/>
  </si>
  <si>
    <t>Ⅸ</t>
    <phoneticPr fontId="4"/>
  </si>
  <si>
    <t>特定加算による賃金改善の対象としたその他の職種（C）の改善後の賃金が年額440万円を上回らないこと</t>
    <phoneticPr fontId="4"/>
  </si>
  <si>
    <t>【特定加算】</t>
    <rPh sb="1" eb="3">
      <t>トクテイ</t>
    </rPh>
    <rPh sb="3" eb="5">
      <t>カサン</t>
    </rPh>
    <phoneticPr fontId="4"/>
  </si>
  <si>
    <t>【ベースアップ等加算】</t>
    <rPh sb="7" eb="8">
      <t>トウ</t>
    </rPh>
    <rPh sb="8" eb="10">
      <t>カサン</t>
    </rPh>
    <phoneticPr fontId="4"/>
  </si>
  <si>
    <r>
      <t>　【本実績報告書で報告する加算】　</t>
    </r>
    <r>
      <rPr>
        <sz val="8"/>
        <color theme="1"/>
        <rFont val="ＭＳ Ｐゴシック"/>
        <family val="3"/>
        <charset val="128"/>
      </rPr>
      <t>※取得した加算について「○」、取得しない加算について「×」を選択すること。</t>
    </r>
    <rPh sb="2" eb="3">
      <t>ホン</t>
    </rPh>
    <rPh sb="3" eb="5">
      <t>ジッセキ</t>
    </rPh>
    <rPh sb="5" eb="8">
      <t>ホウコクショ</t>
    </rPh>
    <rPh sb="9" eb="11">
      <t>ホウコク</t>
    </rPh>
    <rPh sb="13" eb="15">
      <t>カサン</t>
    </rPh>
    <phoneticPr fontId="4"/>
  </si>
  <si>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4"/>
  </si>
  <si>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4"/>
  </si>
  <si>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4"/>
  </si>
  <si>
    <r>
      <t xml:space="preserve">加算による賃金改善所要額の総額
</t>
    </r>
    <r>
      <rPr>
        <b/>
        <sz val="9"/>
        <rFont val="ＭＳ Ｐゴシック"/>
        <family val="3"/>
        <charset val="128"/>
      </rPr>
      <t>（①の加算の総額以上であること）</t>
    </r>
    <rPh sb="0" eb="2">
      <t>カサン</t>
    </rPh>
    <rPh sb="9" eb="11">
      <t>ショヨウ</t>
    </rPh>
    <rPh sb="13" eb="15">
      <t>ソウガク</t>
    </rPh>
    <rPh sb="19" eb="21">
      <t>カサン</t>
    </rPh>
    <rPh sb="22" eb="23">
      <t>ソウ</t>
    </rPh>
    <rPh sb="23" eb="24">
      <t>ガク</t>
    </rPh>
    <rPh sb="24" eb="26">
      <t>イジョウ</t>
    </rPh>
    <phoneticPr fontId="4"/>
  </si>
  <si>
    <r>
      <t xml:space="preserve">各加算による賃金改善所要額
</t>
    </r>
    <r>
      <rPr>
        <b/>
        <sz val="9"/>
        <rFont val="ＭＳ Ｐゴシック"/>
        <family val="3"/>
        <charset val="128"/>
      </rPr>
      <t>（①の各加算の額以上であること）</t>
    </r>
    <rPh sb="0" eb="1">
      <t>カク</t>
    </rPh>
    <rPh sb="1" eb="3">
      <t>カサン</t>
    </rPh>
    <rPh sb="10" eb="12">
      <t>ショヨウ</t>
    </rPh>
    <rPh sb="17" eb="18">
      <t>カク</t>
    </rPh>
    <rPh sb="18" eb="20">
      <t>カサン</t>
    </rPh>
    <rPh sb="21" eb="22">
      <t>ガク</t>
    </rPh>
    <rPh sb="22" eb="24">
      <t>イジョウ</t>
    </rPh>
    <phoneticPr fontId="4"/>
  </si>
  <si>
    <r>
      <t>前年度の加算及び独自の賃金改善の影響を除いた賃金額</t>
    </r>
    <r>
      <rPr>
        <b/>
        <sz val="9"/>
        <rFont val="ＭＳ Ｐゴシック"/>
        <family val="3"/>
        <charset val="128"/>
      </rPr>
      <t>（①の額は②の額を下回らないこと）</t>
    </r>
    <rPh sb="0" eb="3">
      <t>ゼンネンド</t>
    </rPh>
    <rPh sb="4" eb="6">
      <t>カサン</t>
    </rPh>
    <rPh sb="6" eb="7">
      <t>オヨ</t>
    </rPh>
    <rPh sb="8" eb="10">
      <t>ドクジ</t>
    </rPh>
    <rPh sb="11" eb="13">
      <t>チンギン</t>
    </rPh>
    <rPh sb="13" eb="15">
      <t>カイゼン</t>
    </rPh>
    <rPh sb="16" eb="18">
      <t>エイキョウ</t>
    </rPh>
    <rPh sb="19" eb="20">
      <t>ノゾ</t>
    </rPh>
    <rPh sb="22" eb="24">
      <t>チンギン</t>
    </rPh>
    <rPh sb="24" eb="25">
      <t>ガク</t>
    </rPh>
    <phoneticPr fontId="4"/>
  </si>
  <si>
    <r>
      <t>経験・技能のある介護職員（A）のうち、</t>
    </r>
    <r>
      <rPr>
        <u/>
        <sz val="8"/>
        <color theme="1"/>
        <rFont val="ＭＳ Ｐゴシック"/>
        <family val="3"/>
        <charset val="128"/>
      </rPr>
      <t>特定加算を申請する事業所数につき1人以上は</t>
    </r>
    <r>
      <rPr>
        <sz val="8"/>
        <color theme="1"/>
        <rFont val="ＭＳ Ｐゴシック"/>
        <family val="3"/>
        <charset val="128"/>
      </rPr>
      <t>、賃金改善所要額が月額平均８万円以上又は改善後の賃金が年額440万円以上であること</t>
    </r>
    <phoneticPr fontId="4"/>
  </si>
  <si>
    <r>
      <rPr>
        <sz val="9"/>
        <color theme="1"/>
        <rFont val="ＭＳ Ｐゴシック"/>
        <family val="3"/>
        <charset val="128"/>
      </rPr>
      <t xml:space="preserve">①特定加算による賃金改善を実施したグループ
</t>
    </r>
    <r>
      <rPr>
        <sz val="8"/>
        <color theme="1"/>
        <rFont val="ＭＳ Ｐゴシック"/>
        <family val="3"/>
        <charset val="128"/>
      </rPr>
      <t>※加算の配分対象としたグループに必ずチェック（✔）すること</t>
    </r>
    <rPh sb="23" eb="25">
      <t>カサン</t>
    </rPh>
    <rPh sb="26" eb="28">
      <t>ハイブン</t>
    </rPh>
    <rPh sb="28" eb="30">
      <t>タイショウ</t>
    </rPh>
    <phoneticPr fontId="4"/>
  </si>
  <si>
    <r>
      <t xml:space="preserve">⑥他の介護職員（B）とその他の職種（C）の平均賃金額（月額）
</t>
    </r>
    <r>
      <rPr>
        <b/>
        <sz val="9"/>
        <color theme="1"/>
        <rFont val="ＭＳ Ｐゴシック"/>
        <family val="3"/>
        <charset val="128"/>
      </rPr>
      <t>※B≧2Cを満たさない場合のみ記入</t>
    </r>
    <rPh sb="21" eb="23">
      <t>ヘイキン</t>
    </rPh>
    <rPh sb="23" eb="25">
      <t>チンギン</t>
    </rPh>
    <rPh sb="25" eb="26">
      <t>ガク</t>
    </rPh>
    <rPh sb="27" eb="29">
      <t>ゲツガク</t>
    </rPh>
    <phoneticPr fontId="4"/>
  </si>
  <si>
    <t>【処遇改善加算】</t>
    <phoneticPr fontId="4"/>
  </si>
  <si>
    <t>届出に係る計画の期間中に実施する事項について、チェック（✔）すること。全体で必ず１つ以上の取組を行うこと。</t>
    <phoneticPr fontId="4"/>
  </si>
  <si>
    <t>【特定加算】</t>
    <phoneticPr fontId="4"/>
  </si>
  <si>
    <t xml:space="preserve">届出に係る計画の期間中に実施する事項について、必ず全て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６区分について、それぞれ１つ以上の取組を行うこと。※処遇改善加算と特定加算とで、別の取組を行うことは要しない。
</t>
    <phoneticPr fontId="4"/>
  </si>
  <si>
    <t>⑪（①で(A)にチェック（✔）がない場合その理由）</t>
    <rPh sb="18" eb="20">
      <t>バアイ</t>
    </rPh>
    <phoneticPr fontId="4"/>
  </si>
  <si>
    <t>（１）介護職員等特定処遇改善加算の要件について</t>
    <rPh sb="17" eb="19">
      <t>ヨウケン</t>
    </rPh>
    <phoneticPr fontId="4"/>
  </si>
  <si>
    <t>（２）介護職員等ベースアップ等支援加算の要件について</t>
    <rPh sb="3" eb="5">
      <t>カイゴ</t>
    </rPh>
    <rPh sb="5" eb="7">
      <t>ショクイン</t>
    </rPh>
    <rPh sb="7" eb="8">
      <t>トウ</t>
    </rPh>
    <rPh sb="14" eb="15">
      <t>トウ</t>
    </rPh>
    <rPh sb="15" eb="17">
      <t>シエン</t>
    </rPh>
    <rPh sb="17" eb="19">
      <t>カサン</t>
    </rPh>
    <rPh sb="20" eb="22">
      <t>ヨウケン</t>
    </rPh>
    <phoneticPr fontId="4"/>
  </si>
  <si>
    <t xml:space="preserve">●「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ヨウシキ</t>
    </rPh>
    <rPh sb="24" eb="26">
      <t>ショヨウ</t>
    </rPh>
    <rPh sb="79" eb="80">
      <t>タ</t>
    </rPh>
    <rPh sb="81" eb="82">
      <t>ア</t>
    </rPh>
    <rPh sb="96" eb="98">
      <t>サンシュツ</t>
    </rPh>
    <phoneticPr fontId="4"/>
  </si>
  <si>
    <r>
      <t xml:space="preserve">！要件Ⅳが☓の場合、加算以外の部分で賃金水準が引き下げられています。この欄が☓のまま提出する場合には、別紙様式５「特別な事情に係る届出書」を合わせて提出してください。
</t>
    </r>
    <r>
      <rPr>
        <b/>
        <sz val="9"/>
        <rFont val="ＭＳ Ｐゴシック"/>
        <family val="3"/>
        <charset val="128"/>
      </rPr>
      <t xml:space="preserve">
</t>
    </r>
    <r>
      <rPr>
        <sz val="9"/>
        <rFont val="ＭＳ Ｐゴシック"/>
        <family val="3"/>
        <charset val="128"/>
      </rPr>
      <t>※「処遇改善加算等による賃金改善以外の部分で賃金水準を引き下げない」とは、「本年度の賃金の総額(d)」から「本年度の各加算による賃金改善所要額の総額(e)」を除いた額（d-e）と、「前年度の賃金の総額(f)」から「前年度の各加算額及び独自の賃金改善額（(g+h+i+j)」を除いた額（f-g-h-i-j）を比較した上で、加算等の影響を除いた賃金額の水準を引き下げないことを言います。</t>
    </r>
    <rPh sb="7" eb="9">
      <t>バアイ</t>
    </rPh>
    <rPh sb="10" eb="12">
      <t>カサン</t>
    </rPh>
    <rPh sb="12" eb="14">
      <t>イガイ</t>
    </rPh>
    <rPh sb="15" eb="17">
      <t>ブブン</t>
    </rPh>
    <rPh sb="18" eb="20">
      <t>チンギン</t>
    </rPh>
    <rPh sb="20" eb="22">
      <t>スイジュン</t>
    </rPh>
    <rPh sb="23" eb="24">
      <t>ヒ</t>
    </rPh>
    <rPh sb="25" eb="26">
      <t>サ</t>
    </rPh>
    <rPh sb="36" eb="37">
      <t>ラン</t>
    </rPh>
    <rPh sb="42" eb="44">
      <t>テイシュツ</t>
    </rPh>
    <rPh sb="46" eb="48">
      <t>バアイ</t>
    </rPh>
    <rPh sb="51" eb="53">
      <t>ベッシ</t>
    </rPh>
    <rPh sb="53" eb="55">
      <t>ヨウシキ</t>
    </rPh>
    <rPh sb="57" eb="59">
      <t>トクベツ</t>
    </rPh>
    <rPh sb="60" eb="62">
      <t>ジジョウ</t>
    </rPh>
    <rPh sb="63" eb="64">
      <t>カカ</t>
    </rPh>
    <rPh sb="65" eb="68">
      <t>トドケデショ</t>
    </rPh>
    <rPh sb="70" eb="71">
      <t>ア</t>
    </rPh>
    <rPh sb="74" eb="76">
      <t>テイシュツ</t>
    </rPh>
    <rPh sb="112" eb="113">
      <t>ヒ</t>
    </rPh>
    <rPh sb="271" eb="272">
      <t>イ</t>
    </rPh>
    <phoneticPr fontId="4"/>
  </si>
  <si>
    <t>！要件Ⅰ～Ⅲが☓の場合、②の賃金改善所要額が①の加算の額以上になっていません。</t>
    <rPh sb="1" eb="3">
      <t>ヨウケン</t>
    </rPh>
    <rPh sb="9" eb="11">
      <t>バアイ</t>
    </rPh>
    <rPh sb="14" eb="16">
      <t>チンギン</t>
    </rPh>
    <rPh sb="16" eb="18">
      <t>カイゼン</t>
    </rPh>
    <rPh sb="18" eb="20">
      <t>ショヨウ</t>
    </rPh>
    <rPh sb="20" eb="21">
      <t>ガク</t>
    </rPh>
    <rPh sb="24" eb="26">
      <t>カサン</t>
    </rPh>
    <rPh sb="27" eb="28">
      <t>ガク</t>
    </rPh>
    <rPh sb="28" eb="30">
      <t>イジョウ</t>
    </rPh>
    <phoneticPr fontId="4"/>
  </si>
  <si>
    <t>！この欄が☓の場合、特定加算の配分対象としたCの職員のうち改善後の賃金が最も高額となった者の賃金が440万円を超えています。</t>
    <rPh sb="3" eb="4">
      <t>ラン</t>
    </rPh>
    <rPh sb="7" eb="9">
      <t>バアイ</t>
    </rPh>
    <rPh sb="10" eb="12">
      <t>トクテイ</t>
    </rPh>
    <rPh sb="12" eb="14">
      <t>カサン</t>
    </rPh>
    <rPh sb="15" eb="17">
      <t>ハイブン</t>
    </rPh>
    <rPh sb="17" eb="19">
      <t>タイショウ</t>
    </rPh>
    <rPh sb="24" eb="26">
      <t>ショクイン</t>
    </rPh>
    <rPh sb="29" eb="31">
      <t>カイゼン</t>
    </rPh>
    <rPh sb="31" eb="32">
      <t>ゴ</t>
    </rPh>
    <rPh sb="33" eb="35">
      <t>チンギン</t>
    </rPh>
    <rPh sb="36" eb="37">
      <t>モット</t>
    </rPh>
    <rPh sb="38" eb="40">
      <t>コウガク</t>
    </rPh>
    <rPh sb="44" eb="45">
      <t>モノ</t>
    </rPh>
    <rPh sb="46" eb="48">
      <t>チンギン</t>
    </rPh>
    <rPh sb="52" eb="54">
      <t>マンエン</t>
    </rPh>
    <rPh sb="55" eb="56">
      <t>コ</t>
    </rPh>
    <phoneticPr fontId="4"/>
  </si>
  <si>
    <t>要件Ⅴ</t>
    <rPh sb="0" eb="2">
      <t>ヨウケン</t>
    </rPh>
    <phoneticPr fontId="4"/>
  </si>
  <si>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4"/>
  </si>
  <si>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4"/>
  </si>
  <si>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4"/>
  </si>
  <si>
    <t>（２）</t>
    <phoneticPr fontId="4"/>
  </si>
  <si>
    <t>（３）</t>
    <phoneticPr fontId="4"/>
  </si>
  <si>
    <t>処遇改善加算による賃金改善の所要額が加算額以上であること</t>
    <rPh sb="0" eb="2">
      <t>ショグウ</t>
    </rPh>
    <rPh sb="2" eb="4">
      <t>カイゼン</t>
    </rPh>
    <rPh sb="4" eb="6">
      <t>カサン</t>
    </rPh>
    <rPh sb="9" eb="11">
      <t>チンギン</t>
    </rPh>
    <rPh sb="11" eb="13">
      <t>カイゼン</t>
    </rPh>
    <rPh sb="14" eb="16">
      <t>ショヨウ</t>
    </rPh>
    <rPh sb="16" eb="17">
      <t>ガク</t>
    </rPh>
    <rPh sb="20" eb="21">
      <t>ガク</t>
    </rPh>
    <rPh sb="21" eb="23">
      <t>イジョウ</t>
    </rPh>
    <phoneticPr fontId="4"/>
  </si>
  <si>
    <t>特定加算による賃金改善の所要額が加算額以上であること</t>
    <rPh sb="0" eb="2">
      <t>トクテイ</t>
    </rPh>
    <rPh sb="2" eb="4">
      <t>カサン</t>
    </rPh>
    <rPh sb="7" eb="9">
      <t>チンギン</t>
    </rPh>
    <rPh sb="9" eb="11">
      <t>カイゼン</t>
    </rPh>
    <rPh sb="12" eb="14">
      <t>ショヨウ</t>
    </rPh>
    <rPh sb="14" eb="15">
      <t>ガク</t>
    </rPh>
    <rPh sb="19" eb="21">
      <t>イジョウ</t>
    </rPh>
    <phoneticPr fontId="4"/>
  </si>
  <si>
    <t>ベースアップ等加算による賃金改善の所要額が加算額以上であること</t>
    <rPh sb="6" eb="7">
      <t>トウ</t>
    </rPh>
    <rPh sb="7" eb="9">
      <t>カサン</t>
    </rPh>
    <rPh sb="12" eb="14">
      <t>チンギン</t>
    </rPh>
    <rPh sb="14" eb="16">
      <t>カイゼン</t>
    </rPh>
    <rPh sb="17" eb="19">
      <t>ショヨウ</t>
    </rPh>
    <rPh sb="19" eb="20">
      <t>ガク</t>
    </rPh>
    <rPh sb="24" eb="26">
      <t>イジョウ</t>
    </rPh>
    <phoneticPr fontId="4"/>
  </si>
  <si>
    <t>法人で設定したA：Bの配分比率が要件（A＞B）を満たしていること</t>
    <rPh sb="0" eb="2">
      <t>ホウジン</t>
    </rPh>
    <rPh sb="3" eb="5">
      <t>セッテイ</t>
    </rPh>
    <phoneticPr fontId="4"/>
  </si>
  <si>
    <t>（１）</t>
    <phoneticPr fontId="4"/>
  </si>
  <si>
    <t>介護職員について、賃金改善の見込額の３分の２以上が、ベースアップ等（基本給又は決まって毎月支払われる手当の引上げ）に充てられる計画になっていること</t>
    <phoneticPr fontId="4"/>
  </si>
  <si>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4"/>
  </si>
  <si>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4"/>
  </si>
  <si>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4"/>
  </si>
  <si>
    <t>特定加算による賃金改善の対象とするCの職員の改善後の賃金が年額440万円を上回らないこと</t>
    <rPh sb="19" eb="21">
      <t>ショクイン</t>
    </rPh>
    <phoneticPr fontId="4"/>
  </si>
  <si>
    <t>「賃金改善を実施するグループ」でAを選択していない場合に、その理由を記載していること</t>
    <rPh sb="18" eb="20">
      <t>センタク</t>
    </rPh>
    <rPh sb="25" eb="27">
      <t>バアイ</t>
    </rPh>
    <rPh sb="31" eb="33">
      <t>リユウ</t>
    </rPh>
    <rPh sb="34" eb="36">
      <t>キサイ</t>
    </rPh>
    <phoneticPr fontId="4"/>
  </si>
  <si>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4"/>
  </si>
  <si>
    <t>・ 以下の項目に「×」がないか、提出前に確認すること。「×」がある場合、当該項目の記載を修正すること。</t>
    <rPh sb="2" eb="4">
      <t>イカ</t>
    </rPh>
    <rPh sb="5" eb="7">
      <t>コウモク</t>
    </rPh>
    <rPh sb="16" eb="18">
      <t>テイシュツ</t>
    </rPh>
    <rPh sb="18" eb="19">
      <t>マエ</t>
    </rPh>
    <rPh sb="20" eb="22">
      <t>カクニン</t>
    </rPh>
    <rPh sb="33" eb="35">
      <t>バアイ</t>
    </rPh>
    <rPh sb="36" eb="38">
      <t>トウガイ</t>
    </rPh>
    <rPh sb="38" eb="40">
      <t>コウモク</t>
    </rPh>
    <rPh sb="41" eb="43">
      <t>キサイ</t>
    </rPh>
    <rPh sb="44" eb="46">
      <t>シュウセイ</t>
    </rPh>
    <phoneticPr fontId="4"/>
  </si>
  <si>
    <t>【記入上の注意】
・本表に記載する事業所は、計画書の「別紙様式２－２」、「２－３」及び「２－４」に記載した事業所と一致しなければならない。事業所の数が多く、１枚に記載しきれない場合は、適宜、行を追加すること。</t>
    <rPh sb="41" eb="42">
      <t>オヨ</t>
    </rPh>
    <phoneticPr fontId="4"/>
  </si>
  <si>
    <r>
      <t>経験・技能のある介護職員（A）の特定加算による平均賃金改善額が他の介護職員（B）の平均賃金改善額</t>
    </r>
    <r>
      <rPr>
        <u/>
        <sz val="8"/>
        <color theme="1"/>
        <rFont val="ＭＳ Ｐゴシック"/>
        <family val="3"/>
        <charset val="128"/>
      </rPr>
      <t>より高いこと（A＞B）</t>
    </r>
    <r>
      <rPr>
        <sz val="8"/>
        <color theme="1"/>
        <rFont val="ＭＳ Ｐゴシック"/>
        <family val="3"/>
        <charset val="128"/>
      </rPr>
      <t xml:space="preserve">
　（ただし、介護職員間で経験・技能に明らかな差がない場合など、(A)を設定できない場合は、この限りではない。）</t>
    </r>
    <phoneticPr fontId="4"/>
  </si>
  <si>
    <r>
      <t>他の介護職員（B）の特定加算による平均賃金改善額がその他の職種（C）の平均賃金改善額の</t>
    </r>
    <r>
      <rPr>
        <u/>
        <sz val="8"/>
        <color theme="1"/>
        <rFont val="ＭＳ Ｐゴシック"/>
        <family val="3"/>
        <charset val="128"/>
      </rPr>
      <t>２倍以上であること（Ｂ≧2Ｃ）</t>
    </r>
    <r>
      <rPr>
        <sz val="8"/>
        <color theme="1"/>
        <rFont val="ＭＳ Ｐゴシック"/>
        <family val="3"/>
        <charset val="128"/>
      </rPr>
      <t xml:space="preserve">
　（ただし、(C)の平均賃金が(B)の平均賃金を上回らない場合はこの限りではない）</t>
    </r>
    <phoneticPr fontId="4"/>
  </si>
  <si>
    <t>処遇改善加算等による賃金改善以外の部分で賃金水準を引き下げないこと</t>
    <phoneticPr fontId="4"/>
  </si>
  <si>
    <t>Aの職員のうち、特定加算を申請する事業所数につき1人以上は、賃金改善所要額が月額平均８万円以上又は改善後の賃金が年額440万円以上であること（短期入所・総合事業での重複を除く）</t>
    <rPh sb="2" eb="4">
      <t>ショクイン</t>
    </rPh>
    <rPh sb="71" eb="73">
      <t>タンキ</t>
    </rPh>
    <rPh sb="73" eb="75">
      <t>ニュウショ</t>
    </rPh>
    <rPh sb="76" eb="78">
      <t>ソウゴウ</t>
    </rPh>
    <rPh sb="78" eb="80">
      <t>ジギョウ</t>
    </rPh>
    <rPh sb="82" eb="84">
      <t>チョウフク</t>
    </rPh>
    <rPh sb="85" eb="86">
      <t>ノゾ</t>
    </rPh>
    <phoneticPr fontId="4"/>
  </si>
  <si>
    <t xml:space="preserve"> 特定加算</t>
    <rPh sb="1" eb="3">
      <t>トクテイ</t>
    </rPh>
    <rPh sb="3" eb="5">
      <t>カサン</t>
    </rPh>
    <phoneticPr fontId="4"/>
  </si>
  <si>
    <t xml:space="preserve"> 処遇改善加算</t>
    <rPh sb="1" eb="3">
      <t>ショグウ</t>
    </rPh>
    <rPh sb="3" eb="7">
      <t>カイゼンカサン</t>
    </rPh>
    <phoneticPr fontId="4"/>
  </si>
  <si>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4"/>
  </si>
  <si>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
  </si>
  <si>
    <r>
      <t>3(1)(2)では以下の要件を確認しており、</t>
    </r>
    <r>
      <rPr>
        <u/>
        <sz val="8"/>
        <color theme="1"/>
        <rFont val="ＭＳ Ｐゴシック"/>
        <family val="3"/>
        <charset val="128"/>
      </rPr>
      <t>オレンジセルが「×」となる場合、加算取得の要件を満たしていない</t>
    </r>
    <r>
      <rPr>
        <sz val="8"/>
        <color theme="1"/>
        <rFont val="ＭＳ Ｐゴシック"/>
        <family val="3"/>
        <charset val="128"/>
      </rPr>
      <t>。</t>
    </r>
    <phoneticPr fontId="4"/>
  </si>
  <si>
    <t>！要件Ⅵが☓の場合、B：Cの配分比率が要件（B≧2C）を満たしていないか、A：CがA＞2Cとなってません。</t>
    <rPh sb="1" eb="3">
      <t>ヨウケン</t>
    </rPh>
    <rPh sb="7" eb="9">
      <t>バアイ</t>
    </rPh>
    <phoneticPr fontId="4"/>
  </si>
  <si>
    <t>※②には、グループごとの一月当たりの常勤換算職員数を直接記入すること。
※⑥及び⑦には、処遇改善加算、特定加算、ベースアップ等加算による賃金改善額を含む金額を記入し、⑧の後半部分（改善後の賃金が440万円以上）も同様の方法で人数を数えること。ただし、⑧の前半部分（月額8万円以上の改善）については、特定加算による賃金改善額のみで判断すること。</t>
    <rPh sb="12" eb="14">
      <t>ヒトツキ</t>
    </rPh>
    <rPh sb="14" eb="15">
      <t>ア</t>
    </rPh>
    <rPh sb="18" eb="20">
      <t>ジョウキン</t>
    </rPh>
    <rPh sb="20" eb="22">
      <t>カンザン</t>
    </rPh>
    <rPh sb="22" eb="25">
      <t>ショクインスウ</t>
    </rPh>
    <rPh sb="26" eb="28">
      <t>チョクセツ</t>
    </rPh>
    <rPh sb="28" eb="30">
      <t>キニュウ</t>
    </rPh>
    <phoneticPr fontId="4"/>
  </si>
  <si>
    <r>
      <t>(j)の独自の賃金改善額とは、本実績報告書の提出年度における独自の賃金改善分（初めて処遇改善加算を取得した年度以降に新たに行ったものに限る。処遇改善加算、特定加算及びベースアップ等加算そのものの配分を除く。）をいうものであり、</t>
    </r>
    <r>
      <rPr>
        <u/>
        <sz val="8"/>
        <rFont val="ＭＳ Ｐゴシック"/>
        <family val="3"/>
        <charset val="128"/>
      </rPr>
      <t>処遇改善加算等の加算額を超えて賃金改善を行った場合にはその金額も含む</t>
    </r>
    <r>
      <rPr>
        <sz val="8"/>
        <rFont val="ＭＳ Ｐゴシック"/>
        <family val="3"/>
        <charset val="128"/>
      </rPr>
      <t>。(j)に計上する金額がある場合には、必ず「２（４）　各介護サービス事業者等による処遇改善加算、特定加算及びベースアップ等加算の配分を除く賃金改善」欄に支給額、方法等の具体的な賃金改善の内容を記載すること。</t>
    </r>
    <phoneticPr fontId="4"/>
  </si>
  <si>
    <r>
      <t>(d)には、加算の配分対象とした全ての職員（介護職員及びその他の職種）の賃金の総額を記載すること。（処遇改善加算、特定加算、ベースアップ等加算の加算額を上回るために実施した賃金改善の所要額を</t>
    </r>
    <r>
      <rPr>
        <u/>
        <sz val="8"/>
        <color theme="1"/>
        <rFont val="ＭＳ Ｐゴシック"/>
        <family val="3"/>
        <charset val="128"/>
      </rPr>
      <t>含む</t>
    </r>
    <r>
      <rPr>
        <sz val="8"/>
        <color theme="1"/>
        <rFont val="ＭＳ Ｐゴシック"/>
        <family val="3"/>
        <charset val="128"/>
      </rPr>
      <t>額を記載すること。）</t>
    </r>
    <rPh sb="16" eb="17">
      <t>スベ</t>
    </rPh>
    <phoneticPr fontId="4"/>
  </si>
  <si>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）による賃金改善所要額（年額）</t>
    </r>
    <rPh sb="11" eb="14">
      <t>キホンキュウ</t>
    </rPh>
    <rPh sb="14" eb="15">
      <t>マタ</t>
    </rPh>
    <rPh sb="16" eb="18">
      <t>マイツキ</t>
    </rPh>
    <rPh sb="18" eb="19">
      <t>キ</t>
    </rPh>
    <rPh sb="22" eb="24">
      <t>シハラ</t>
    </rPh>
    <rPh sb="27" eb="29">
      <t>テアテ</t>
    </rPh>
    <rPh sb="30" eb="32">
      <t>ヒキア</t>
    </rPh>
    <rPh sb="41" eb="43">
      <t>ショヨウ</t>
    </rPh>
    <rPh sb="45" eb="47">
      <t>ネンガク</t>
    </rPh>
    <phoneticPr fontId="4"/>
  </si>
  <si>
    <r>
      <t>介護職員とその他の職種のそれぞれについて、賃金改善の見込額の３分の２以上が、ベースアップ等（</t>
    </r>
    <r>
      <rPr>
        <u/>
        <sz val="8"/>
        <color theme="1"/>
        <rFont val="ＭＳ Ｐゴシック"/>
        <family val="3"/>
        <charset val="128"/>
      </rPr>
      <t>基本給又は決まって毎月支払われる手当の引上げ</t>
    </r>
    <r>
      <rPr>
        <sz val="8"/>
        <color theme="1"/>
        <rFont val="ＭＳ Ｐゴシック"/>
        <family val="3"/>
        <charset val="128"/>
      </rPr>
      <t>）に充てられる計画になっていること</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</si>
</sst>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
    <numFmt numFmtId="179" formatCode="0.00_ "/>
    <numFmt numFmtId="180" formatCode="#,##0_ ;[Red]\-#,##0\ "/>
    <numFmt numFmtId="181" formatCode="0.0_ "/>
    <numFmt numFmtId="182" formatCode="0.0"/>
    <numFmt numFmtId="183" formatCode="0_);[Red]\(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10"/>
      <color rgb="FFCDFFFF"/>
      <name val="ＭＳ Ｐゴシック"/>
      <family val="3"/>
      <charset val="128"/>
    </font>
    <font>
      <sz val="6"/>
      <color theme="1"/>
      <name val="ＭＳ Ｐゴシック"/>
      <family val="3"/>
      <charset val="128"/>
    </font>
    <font>
      <sz val="9.5"/>
      <color theme="1"/>
      <name val="ＭＳ Ｐゴシック"/>
      <family val="3"/>
      <charset val="128"/>
    </font>
    <font>
      <sz val="8.5"/>
      <color theme="1"/>
      <name val="ＭＳ Ｐゴシック"/>
      <family val="3"/>
      <charset val="128"/>
    </font>
    <font>
      <sz val="8"/>
      <color rgb="FFFFE2AF"/>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1"/>
      <color theme="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b/>
      <sz val="8"/>
      <name val="ＭＳ Ｐゴシック"/>
      <family val="3"/>
      <charset val="128"/>
    </font>
    <font>
      <sz val="9"/>
      <color indexed="81"/>
      <name val="MS P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8"/>
      <name val="ＭＳ Ｐゴシック"/>
      <family val="3"/>
      <charset val="128"/>
    </font>
    <font>
      <sz val="11.5"/>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E2A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hair">
        <color indexed="64"/>
      </top>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55">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center"/>
    </xf>
    <xf numFmtId="38" fontId="5" fillId="0" borderId="0" applyFon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52" fillId="22"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9" borderId="0" applyNumberFormat="0" applyBorder="0" applyAlignment="0" applyProtection="0">
      <alignment vertical="center"/>
    </xf>
    <xf numFmtId="0" fontId="53" fillId="0" borderId="0" applyNumberFormat="0" applyFill="0" applyBorder="0" applyAlignment="0" applyProtection="0">
      <alignment vertical="center"/>
    </xf>
    <xf numFmtId="0" fontId="54" fillId="30" borderId="131" applyNumberFormat="0" applyAlignment="0" applyProtection="0">
      <alignment vertical="center"/>
    </xf>
    <xf numFmtId="0" fontId="55" fillId="31" borderId="0" applyNumberFormat="0" applyBorder="0" applyAlignment="0" applyProtection="0">
      <alignment vertical="center"/>
    </xf>
    <xf numFmtId="0" fontId="13" fillId="32" borderId="132" applyNumberFormat="0" applyFont="0" applyAlignment="0" applyProtection="0">
      <alignment vertical="center"/>
    </xf>
    <xf numFmtId="0" fontId="56" fillId="0" borderId="133" applyNumberFormat="0" applyFill="0" applyAlignment="0" applyProtection="0">
      <alignment vertical="center"/>
    </xf>
    <xf numFmtId="0" fontId="57" fillId="13" borderId="0" applyNumberFormat="0" applyBorder="0" applyAlignment="0" applyProtection="0">
      <alignment vertical="center"/>
    </xf>
    <xf numFmtId="0" fontId="58" fillId="33" borderId="134" applyNumberFormat="0" applyAlignment="0" applyProtection="0">
      <alignment vertical="center"/>
    </xf>
    <xf numFmtId="0" fontId="59" fillId="0" borderId="0" applyNumberFormat="0" applyFill="0" applyBorder="0" applyAlignment="0" applyProtection="0">
      <alignment vertical="center"/>
    </xf>
    <xf numFmtId="0" fontId="60" fillId="0" borderId="135" applyNumberFormat="0" applyFill="0" applyAlignment="0" applyProtection="0">
      <alignment vertical="center"/>
    </xf>
    <xf numFmtId="0" fontId="61" fillId="0" borderId="136" applyNumberFormat="0" applyFill="0" applyAlignment="0" applyProtection="0">
      <alignment vertical="center"/>
    </xf>
    <xf numFmtId="0" fontId="62" fillId="0" borderId="137" applyNumberFormat="0" applyFill="0" applyAlignment="0" applyProtection="0">
      <alignment vertical="center"/>
    </xf>
    <xf numFmtId="0" fontId="62" fillId="0" borderId="0" applyNumberFormat="0" applyFill="0" applyBorder="0" applyAlignment="0" applyProtection="0">
      <alignment vertical="center"/>
    </xf>
    <xf numFmtId="0" fontId="63" fillId="0" borderId="138" applyNumberFormat="0" applyFill="0" applyAlignment="0" applyProtection="0">
      <alignment vertical="center"/>
    </xf>
    <xf numFmtId="0" fontId="64" fillId="33" borderId="139" applyNumberFormat="0" applyAlignment="0" applyProtection="0">
      <alignment vertical="center"/>
    </xf>
    <xf numFmtId="0" fontId="65" fillId="0" borderId="0" applyNumberFormat="0" applyFill="0" applyBorder="0" applyAlignment="0" applyProtection="0">
      <alignment vertical="center"/>
    </xf>
    <xf numFmtId="0" fontId="66" fillId="17" borderId="134" applyNumberFormat="0" applyAlignment="0" applyProtection="0">
      <alignment vertical="center"/>
    </xf>
    <xf numFmtId="0" fontId="29" fillId="0" borderId="0"/>
    <xf numFmtId="0" fontId="67"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0" fillId="0" borderId="0" xfId="0" applyFont="1" applyAlignment="1">
      <alignment horizontal="left" vertical="center"/>
    </xf>
    <xf numFmtId="0" fontId="5" fillId="0" borderId="31" xfId="0" applyFont="1" applyBorder="1" applyAlignment="1">
      <alignment horizontal="center" vertical="center"/>
    </xf>
    <xf numFmtId="0" fontId="0" fillId="0" borderId="32" xfId="0" applyFont="1" applyBorder="1">
      <alignment vertical="center"/>
    </xf>
    <xf numFmtId="0" fontId="0" fillId="0" borderId="33" xfId="0" applyFont="1" applyBorder="1">
      <alignment vertical="center"/>
    </xf>
    <xf numFmtId="0" fontId="5" fillId="0" borderId="33" xfId="0" applyFont="1" applyBorder="1">
      <alignment vertical="center"/>
    </xf>
    <xf numFmtId="0" fontId="0" fillId="0" borderId="102" xfId="0" applyFont="1" applyBorder="1">
      <alignment vertical="center"/>
    </xf>
    <xf numFmtId="0" fontId="9" fillId="8" borderId="57"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53" xfId="0" applyFont="1" applyFill="1" applyBorder="1" applyProtection="1">
      <alignment vertical="center"/>
      <protection locked="0"/>
    </xf>
    <xf numFmtId="0" fontId="9" fillId="8" borderId="15" xfId="0" applyFont="1" applyFill="1" applyBorder="1" applyAlignment="1" applyProtection="1">
      <alignment vertical="center" wrapText="1"/>
      <protection locked="0"/>
    </xf>
    <xf numFmtId="0" fontId="9" fillId="8" borderId="58" xfId="0" applyFont="1" applyFill="1" applyBorder="1" applyAlignment="1" applyProtection="1">
      <alignment vertical="center" wrapText="1"/>
      <protection locked="0"/>
    </xf>
    <xf numFmtId="0" fontId="9" fillId="8" borderId="1" xfId="0" applyFont="1" applyFill="1" applyBorder="1" applyProtection="1">
      <alignment vertical="center"/>
      <protection locked="0"/>
    </xf>
    <xf numFmtId="0" fontId="9" fillId="8" borderId="1" xfId="0" applyFont="1" applyFill="1" applyBorder="1" applyAlignment="1" applyProtection="1">
      <alignment vertical="center" wrapText="1"/>
      <protection locked="0"/>
    </xf>
    <xf numFmtId="0" fontId="9" fillId="8" borderId="59" xfId="0" applyFont="1" applyFill="1" applyBorder="1" applyAlignment="1" applyProtection="1">
      <alignment vertical="center" wrapText="1"/>
      <protection locked="0"/>
    </xf>
    <xf numFmtId="0" fontId="9" fillId="8" borderId="1" xfId="0" applyFont="1" applyFill="1" applyBorder="1" applyAlignment="1" applyProtection="1">
      <alignment vertical="center"/>
      <protection locked="0"/>
    </xf>
    <xf numFmtId="0" fontId="9" fillId="8" borderId="63" xfId="0" applyFont="1" applyFill="1" applyBorder="1" applyAlignment="1" applyProtection="1">
      <alignment vertical="center"/>
      <protection locked="0"/>
    </xf>
    <xf numFmtId="0" fontId="9" fillId="8" borderId="63" xfId="0" applyFont="1" applyFill="1" applyBorder="1" applyAlignment="1" applyProtection="1">
      <alignment vertical="center" wrapText="1"/>
      <protection locked="0"/>
    </xf>
    <xf numFmtId="0" fontId="9" fillId="8" borderId="64" xfId="0" applyFont="1" applyFill="1" applyBorder="1" applyAlignment="1" applyProtection="1">
      <alignment vertical="center" wrapText="1"/>
      <protection locked="0"/>
    </xf>
    <xf numFmtId="0" fontId="6" fillId="0" borderId="0" xfId="0" applyFont="1" applyProtection="1">
      <alignment vertical="center"/>
    </xf>
    <xf numFmtId="0" fontId="0" fillId="0" borderId="0" xfId="0" applyProtection="1">
      <alignment vertical="center"/>
    </xf>
    <xf numFmtId="0" fontId="14" fillId="0" borderId="0" xfId="0" applyFont="1" applyProtection="1">
      <alignment vertical="center"/>
    </xf>
    <xf numFmtId="0" fontId="15" fillId="0" borderId="0" xfId="0" applyFont="1" applyAlignment="1" applyProtection="1">
      <alignment vertical="center"/>
    </xf>
    <xf numFmtId="0" fontId="15" fillId="0" borderId="0" xfId="0" applyFont="1" applyProtection="1">
      <alignment vertical="center"/>
    </xf>
    <xf numFmtId="0" fontId="9" fillId="0" borderId="0" xfId="0" applyFont="1" applyProtection="1">
      <alignment vertical="center"/>
    </xf>
    <xf numFmtId="0" fontId="15" fillId="0" borderId="0" xfId="0" applyFont="1" applyAlignment="1" applyProtection="1">
      <alignment vertical="center" wrapText="1"/>
    </xf>
    <xf numFmtId="0" fontId="16" fillId="0" borderId="0" xfId="0" applyFont="1" applyProtection="1">
      <alignment vertical="center"/>
    </xf>
    <xf numFmtId="0" fontId="17" fillId="0" borderId="0" xfId="0" applyFont="1" applyProtection="1">
      <alignment vertical="center"/>
    </xf>
    <xf numFmtId="0" fontId="9" fillId="0" borderId="2" xfId="0" applyFont="1" applyBorder="1" applyProtection="1">
      <alignment vertical="center"/>
    </xf>
    <xf numFmtId="0" fontId="9" fillId="0" borderId="15" xfId="0" applyFont="1" applyBorder="1" applyProtection="1">
      <alignment vertical="center"/>
    </xf>
    <xf numFmtId="0" fontId="9" fillId="0" borderId="16" xfId="0" applyFont="1" applyBorder="1" applyProtection="1">
      <alignment vertical="center"/>
    </xf>
    <xf numFmtId="0" fontId="9" fillId="0" borderId="29"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9" fillId="0" borderId="41" xfId="0" applyFont="1" applyBorder="1" applyProtection="1">
      <alignment vertical="center"/>
    </xf>
    <xf numFmtId="0" fontId="9" fillId="0" borderId="16"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21" xfId="0" applyFont="1" applyBorder="1" applyAlignment="1" applyProtection="1">
      <alignment horizontal="center" vertical="center"/>
    </xf>
    <xf numFmtId="176" fontId="9" fillId="0" borderId="0" xfId="0" applyNumberFormat="1" applyFont="1" applyFill="1" applyBorder="1" applyProtection="1">
      <alignment vertical="center"/>
    </xf>
    <xf numFmtId="179" fontId="9" fillId="0" borderId="0" xfId="0" applyNumberFormat="1" applyFont="1" applyFill="1" applyBorder="1" applyProtection="1">
      <alignment vertical="center"/>
    </xf>
    <xf numFmtId="0" fontId="9" fillId="0" borderId="2" xfId="0" applyFont="1" applyBorder="1" applyAlignment="1" applyProtection="1">
      <alignment horizontal="center" vertical="center"/>
    </xf>
    <xf numFmtId="0" fontId="7"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8" borderId="0" xfId="0" applyFill="1" applyBorder="1" applyProtection="1">
      <alignment vertical="center"/>
    </xf>
    <xf numFmtId="0" fontId="0" fillId="7" borderId="0" xfId="0" applyFill="1" applyBorder="1" applyProtection="1">
      <alignment vertical="center"/>
    </xf>
    <xf numFmtId="0" fontId="0" fillId="4" borderId="0" xfId="0" applyFill="1" applyBorder="1" applyProtection="1">
      <alignment vertical="center"/>
    </xf>
    <xf numFmtId="0" fontId="25" fillId="7" borderId="31"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4" fillId="0" borderId="11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protection locked="0"/>
    </xf>
    <xf numFmtId="0" fontId="26" fillId="0" borderId="115" xfId="0" applyFont="1" applyBorder="1" applyAlignment="1" applyProtection="1">
      <alignment vertical="center"/>
      <protection locked="0"/>
    </xf>
    <xf numFmtId="0" fontId="26" fillId="2" borderId="115" xfId="0" applyFont="1" applyFill="1" applyBorder="1" applyAlignment="1" applyProtection="1">
      <alignment vertical="center"/>
      <protection locked="0"/>
    </xf>
    <xf numFmtId="0" fontId="36" fillId="5" borderId="37" xfId="0" applyFont="1" applyFill="1" applyBorder="1" applyAlignment="1" applyProtection="1">
      <alignment horizontal="center" vertical="center"/>
      <protection locked="0"/>
    </xf>
    <xf numFmtId="0" fontId="40" fillId="11" borderId="70" xfId="0" applyFont="1" applyFill="1" applyBorder="1" applyAlignment="1" applyProtection="1">
      <alignment horizontal="center" vertical="center" wrapText="1"/>
      <protection locked="0"/>
    </xf>
    <xf numFmtId="0" fontId="40" fillId="11" borderId="48" xfId="0" applyFont="1" applyFill="1" applyBorder="1" applyAlignment="1" applyProtection="1">
      <alignment horizontal="center" vertical="center" wrapText="1"/>
      <protection locked="0"/>
    </xf>
    <xf numFmtId="0" fontId="40" fillId="11" borderId="77" xfId="0" applyFont="1" applyFill="1" applyBorder="1" applyAlignment="1" applyProtection="1">
      <alignment horizontal="center" vertical="center" wrapText="1"/>
      <protection locked="0"/>
    </xf>
    <xf numFmtId="0" fontId="40" fillId="11" borderId="79" xfId="0" applyFont="1" applyFill="1" applyBorder="1" applyAlignment="1" applyProtection="1">
      <alignment horizontal="center" vertical="center" wrapText="1"/>
      <protection locked="0"/>
    </xf>
    <xf numFmtId="0" fontId="40" fillId="11" borderId="81" xfId="0" applyFont="1" applyFill="1" applyBorder="1" applyAlignment="1" applyProtection="1">
      <alignment horizontal="center" vertical="center" wrapText="1"/>
      <protection locked="0"/>
    </xf>
    <xf numFmtId="0" fontId="40" fillId="11" borderId="83" xfId="0" applyFont="1" applyFill="1" applyBorder="1" applyAlignment="1" applyProtection="1">
      <alignment horizontal="center" vertical="center" wrapText="1"/>
      <protection locked="0"/>
    </xf>
    <xf numFmtId="0" fontId="40" fillId="11" borderId="50" xfId="0" applyFont="1" applyFill="1" applyBorder="1" applyAlignment="1" applyProtection="1">
      <alignment horizontal="center" vertical="center" wrapText="1"/>
      <protection locked="0"/>
    </xf>
    <xf numFmtId="0" fontId="9" fillId="0" borderId="0" xfId="0" applyFont="1" applyFill="1" applyProtection="1">
      <alignment vertical="center"/>
    </xf>
    <xf numFmtId="0" fontId="0" fillId="0" borderId="0" xfId="0" applyFont="1" applyFill="1" applyProtection="1">
      <alignment vertical="center"/>
    </xf>
    <xf numFmtId="0" fontId="19" fillId="0" borderId="0" xfId="0" applyFont="1" applyFill="1" applyAlignment="1" applyProtection="1">
      <alignment vertical="center"/>
    </xf>
    <xf numFmtId="0" fontId="18"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horizontal="right" vertical="center"/>
    </xf>
    <xf numFmtId="0" fontId="16" fillId="0" borderId="0" xfId="0" applyFont="1" applyFill="1" applyAlignment="1" applyProtection="1">
      <alignment vertical="center"/>
    </xf>
    <xf numFmtId="0" fontId="19" fillId="0" borderId="0" xfId="0" applyFont="1" applyProtection="1">
      <alignment vertical="center"/>
    </xf>
    <xf numFmtId="0" fontId="17"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21" fillId="0" borderId="0" xfId="0" applyFont="1" applyFill="1" applyProtection="1">
      <alignment vertical="center"/>
    </xf>
    <xf numFmtId="0" fontId="20" fillId="0" borderId="5" xfId="0" applyFont="1" applyFill="1" applyBorder="1" applyProtection="1">
      <alignment vertical="center"/>
    </xf>
    <xf numFmtId="0" fontId="20" fillId="0" borderId="2" xfId="0" applyFont="1" applyFill="1" applyBorder="1" applyProtection="1">
      <alignment vertical="center"/>
    </xf>
    <xf numFmtId="0" fontId="20" fillId="0" borderId="3" xfId="0" applyFont="1" applyFill="1" applyBorder="1" applyProtection="1">
      <alignment vertical="center"/>
    </xf>
    <xf numFmtId="0" fontId="20" fillId="0" borderId="4" xfId="0" applyFont="1" applyFill="1" applyBorder="1" applyProtection="1">
      <alignment vertical="center"/>
    </xf>
    <xf numFmtId="0" fontId="22" fillId="0" borderId="0" xfId="0" applyFont="1" applyFill="1" applyProtection="1">
      <alignment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vertical="center" shrinkToFit="1"/>
    </xf>
    <xf numFmtId="0" fontId="20" fillId="0" borderId="26"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21" fillId="0" borderId="28" xfId="0" applyFont="1" applyBorder="1" applyProtection="1">
      <alignment vertical="center"/>
    </xf>
    <xf numFmtId="0" fontId="23" fillId="0" borderId="37" xfId="0" applyFont="1" applyFill="1" applyBorder="1" applyProtection="1">
      <alignment vertical="center"/>
    </xf>
    <xf numFmtId="0" fontId="20" fillId="0" borderId="0" xfId="0" applyFont="1" applyFill="1" applyBorder="1" applyAlignment="1" applyProtection="1">
      <alignment horizontal="left" vertical="center" wrapText="1"/>
    </xf>
    <xf numFmtId="0" fontId="21" fillId="0" borderId="34" xfId="0" applyFont="1" applyBorder="1" applyProtection="1">
      <alignment vertical="center"/>
    </xf>
    <xf numFmtId="0" fontId="9" fillId="0" borderId="37" xfId="0" applyFont="1" applyFill="1" applyBorder="1" applyProtection="1">
      <alignment vertical="center"/>
    </xf>
    <xf numFmtId="0" fontId="27" fillId="0" borderId="0" xfId="0" applyFont="1" applyFill="1" applyProtection="1">
      <alignment vertical="center"/>
    </xf>
    <xf numFmtId="0" fontId="9" fillId="0" borderId="39" xfId="0" applyFont="1" applyFill="1" applyBorder="1" applyProtection="1">
      <alignment vertical="center"/>
    </xf>
    <xf numFmtId="0" fontId="24" fillId="0" borderId="23"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20" fillId="0" borderId="40" xfId="0" applyFont="1" applyFill="1" applyBorder="1" applyProtection="1">
      <alignment vertical="center"/>
    </xf>
    <xf numFmtId="0" fontId="0" fillId="0" borderId="0" xfId="0" applyFont="1" applyProtection="1">
      <alignment vertical="center"/>
    </xf>
    <xf numFmtId="0" fontId="17"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9" fillId="0" borderId="0" xfId="0" applyFont="1" applyFill="1" applyAlignment="1" applyProtection="1">
      <alignment horizontal="center" vertical="center"/>
    </xf>
    <xf numFmtId="0" fontId="29" fillId="0" borderId="0" xfId="0" applyFont="1" applyFill="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29" fillId="0" borderId="0" xfId="0" applyFont="1" applyFill="1" applyAlignment="1" applyProtection="1">
      <alignment horizontal="left" vertical="center" wrapText="1"/>
    </xf>
    <xf numFmtId="0" fontId="24" fillId="0" borderId="0" xfId="0" applyFont="1" applyFill="1" applyBorder="1" applyAlignment="1" applyProtection="1">
      <alignment horizontal="left" vertical="center" wrapText="1"/>
    </xf>
    <xf numFmtId="0" fontId="8" fillId="0" borderId="0" xfId="4" applyFill="1" applyBorder="1" applyAlignment="1" applyProtection="1">
      <alignment horizontal="left" vertical="center" wrapText="1"/>
    </xf>
    <xf numFmtId="0" fontId="25" fillId="0" borderId="0" xfId="0" applyFont="1" applyFill="1" applyProtection="1">
      <alignment vertical="center"/>
    </xf>
    <xf numFmtId="0" fontId="24"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176" fontId="15" fillId="0" borderId="0" xfId="0"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xf>
    <xf numFmtId="0" fontId="29" fillId="0" borderId="2" xfId="0" applyFont="1" applyFill="1" applyBorder="1" applyProtection="1">
      <alignment vertical="center"/>
    </xf>
    <xf numFmtId="0" fontId="26" fillId="0" borderId="3" xfId="0" applyFont="1" applyFill="1" applyBorder="1" applyAlignment="1" applyProtection="1">
      <alignment vertical="center"/>
    </xf>
    <xf numFmtId="0" fontId="30" fillId="0" borderId="3" xfId="0" applyFont="1" applyFill="1" applyBorder="1" applyAlignment="1" applyProtection="1">
      <alignment vertical="center"/>
    </xf>
    <xf numFmtId="0" fontId="30" fillId="0" borderId="4" xfId="0" applyFont="1" applyFill="1" applyBorder="1" applyAlignment="1" applyProtection="1">
      <alignment vertical="center"/>
    </xf>
    <xf numFmtId="176" fontId="30" fillId="0" borderId="7" xfId="0" applyNumberFormat="1" applyFont="1" applyFill="1" applyBorder="1" applyProtection="1">
      <alignment vertical="center"/>
    </xf>
    <xf numFmtId="176" fontId="30" fillId="0" borderId="30" xfId="0" applyNumberFormat="1" applyFont="1" applyFill="1" applyBorder="1" applyProtection="1">
      <alignment vertical="center"/>
    </xf>
    <xf numFmtId="0" fontId="0" fillId="0" borderId="0" xfId="0" applyFont="1" applyFill="1" applyBorder="1" applyProtection="1">
      <alignment vertical="center"/>
    </xf>
    <xf numFmtId="0" fontId="30" fillId="0" borderId="0" xfId="0" applyFont="1" applyFill="1" applyBorder="1" applyAlignment="1" applyProtection="1">
      <alignment horizontal="left" vertical="center" wrapText="1"/>
    </xf>
    <xf numFmtId="176" fontId="30" fillId="0" borderId="0" xfId="0" applyNumberFormat="1" applyFont="1" applyBorder="1" applyProtection="1">
      <alignment vertical="center"/>
    </xf>
    <xf numFmtId="0" fontId="32" fillId="9" borderId="31" xfId="0" applyFont="1" applyFill="1" applyBorder="1" applyAlignment="1" applyProtection="1">
      <alignment horizontal="center" vertical="center"/>
    </xf>
    <xf numFmtId="0" fontId="30" fillId="0" borderId="97" xfId="0" applyFont="1" applyFill="1" applyBorder="1" applyProtection="1">
      <alignment vertical="center"/>
    </xf>
    <xf numFmtId="0" fontId="30" fillId="0" borderId="95" xfId="0" applyFont="1" applyBorder="1" applyProtection="1">
      <alignment vertical="center"/>
    </xf>
    <xf numFmtId="0" fontId="30" fillId="0" borderId="4" xfId="0" applyFont="1" applyFill="1" applyBorder="1" applyProtection="1">
      <alignment vertical="center"/>
    </xf>
    <xf numFmtId="0" fontId="30" fillId="0" borderId="30" xfId="0" applyFont="1" applyFill="1" applyBorder="1" applyProtection="1">
      <alignment vertical="center"/>
    </xf>
    <xf numFmtId="0" fontId="30" fillId="0" borderId="30" xfId="0" applyFont="1" applyBorder="1" applyProtection="1">
      <alignment vertical="center"/>
    </xf>
    <xf numFmtId="0" fontId="29" fillId="0" borderId="0" xfId="0" applyFont="1" applyFill="1" applyBorder="1" applyProtection="1">
      <alignment vertical="center"/>
    </xf>
    <xf numFmtId="0" fontId="30" fillId="0" borderId="0" xfId="0" applyFont="1" applyFill="1" applyBorder="1" applyAlignment="1" applyProtection="1">
      <alignment horizontal="left" vertical="center"/>
    </xf>
    <xf numFmtId="176" fontId="29" fillId="0" borderId="0"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0" fillId="0" borderId="0" xfId="0" applyFont="1" applyFill="1" applyBorder="1" applyProtection="1">
      <alignment vertical="center"/>
    </xf>
    <xf numFmtId="0" fontId="30" fillId="0" borderId="0" xfId="0" applyFont="1" applyBorder="1" applyProtection="1">
      <alignment vertical="center"/>
    </xf>
    <xf numFmtId="0" fontId="29" fillId="0" borderId="5" xfId="0" applyFont="1" applyFill="1" applyBorder="1" applyProtection="1">
      <alignment vertical="center"/>
    </xf>
    <xf numFmtId="0" fontId="0" fillId="0" borderId="19" xfId="0" applyFont="1" applyFill="1" applyBorder="1" applyAlignment="1" applyProtection="1">
      <alignment vertical="center"/>
    </xf>
    <xf numFmtId="176" fontId="30" fillId="0" borderId="91" xfId="0" applyNumberFormat="1" applyFont="1" applyFill="1" applyBorder="1" applyProtection="1">
      <alignment vertical="center"/>
    </xf>
    <xf numFmtId="176" fontId="30" fillId="0" borderId="4" xfId="0" applyNumberFormat="1" applyFont="1" applyFill="1" applyBorder="1" applyProtection="1">
      <alignment vertical="center"/>
    </xf>
    <xf numFmtId="0" fontId="29" fillId="0" borderId="0" xfId="0" applyFont="1" applyFill="1" applyProtection="1">
      <alignment vertical="center"/>
    </xf>
    <xf numFmtId="0" fontId="0" fillId="0" borderId="0" xfId="0" applyFont="1" applyFill="1" applyAlignment="1" applyProtection="1">
      <alignment horizontal="left" vertical="center" wrapText="1"/>
    </xf>
    <xf numFmtId="0" fontId="24" fillId="0" borderId="0" xfId="0" applyFont="1" applyFill="1" applyBorder="1" applyAlignment="1" applyProtection="1">
      <alignment horizontal="right" vertical="top"/>
    </xf>
    <xf numFmtId="0" fontId="29" fillId="0" borderId="0" xfId="0" applyFont="1" applyFill="1" applyAlignment="1" applyProtection="1">
      <alignment horizontal="right" vertical="top"/>
    </xf>
    <xf numFmtId="0" fontId="0" fillId="0" borderId="0" xfId="0" applyFont="1" applyFill="1" applyAlignment="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2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0" fillId="0" borderId="0" xfId="0" applyFont="1" applyAlignment="1" applyProtection="1">
      <alignment horizontal="center" vertical="center"/>
    </xf>
    <xf numFmtId="0" fontId="21" fillId="0" borderId="0" xfId="0" applyFont="1" applyProtection="1">
      <alignment vertical="center"/>
    </xf>
    <xf numFmtId="0" fontId="24" fillId="0" borderId="0" xfId="0" applyFont="1" applyAlignment="1" applyProtection="1">
      <alignment horizontal="left" vertical="center"/>
    </xf>
    <xf numFmtId="49" fontId="17" fillId="0" borderId="0" xfId="0" applyNumberFormat="1" applyFont="1" applyProtection="1">
      <alignment vertical="center"/>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shrinkToFit="1"/>
    </xf>
    <xf numFmtId="0" fontId="33" fillId="0" borderId="0" xfId="0" applyFont="1" applyFill="1" applyProtection="1">
      <alignment vertical="center"/>
    </xf>
    <xf numFmtId="0" fontId="34" fillId="0" borderId="0" xfId="0" applyFont="1" applyFill="1" applyProtection="1">
      <alignment vertical="center"/>
    </xf>
    <xf numFmtId="0" fontId="28"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24" fillId="0" borderId="0" xfId="0" applyFont="1" applyFill="1" applyBorder="1" applyAlignment="1" applyProtection="1">
      <alignment vertical="center" wrapText="1"/>
    </xf>
    <xf numFmtId="0" fontId="29" fillId="0" borderId="0" xfId="0" applyFont="1" applyFill="1" applyAlignment="1" applyProtection="1">
      <alignment horizontal="left" vertical="top"/>
    </xf>
    <xf numFmtId="0" fontId="25"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4" fillId="0" borderId="0" xfId="0" applyFont="1" applyAlignment="1" applyProtection="1">
      <alignment horizontal="left" vertical="top" wrapText="1"/>
    </xf>
    <xf numFmtId="0" fontId="20" fillId="3" borderId="5" xfId="0" applyFont="1" applyFill="1" applyBorder="1" applyAlignment="1" applyProtection="1">
      <alignment vertical="center"/>
    </xf>
    <xf numFmtId="0" fontId="21" fillId="3" borderId="6" xfId="0" applyFont="1" applyFill="1" applyBorder="1" applyProtection="1">
      <alignment vertical="center"/>
    </xf>
    <xf numFmtId="0" fontId="20" fillId="3" borderId="6" xfId="0" applyFont="1" applyFill="1" applyBorder="1" applyAlignment="1" applyProtection="1">
      <alignment vertical="center"/>
    </xf>
    <xf numFmtId="0" fontId="9" fillId="3" borderId="6" xfId="0" applyFont="1" applyFill="1" applyBorder="1" applyAlignment="1" applyProtection="1">
      <alignment vertical="center"/>
    </xf>
    <xf numFmtId="0" fontId="20" fillId="3" borderId="6" xfId="0" applyFont="1" applyFill="1" applyBorder="1" applyAlignment="1" applyProtection="1">
      <alignment horizontal="center" vertical="center"/>
    </xf>
    <xf numFmtId="0" fontId="24" fillId="3" borderId="7" xfId="0" applyFont="1" applyFill="1" applyBorder="1" applyAlignment="1" applyProtection="1">
      <alignment vertical="center"/>
    </xf>
    <xf numFmtId="0" fontId="6" fillId="9" borderId="69" xfId="0" applyFont="1" applyFill="1" applyBorder="1" applyAlignment="1" applyProtection="1">
      <alignment horizontal="center" vertical="center"/>
    </xf>
    <xf numFmtId="0" fontId="20" fillId="2" borderId="11" xfId="0" applyFont="1" applyFill="1" applyBorder="1" applyAlignment="1" applyProtection="1">
      <alignment vertical="center"/>
    </xf>
    <xf numFmtId="0" fontId="21" fillId="0" borderId="9" xfId="0" applyFont="1" applyFill="1" applyBorder="1" applyProtection="1">
      <alignment vertical="center"/>
    </xf>
    <xf numFmtId="0" fontId="26" fillId="2" borderId="9" xfId="0" applyFont="1" applyFill="1" applyBorder="1" applyAlignment="1" applyProtection="1">
      <alignment vertical="center"/>
    </xf>
    <xf numFmtId="0" fontId="20" fillId="2" borderId="9" xfId="0" applyFont="1" applyFill="1" applyBorder="1" applyAlignment="1" applyProtection="1">
      <alignment vertical="center"/>
    </xf>
    <xf numFmtId="0" fontId="26" fillId="2" borderId="117" xfId="0" applyFont="1" applyFill="1" applyBorder="1" applyProtection="1">
      <alignment vertical="center"/>
    </xf>
    <xf numFmtId="0" fontId="20" fillId="0" borderId="11" xfId="0" applyFont="1" applyFill="1" applyBorder="1" applyAlignment="1" applyProtection="1">
      <alignment horizontal="left" vertical="center"/>
    </xf>
    <xf numFmtId="0" fontId="20" fillId="0" borderId="9" xfId="0" applyFont="1" applyFill="1" applyBorder="1" applyAlignment="1" applyProtection="1">
      <alignment horizontal="left" vertical="center"/>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vertical="center" shrinkToFit="1"/>
    </xf>
    <xf numFmtId="0" fontId="26" fillId="2" borderId="82" xfId="0" applyFont="1" applyFill="1" applyBorder="1" applyProtection="1">
      <alignment vertical="center"/>
    </xf>
    <xf numFmtId="0" fontId="0" fillId="0" borderId="0" xfId="0" applyFont="1" applyAlignment="1" applyProtection="1">
      <alignment vertical="center"/>
    </xf>
    <xf numFmtId="0" fontId="20" fillId="0" borderId="18" xfId="0" applyFont="1" applyFill="1" applyBorder="1" applyAlignment="1" applyProtection="1">
      <alignment vertical="center"/>
    </xf>
    <xf numFmtId="0" fontId="20" fillId="0" borderId="18" xfId="0" applyFont="1" applyFill="1" applyBorder="1" applyAlignment="1" applyProtection="1">
      <alignment horizontal="left" vertical="center"/>
    </xf>
    <xf numFmtId="0" fontId="20" fillId="0" borderId="18" xfId="0" applyFont="1" applyFill="1" applyBorder="1" applyAlignment="1" applyProtection="1">
      <alignment horizontal="center" vertical="center"/>
    </xf>
    <xf numFmtId="0" fontId="26" fillId="0" borderId="20" xfId="0" applyFont="1" applyFill="1" applyBorder="1" applyAlignment="1" applyProtection="1">
      <alignment horizontal="left" vertical="center"/>
    </xf>
    <xf numFmtId="0" fontId="26" fillId="0" borderId="49" xfId="0" applyFont="1" applyFill="1" applyBorder="1" applyAlignment="1" applyProtection="1">
      <alignment horizontal="left" vertical="center"/>
    </xf>
    <xf numFmtId="0" fontId="6" fillId="9" borderId="94" xfId="0" applyFont="1" applyFill="1" applyBorder="1" applyAlignment="1" applyProtection="1">
      <alignment horizontal="center" vertical="center"/>
    </xf>
    <xf numFmtId="0" fontId="6" fillId="9" borderId="31" xfId="0" applyFont="1" applyFill="1" applyBorder="1" applyAlignment="1" applyProtection="1">
      <alignment horizontal="center" vertical="center"/>
    </xf>
    <xf numFmtId="0" fontId="21" fillId="0" borderId="0" xfId="0" applyFont="1" applyFill="1" applyAlignment="1" applyProtection="1">
      <alignment vertical="center"/>
    </xf>
    <xf numFmtId="0" fontId="6" fillId="0" borderId="0" xfId="0" applyFont="1" applyFill="1" applyAlignment="1" applyProtection="1">
      <alignment vertical="center"/>
    </xf>
    <xf numFmtId="0" fontId="26" fillId="2" borderId="118" xfId="0" applyFont="1" applyFill="1" applyBorder="1" applyProtection="1">
      <alignment vertical="center"/>
    </xf>
    <xf numFmtId="0" fontId="26" fillId="2" borderId="40" xfId="0" applyFont="1" applyFill="1" applyBorder="1" applyProtection="1">
      <alignment vertical="center"/>
    </xf>
    <xf numFmtId="182" fontId="26" fillId="0" borderId="0" xfId="0" applyNumberFormat="1" applyFont="1" applyFill="1" applyBorder="1" applyAlignment="1" applyProtection="1">
      <alignment vertical="center" wrapText="1"/>
    </xf>
    <xf numFmtId="182" fontId="24" fillId="0" borderId="0" xfId="0" applyNumberFormat="1" applyFont="1" applyFill="1" applyBorder="1" applyAlignment="1" applyProtection="1">
      <alignment vertical="center" wrapText="1"/>
    </xf>
    <xf numFmtId="0" fontId="26" fillId="2" borderId="80" xfId="0" applyFont="1" applyFill="1" applyBorder="1" applyProtection="1">
      <alignment vertical="center"/>
    </xf>
    <xf numFmtId="0" fontId="21" fillId="0" borderId="0" xfId="0" applyFont="1" applyBorder="1" applyProtection="1">
      <alignment vertical="center"/>
    </xf>
    <xf numFmtId="0" fontId="26" fillId="2" borderId="49" xfId="0" applyFont="1" applyFill="1" applyBorder="1" applyProtection="1">
      <alignment vertical="center"/>
    </xf>
    <xf numFmtId="0" fontId="25" fillId="9" borderId="31" xfId="0" applyFont="1" applyFill="1" applyBorder="1" applyAlignment="1" applyProtection="1">
      <alignment horizontal="center" vertical="center"/>
    </xf>
    <xf numFmtId="0" fontId="29" fillId="0" borderId="37" xfId="0" applyFont="1" applyBorder="1" applyAlignment="1" applyProtection="1">
      <alignment vertical="center" textRotation="255"/>
    </xf>
    <xf numFmtId="181" fontId="20" fillId="0" borderId="0" xfId="0" applyNumberFormat="1" applyFont="1" applyProtection="1">
      <alignment vertical="center"/>
    </xf>
    <xf numFmtId="0" fontId="37" fillId="2" borderId="76" xfId="0" applyFont="1" applyFill="1" applyBorder="1" applyProtection="1">
      <alignment vertical="center"/>
    </xf>
    <xf numFmtId="0" fontId="26" fillId="0" borderId="26" xfId="0" applyFont="1" applyBorder="1" applyProtection="1">
      <alignment vertical="center"/>
    </xf>
    <xf numFmtId="0" fontId="26" fillId="0" borderId="27" xfId="0" applyFont="1" applyFill="1" applyBorder="1" applyAlignment="1" applyProtection="1">
      <alignment horizontal="center" vertical="center"/>
    </xf>
    <xf numFmtId="0" fontId="20" fillId="0" borderId="27" xfId="0" applyFont="1" applyFill="1" applyBorder="1" applyAlignment="1" applyProtection="1">
      <alignment horizontal="center" vertical="center"/>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6" fillId="0" borderId="0"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38" fillId="0" borderId="0" xfId="0" applyFont="1" applyFill="1" applyBorder="1" applyAlignment="1" applyProtection="1">
      <alignment vertical="center" shrinkToFit="1"/>
    </xf>
    <xf numFmtId="0" fontId="21" fillId="0" borderId="0" xfId="0" applyFont="1" applyFill="1" applyBorder="1" applyProtection="1">
      <alignment vertical="center"/>
    </xf>
    <xf numFmtId="0" fontId="21" fillId="0" borderId="34" xfId="0" applyFont="1" applyFill="1" applyBorder="1" applyProtection="1">
      <alignment vertical="center"/>
    </xf>
    <xf numFmtId="0" fontId="26" fillId="0" borderId="0" xfId="0" applyFont="1" applyFill="1" applyBorder="1" applyAlignment="1" applyProtection="1">
      <alignment horizontal="left" vertical="center" wrapText="1"/>
    </xf>
    <xf numFmtId="176" fontId="21" fillId="0" borderId="34" xfId="0" applyNumberFormat="1" applyFont="1" applyFill="1" applyBorder="1" applyProtection="1">
      <alignment vertical="center"/>
    </xf>
    <xf numFmtId="176" fontId="21" fillId="0" borderId="0" xfId="0" applyNumberFormat="1" applyFont="1" applyFill="1" applyProtection="1">
      <alignment vertical="center"/>
    </xf>
    <xf numFmtId="0" fontId="38" fillId="0" borderId="0" xfId="0" applyFont="1" applyFill="1" applyBorder="1" applyAlignment="1" applyProtection="1">
      <alignment vertical="center"/>
    </xf>
    <xf numFmtId="0" fontId="20" fillId="0" borderId="0" xfId="0" applyFont="1" applyFill="1" applyBorder="1" applyAlignment="1" applyProtection="1">
      <alignment vertical="center" wrapText="1" shrinkToFit="1"/>
    </xf>
    <xf numFmtId="0" fontId="20" fillId="0" borderId="17" xfId="0" applyFont="1" applyFill="1" applyBorder="1" applyAlignment="1" applyProtection="1">
      <alignment vertical="center" wrapText="1" shrinkToFit="1"/>
    </xf>
    <xf numFmtId="0" fontId="39" fillId="0" borderId="0" xfId="0" applyFont="1" applyFill="1" applyBorder="1" applyAlignment="1" applyProtection="1">
      <alignment vertical="center" wrapText="1" shrinkToFit="1"/>
    </xf>
    <xf numFmtId="0" fontId="39" fillId="0" borderId="17" xfId="0" applyFont="1" applyBorder="1" applyAlignment="1" applyProtection="1">
      <alignment vertical="center" shrinkToFit="1"/>
    </xf>
    <xf numFmtId="0" fontId="39" fillId="0" borderId="0" xfId="0" applyFont="1" applyBorder="1" applyAlignment="1" applyProtection="1">
      <alignment vertical="center" shrinkToFit="1"/>
    </xf>
    <xf numFmtId="176" fontId="39" fillId="0" borderId="0" xfId="0" applyNumberFormat="1" applyFont="1" applyFill="1" applyBorder="1" applyAlignment="1" applyProtection="1">
      <alignment vertical="center"/>
    </xf>
    <xf numFmtId="0" fontId="26" fillId="0" borderId="5" xfId="0" applyFont="1" applyBorder="1" applyProtection="1">
      <alignment vertical="center"/>
    </xf>
    <xf numFmtId="0" fontId="26" fillId="0" borderId="6" xfId="0" applyFont="1" applyBorder="1" applyProtection="1">
      <alignment vertical="center"/>
    </xf>
    <xf numFmtId="0" fontId="26" fillId="0" borderId="75" xfId="0" applyFont="1" applyBorder="1" applyProtection="1">
      <alignment vertical="center"/>
    </xf>
    <xf numFmtId="0" fontId="26" fillId="2" borderId="7" xfId="0" applyFont="1" applyFill="1" applyBorder="1" applyProtection="1">
      <alignment vertical="center"/>
    </xf>
    <xf numFmtId="0" fontId="0" fillId="0" borderId="5" xfId="0" applyFont="1" applyBorder="1" applyProtection="1">
      <alignment vertical="center"/>
    </xf>
    <xf numFmtId="0" fontId="0" fillId="0" borderId="6" xfId="0" applyFont="1" applyBorder="1" applyProtection="1">
      <alignment vertical="center"/>
    </xf>
    <xf numFmtId="0" fontId="39" fillId="0" borderId="6" xfId="0" applyFont="1" applyBorder="1" applyAlignment="1" applyProtection="1">
      <alignment vertical="center" shrinkToFit="1"/>
    </xf>
    <xf numFmtId="2" fontId="39" fillId="0" borderId="6" xfId="0" applyNumberFormat="1" applyFont="1" applyBorder="1" applyAlignment="1" applyProtection="1">
      <alignment vertical="center" shrinkToFit="1"/>
    </xf>
    <xf numFmtId="0" fontId="39" fillId="0" borderId="7" xfId="0" applyFont="1" applyBorder="1" applyAlignment="1" applyProtection="1">
      <alignment vertical="center" shrinkToFit="1"/>
    </xf>
    <xf numFmtId="0" fontId="0" fillId="0" borderId="0" xfId="0" applyFont="1" applyBorder="1" applyAlignment="1" applyProtection="1">
      <alignment horizontal="center" vertical="center"/>
    </xf>
    <xf numFmtId="0" fontId="0" fillId="0" borderId="23" xfId="0" applyFont="1" applyFill="1" applyBorder="1" applyProtection="1">
      <alignment vertical="center"/>
    </xf>
    <xf numFmtId="0" fontId="0" fillId="0" borderId="103" xfId="0" applyFont="1" applyFill="1" applyBorder="1" applyProtection="1">
      <alignment vertical="center"/>
    </xf>
    <xf numFmtId="0" fontId="26" fillId="2" borderId="108" xfId="0" applyFont="1" applyFill="1" applyBorder="1" applyProtection="1">
      <alignment vertical="center"/>
    </xf>
    <xf numFmtId="0" fontId="39" fillId="0" borderId="19" xfId="0" applyFont="1" applyBorder="1" applyAlignment="1" applyProtection="1">
      <alignment horizontal="right" vertical="center" shrinkToFit="1"/>
    </xf>
    <xf numFmtId="0" fontId="39" fillId="0" borderId="0" xfId="0" applyFont="1" applyAlignment="1" applyProtection="1">
      <alignment vertical="center" shrinkToFit="1"/>
    </xf>
    <xf numFmtId="0" fontId="39" fillId="0" borderId="20" xfId="0" applyFont="1" applyBorder="1" applyAlignment="1" applyProtection="1">
      <alignment vertical="center" shrinkToFit="1"/>
    </xf>
    <xf numFmtId="0" fontId="0" fillId="0" borderId="34" xfId="0" applyFont="1" applyBorder="1" applyAlignment="1" applyProtection="1">
      <alignment horizontal="center" vertical="center"/>
    </xf>
    <xf numFmtId="0" fontId="26" fillId="0" borderId="7" xfId="0" applyFont="1" applyBorder="1" applyProtection="1">
      <alignment vertical="center"/>
    </xf>
    <xf numFmtId="0" fontId="39" fillId="2" borderId="7" xfId="0" applyFont="1" applyFill="1" applyBorder="1" applyAlignment="1" applyProtection="1">
      <alignment vertical="center" shrinkToFit="1"/>
    </xf>
    <xf numFmtId="0" fontId="39" fillId="2" borderId="107" xfId="0" applyFont="1" applyFill="1" applyBorder="1" applyAlignment="1" applyProtection="1">
      <alignment vertical="center" shrinkToFit="1"/>
    </xf>
    <xf numFmtId="0" fontId="39" fillId="0" borderId="58" xfId="0" applyFont="1" applyBorder="1" applyAlignment="1" applyProtection="1">
      <alignment horizontal="right" vertical="center" shrinkToFit="1"/>
    </xf>
    <xf numFmtId="0" fontId="39" fillId="0" borderId="88" xfId="0" applyFont="1" applyBorder="1" applyAlignment="1" applyProtection="1">
      <alignment vertical="center" shrinkToFit="1"/>
    </xf>
    <xf numFmtId="0" fontId="39" fillId="0" borderId="22" xfId="0" applyFont="1" applyBorder="1" applyAlignment="1" applyProtection="1">
      <alignment vertical="center" shrinkToFit="1"/>
    </xf>
    <xf numFmtId="0" fontId="26" fillId="2" borderId="2" xfId="0" applyFont="1" applyFill="1" applyBorder="1" applyAlignment="1" applyProtection="1">
      <alignment vertical="center"/>
    </xf>
    <xf numFmtId="0" fontId="20" fillId="2" borderId="3" xfId="0" applyFont="1" applyFill="1" applyBorder="1" applyAlignment="1" applyProtection="1">
      <alignment vertical="center"/>
    </xf>
    <xf numFmtId="0" fontId="20" fillId="2" borderId="4" xfId="0" applyFont="1" applyFill="1" applyBorder="1" applyAlignment="1" applyProtection="1">
      <alignment vertical="center"/>
    </xf>
    <xf numFmtId="0" fontId="26" fillId="2" borderId="4" xfId="0" applyFont="1" applyFill="1" applyBorder="1" applyProtection="1">
      <alignment vertical="center"/>
    </xf>
    <xf numFmtId="176" fontId="20" fillId="0" borderId="0" xfId="0" applyNumberFormat="1" applyFont="1" applyFill="1" applyBorder="1" applyAlignment="1" applyProtection="1">
      <alignment vertical="center"/>
    </xf>
    <xf numFmtId="0" fontId="6"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textRotation="255" shrinkToFit="1"/>
    </xf>
    <xf numFmtId="49" fontId="25" fillId="0" borderId="0" xfId="0" applyNumberFormat="1" applyFont="1" applyFill="1" applyAlignment="1" applyProtection="1">
      <alignment vertical="center"/>
    </xf>
    <xf numFmtId="49" fontId="20" fillId="0" borderId="0" xfId="0" applyNumberFormat="1" applyFont="1" applyFill="1" applyAlignment="1" applyProtection="1">
      <alignment vertical="center"/>
    </xf>
    <xf numFmtId="0" fontId="24" fillId="0" borderId="0" xfId="0" applyFont="1" applyFill="1" applyAlignment="1" applyProtection="1">
      <alignment horizontal="left" vertical="center" wrapText="1"/>
    </xf>
    <xf numFmtId="0" fontId="35" fillId="0" borderId="0" xfId="0" applyFont="1" applyFill="1" applyBorder="1" applyAlignment="1" applyProtection="1">
      <alignment horizontal="left" vertical="center" wrapText="1"/>
    </xf>
    <xf numFmtId="0" fontId="27" fillId="0" borderId="0" xfId="0" applyFont="1" applyFill="1" applyAlignment="1" applyProtection="1">
      <alignment vertical="center"/>
    </xf>
    <xf numFmtId="49" fontId="24" fillId="0" borderId="0" xfId="0" applyNumberFormat="1" applyFont="1" applyFill="1" applyAlignment="1" applyProtection="1">
      <alignment vertical="center"/>
    </xf>
    <xf numFmtId="49" fontId="24" fillId="0" borderId="0" xfId="0" applyNumberFormat="1" applyFont="1" applyFill="1" applyAlignment="1" applyProtection="1">
      <alignment horizontal="center" vertical="center"/>
    </xf>
    <xf numFmtId="49" fontId="24" fillId="0" borderId="0" xfId="0" applyNumberFormat="1" applyFont="1" applyFill="1" applyAlignment="1" applyProtection="1">
      <alignment horizontal="center" vertical="top"/>
    </xf>
    <xf numFmtId="49" fontId="26" fillId="0" borderId="17" xfId="0" applyNumberFormat="1" applyFont="1" applyFill="1" applyBorder="1" applyAlignment="1" applyProtection="1">
      <alignment horizontal="left" vertical="center" wrapText="1"/>
    </xf>
    <xf numFmtId="49" fontId="26" fillId="0" borderId="0" xfId="0" applyNumberFormat="1" applyFont="1" applyFill="1" applyBorder="1" applyAlignment="1" applyProtection="1">
      <alignment horizontal="left" vertical="center" wrapText="1"/>
    </xf>
    <xf numFmtId="49" fontId="26" fillId="0" borderId="0" xfId="0" applyNumberFormat="1" applyFont="1" applyBorder="1" applyAlignment="1" applyProtection="1">
      <alignment horizontal="left" vertical="center" wrapText="1"/>
    </xf>
    <xf numFmtId="0" fontId="21" fillId="0" borderId="0" xfId="0" applyFont="1" applyFill="1" applyAlignment="1" applyProtection="1">
      <alignment vertical="top"/>
    </xf>
    <xf numFmtId="0" fontId="24" fillId="2" borderId="49" xfId="0" applyFont="1" applyFill="1" applyBorder="1" applyAlignment="1" applyProtection="1">
      <alignment vertical="center" wrapText="1"/>
    </xf>
    <xf numFmtId="0" fontId="24" fillId="2" borderId="78" xfId="0" applyFont="1" applyFill="1" applyBorder="1" applyAlignment="1" applyProtection="1">
      <alignment vertical="center" wrapText="1"/>
    </xf>
    <xf numFmtId="0" fontId="24" fillId="2" borderId="82" xfId="0" applyFont="1" applyFill="1" applyBorder="1" applyAlignment="1" applyProtection="1">
      <alignment vertical="center" wrapText="1"/>
    </xf>
    <xf numFmtId="0" fontId="24" fillId="2" borderId="73" xfId="0" applyFont="1" applyFill="1" applyBorder="1" applyAlignment="1" applyProtection="1">
      <alignment horizontal="left" vertical="center" wrapText="1"/>
    </xf>
    <xf numFmtId="0" fontId="24" fillId="2" borderId="82" xfId="0" applyFont="1" applyFill="1" applyBorder="1" applyAlignment="1" applyProtection="1">
      <alignment horizontal="left" vertical="center" wrapText="1"/>
    </xf>
    <xf numFmtId="0" fontId="24" fillId="2" borderId="3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40" xfId="0" applyFont="1" applyFill="1" applyBorder="1" applyAlignment="1" applyProtection="1">
      <alignment vertical="center" wrapText="1"/>
    </xf>
    <xf numFmtId="49" fontId="9" fillId="0" borderId="0" xfId="0" applyNumberFormat="1" applyFont="1" applyFill="1" applyProtection="1">
      <alignment vertical="center"/>
    </xf>
    <xf numFmtId="0" fontId="9" fillId="0" borderId="0" xfId="0" applyFont="1" applyFill="1" applyAlignment="1" applyProtection="1">
      <alignment vertical="center"/>
    </xf>
    <xf numFmtId="49" fontId="45" fillId="0" borderId="0" xfId="0" applyNumberFormat="1" applyFont="1" applyFill="1" applyAlignment="1" applyProtection="1">
      <alignment vertical="top"/>
    </xf>
    <xf numFmtId="49" fontId="41" fillId="0" borderId="0" xfId="0" applyNumberFormat="1" applyFont="1" applyFill="1" applyAlignment="1" applyProtection="1">
      <alignment vertical="top"/>
    </xf>
    <xf numFmtId="0" fontId="42" fillId="0" borderId="0" xfId="0" applyFont="1" applyFill="1" applyAlignment="1" applyProtection="1">
      <alignment horizontal="left" vertical="top"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20" fillId="0" borderId="19" xfId="0" applyFont="1" applyFill="1" applyBorder="1" applyAlignment="1" applyProtection="1">
      <alignment vertical="center"/>
    </xf>
    <xf numFmtId="0" fontId="6" fillId="10" borderId="0" xfId="0" applyFont="1" applyFill="1" applyBorder="1" applyProtection="1">
      <alignment vertical="center"/>
    </xf>
    <xf numFmtId="0" fontId="44" fillId="10" borderId="0" xfId="0" applyFont="1" applyFill="1" applyBorder="1" applyProtection="1">
      <alignment vertical="center"/>
    </xf>
    <xf numFmtId="0" fontId="24" fillId="0" borderId="0" xfId="0" applyFont="1" applyFill="1" applyBorder="1" applyAlignment="1" applyProtection="1">
      <alignment horizontal="center" vertical="center" wrapText="1"/>
    </xf>
    <xf numFmtId="178" fontId="24" fillId="0" borderId="0" xfId="0" applyNumberFormat="1" applyFont="1" applyFill="1" applyBorder="1" applyAlignment="1" applyProtection="1">
      <alignment horizontal="center" vertical="center"/>
    </xf>
    <xf numFmtId="49" fontId="9" fillId="0" borderId="26" xfId="0" applyNumberFormat="1" applyFont="1" applyFill="1" applyBorder="1" applyProtection="1">
      <alignment vertical="center"/>
    </xf>
    <xf numFmtId="0" fontId="9" fillId="0" borderId="27" xfId="0" applyFont="1" applyFill="1" applyBorder="1" applyProtection="1">
      <alignmen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45" fillId="0" borderId="37" xfId="0" applyFont="1" applyFill="1" applyBorder="1" applyAlignment="1" applyProtection="1">
      <alignment vertical="center" wrapText="1"/>
    </xf>
    <xf numFmtId="0" fontId="45" fillId="0" borderId="34" xfId="0" applyFont="1" applyFill="1" applyBorder="1" applyAlignment="1" applyProtection="1">
      <alignment vertical="center" wrapText="1"/>
    </xf>
    <xf numFmtId="0" fontId="45" fillId="0" borderId="0" xfId="0" applyFont="1" applyFill="1" applyBorder="1" applyAlignment="1" applyProtection="1">
      <alignment vertical="center" wrapText="1"/>
    </xf>
    <xf numFmtId="0" fontId="45" fillId="0" borderId="37" xfId="0" applyFont="1" applyFill="1" applyBorder="1" applyProtection="1">
      <alignment vertical="center"/>
    </xf>
    <xf numFmtId="0" fontId="45" fillId="0" borderId="0" xfId="0" applyFont="1" applyProtection="1">
      <alignment vertical="center"/>
    </xf>
    <xf numFmtId="0" fontId="45" fillId="0" borderId="0" xfId="0" applyFont="1" applyAlignment="1" applyProtection="1">
      <alignment vertical="center" wrapText="1"/>
    </xf>
    <xf numFmtId="0" fontId="46" fillId="0" borderId="0" xfId="0" applyFont="1" applyFill="1" applyProtection="1">
      <alignment vertical="center"/>
    </xf>
    <xf numFmtId="0" fontId="47" fillId="0" borderId="0" xfId="0" applyFont="1" applyProtection="1">
      <alignment vertical="center"/>
    </xf>
    <xf numFmtId="0" fontId="45" fillId="0" borderId="23" xfId="0" applyFont="1" applyFill="1" applyBorder="1" applyProtection="1">
      <alignment vertical="center"/>
    </xf>
    <xf numFmtId="0" fontId="9" fillId="0" borderId="23" xfId="0" applyFont="1" applyFill="1" applyBorder="1" applyProtection="1">
      <alignment vertical="center"/>
    </xf>
    <xf numFmtId="0" fontId="9" fillId="0" borderId="40" xfId="0" applyFont="1" applyFill="1" applyBorder="1" applyProtection="1">
      <alignment vertical="center"/>
    </xf>
    <xf numFmtId="0" fontId="45" fillId="0" borderId="0" xfId="0" applyFont="1" applyFill="1" applyBorder="1" applyProtection="1">
      <alignment vertical="center"/>
    </xf>
    <xf numFmtId="0" fontId="48" fillId="0" borderId="0" xfId="0" applyFont="1" applyProtection="1">
      <alignment vertical="center"/>
    </xf>
    <xf numFmtId="0" fontId="49" fillId="0" borderId="0" xfId="0" applyFont="1" applyProtection="1">
      <alignment vertical="center"/>
    </xf>
    <xf numFmtId="0" fontId="26" fillId="0" borderId="0" xfId="0" applyFont="1" applyProtection="1">
      <alignment vertical="center"/>
    </xf>
    <xf numFmtId="0" fontId="24" fillId="0" borderId="0" xfId="0" applyFont="1" applyProtection="1">
      <alignment vertical="center"/>
    </xf>
    <xf numFmtId="0" fontId="50" fillId="0" borderId="0" xfId="0" applyFont="1" applyProtection="1">
      <alignment vertical="center"/>
    </xf>
    <xf numFmtId="0" fontId="29" fillId="0" borderId="0" xfId="0" applyFont="1" applyProtection="1">
      <alignment vertical="center"/>
    </xf>
    <xf numFmtId="0" fontId="32" fillId="9" borderId="1" xfId="0" applyFont="1" applyFill="1" applyBorder="1" applyAlignment="1" applyProtection="1">
      <alignment horizontal="center" vertical="center"/>
    </xf>
    <xf numFmtId="0" fontId="30" fillId="0" borderId="140" xfId="0" quotePrefix="1" applyFont="1" applyBorder="1" applyAlignment="1" applyProtection="1">
      <alignment horizontal="center" vertical="center"/>
    </xf>
    <xf numFmtId="0" fontId="30" fillId="0" borderId="140" xfId="0" quotePrefix="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Protection="1">
      <alignment vertical="center"/>
    </xf>
    <xf numFmtId="0" fontId="10" fillId="0" borderId="0" xfId="0" applyFont="1" applyProtection="1">
      <alignment vertical="center"/>
    </xf>
    <xf numFmtId="0" fontId="11" fillId="0" borderId="0" xfId="0" applyFont="1" applyProtection="1">
      <alignment vertical="center"/>
    </xf>
    <xf numFmtId="0" fontId="69" fillId="0" borderId="0" xfId="0" applyFont="1" applyProtection="1">
      <alignment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wrapText="1"/>
    </xf>
    <xf numFmtId="0" fontId="26" fillId="7" borderId="89" xfId="0" applyFont="1" applyFill="1" applyBorder="1" applyProtection="1">
      <alignment vertical="center"/>
    </xf>
    <xf numFmtId="0" fontId="20" fillId="7" borderId="6" xfId="0" applyFont="1" applyFill="1" applyBorder="1" applyProtection="1">
      <alignment vertical="center"/>
    </xf>
    <xf numFmtId="176" fontId="26" fillId="0" borderId="59" xfId="0" applyNumberFormat="1" applyFont="1" applyBorder="1" applyAlignment="1" applyProtection="1">
      <alignment vertical="center" shrinkToFit="1"/>
    </xf>
    <xf numFmtId="0" fontId="26" fillId="0" borderId="0" xfId="0" applyFont="1" applyBorder="1" applyProtection="1">
      <alignment vertical="center"/>
    </xf>
    <xf numFmtId="0" fontId="26" fillId="5" borderId="85" xfId="0" applyFont="1" applyFill="1" applyBorder="1" applyProtection="1">
      <alignment vertical="center"/>
    </xf>
    <xf numFmtId="0" fontId="20" fillId="5" borderId="3" xfId="0" applyFont="1" applyFill="1" applyBorder="1" applyProtection="1">
      <alignment vertical="center"/>
    </xf>
    <xf numFmtId="176" fontId="26" fillId="0" borderId="0" xfId="0" applyNumberFormat="1" applyFont="1" applyBorder="1" applyAlignment="1" applyProtection="1">
      <alignment vertical="center" shrinkToFit="1"/>
    </xf>
    <xf numFmtId="176" fontId="26" fillId="0" borderId="101" xfId="0" applyNumberFormat="1" applyFont="1" applyBorder="1" applyAlignment="1" applyProtection="1">
      <alignment vertical="center" shrinkToFit="1"/>
    </xf>
    <xf numFmtId="0" fontId="20" fillId="0" borderId="0" xfId="0" applyFont="1" applyAlignment="1" applyProtection="1">
      <alignment vertical="center"/>
    </xf>
    <xf numFmtId="0" fontId="20" fillId="0" borderId="0" xfId="0" applyFont="1" applyAlignment="1" applyProtection="1">
      <alignment horizontal="left" vertical="center"/>
    </xf>
    <xf numFmtId="0" fontId="9" fillId="0" borderId="0" xfId="0" applyFont="1" applyFill="1" applyBorder="1" applyAlignment="1" applyProtection="1">
      <alignment horizontal="right" vertical="center"/>
    </xf>
    <xf numFmtId="0" fontId="26" fillId="7" borderId="113" xfId="0" applyFont="1" applyFill="1" applyBorder="1" applyProtection="1">
      <alignment vertical="center"/>
    </xf>
    <xf numFmtId="0" fontId="9" fillId="7" borderId="110" xfId="0" applyFont="1" applyFill="1" applyBorder="1" applyProtection="1">
      <alignment vertical="center"/>
    </xf>
    <xf numFmtId="0" fontId="26" fillId="5" borderId="67" xfId="0" applyFont="1" applyFill="1" applyBorder="1" applyProtection="1">
      <alignment vertical="center"/>
    </xf>
    <xf numFmtId="0" fontId="9" fillId="5" borderId="110" xfId="0" applyFont="1" applyFill="1" applyBorder="1" applyProtection="1">
      <alignment vertical="center"/>
    </xf>
    <xf numFmtId="0" fontId="26" fillId="6" borderId="54" xfId="0" applyFont="1" applyFill="1" applyBorder="1" applyAlignment="1" applyProtection="1">
      <alignment horizontal="center" vertical="center" wrapText="1"/>
    </xf>
    <xf numFmtId="0" fontId="26" fillId="2" borderId="15" xfId="0" applyFont="1" applyFill="1" applyBorder="1" applyAlignment="1" applyProtection="1">
      <alignment vertical="center"/>
    </xf>
    <xf numFmtId="0" fontId="26" fillId="2" borderId="7" xfId="0" applyFont="1" applyFill="1" applyBorder="1" applyAlignment="1" applyProtection="1">
      <alignment horizontal="center" vertical="center"/>
    </xf>
    <xf numFmtId="0" fontId="26" fillId="2" borderId="41"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4" fillId="2" borderId="41" xfId="0" applyFont="1" applyFill="1" applyBorder="1" applyAlignment="1" applyProtection="1">
      <alignment horizontal="center" vertical="center" wrapText="1"/>
    </xf>
    <xf numFmtId="0" fontId="26" fillId="2" borderId="41" xfId="0" applyFont="1" applyFill="1" applyBorder="1" applyAlignment="1" applyProtection="1">
      <alignment vertical="center"/>
    </xf>
    <xf numFmtId="0" fontId="24"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xf>
    <xf numFmtId="0" fontId="26"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xf>
    <xf numFmtId="0" fontId="26" fillId="2" borderId="6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wrapText="1"/>
    </xf>
    <xf numFmtId="0" fontId="26" fillId="2" borderId="58" xfId="0"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xf>
    <xf numFmtId="0" fontId="26" fillId="2" borderId="15" xfId="0" applyNumberFormat="1" applyFont="1" applyFill="1" applyBorder="1" applyAlignment="1" applyProtection="1">
      <alignment vertical="center" wrapText="1"/>
    </xf>
    <xf numFmtId="0" fontId="26" fillId="2" borderId="1" xfId="0" applyNumberFormat="1" applyFont="1" applyFill="1" applyBorder="1" applyAlignment="1" applyProtection="1">
      <alignment vertical="center" wrapText="1"/>
    </xf>
    <xf numFmtId="0" fontId="26" fillId="2" borderId="15" xfId="0" applyNumberFormat="1" applyFont="1" applyFill="1" applyBorder="1" applyAlignment="1" applyProtection="1">
      <alignment vertical="center" wrapText="1" shrinkToFit="1"/>
    </xf>
    <xf numFmtId="0" fontId="26" fillId="2" borderId="5" xfId="0" applyNumberFormat="1" applyFont="1" applyFill="1" applyBorder="1" applyAlignment="1" applyProtection="1">
      <alignment vertical="center" wrapText="1" shrinkToFit="1"/>
    </xf>
    <xf numFmtId="0" fontId="26" fillId="7" borderId="60" xfId="0" applyFont="1" applyFill="1" applyBorder="1" applyAlignment="1" applyProtection="1">
      <alignment horizontal="center" vertical="center"/>
      <protection locked="0"/>
    </xf>
    <xf numFmtId="176" fontId="26" fillId="7" borderId="15" xfId="0" applyNumberFormat="1" applyFont="1" applyFill="1" applyBorder="1" applyAlignment="1" applyProtection="1">
      <alignment horizontal="right" vertical="center" shrinkToFit="1"/>
      <protection locked="0"/>
    </xf>
    <xf numFmtId="0" fontId="26" fillId="5" borderId="15" xfId="0" applyFont="1" applyFill="1" applyBorder="1" applyAlignment="1" applyProtection="1">
      <alignment horizontal="center" vertical="center"/>
      <protection locked="0"/>
    </xf>
    <xf numFmtId="176" fontId="26" fillId="5" borderId="15" xfId="0" applyNumberFormat="1" applyFont="1" applyFill="1" applyBorder="1" applyAlignment="1" applyProtection="1">
      <alignment horizontal="right" vertical="center" shrinkToFit="1"/>
      <protection locked="0"/>
    </xf>
    <xf numFmtId="176" fontId="26" fillId="6" borderId="56" xfId="0" applyNumberFormat="1" applyFont="1" applyFill="1" applyBorder="1" applyAlignment="1" applyProtection="1">
      <alignment horizontal="right" vertical="center" shrinkToFit="1"/>
      <protection locked="0"/>
    </xf>
    <xf numFmtId="177" fontId="20" fillId="0" borderId="1" xfId="0" applyNumberFormat="1" applyFont="1" applyFill="1" applyBorder="1" applyAlignment="1" applyProtection="1">
      <alignment horizontal="center" vertical="center"/>
    </xf>
    <xf numFmtId="0" fontId="26" fillId="7" borderId="55" xfId="0" applyFont="1" applyFill="1" applyBorder="1" applyAlignment="1" applyProtection="1">
      <alignment horizontal="center" vertical="center"/>
      <protection locked="0"/>
    </xf>
    <xf numFmtId="176" fontId="26" fillId="7" borderId="1" xfId="0" applyNumberFormat="1" applyFont="1" applyFill="1" applyBorder="1" applyAlignment="1" applyProtection="1">
      <alignment horizontal="right" vertical="center" shrinkToFit="1"/>
      <protection locked="0"/>
    </xf>
    <xf numFmtId="0" fontId="26" fillId="5" borderId="1" xfId="0" applyFont="1" applyFill="1" applyBorder="1" applyAlignment="1" applyProtection="1">
      <alignment horizontal="center" vertical="center"/>
      <protection locked="0"/>
    </xf>
    <xf numFmtId="176" fontId="26" fillId="5" borderId="1" xfId="0" applyNumberFormat="1" applyFont="1" applyFill="1" applyBorder="1" applyAlignment="1" applyProtection="1">
      <alignment horizontal="right" vertical="center" shrinkToFit="1"/>
      <protection locked="0"/>
    </xf>
    <xf numFmtId="176" fontId="26" fillId="6" borderId="59" xfId="0" applyNumberFormat="1" applyFont="1" applyFill="1" applyBorder="1" applyAlignment="1" applyProtection="1">
      <alignment horizontal="right" vertical="center" shrinkToFit="1"/>
      <protection locked="0"/>
    </xf>
    <xf numFmtId="0" fontId="26" fillId="2" borderId="1" xfId="0" applyNumberFormat="1" applyFont="1" applyFill="1" applyBorder="1" applyAlignment="1" applyProtection="1">
      <alignment vertical="center" wrapText="1" shrinkToFit="1"/>
    </xf>
    <xf numFmtId="0" fontId="26" fillId="2" borderId="2" xfId="0" applyNumberFormat="1" applyFont="1" applyFill="1" applyBorder="1" applyAlignment="1" applyProtection="1">
      <alignment vertical="center" wrapText="1" shrinkToFit="1"/>
    </xf>
    <xf numFmtId="177" fontId="24" fillId="0" borderId="1" xfId="0" applyNumberFormat="1" applyFont="1" applyFill="1" applyBorder="1" applyAlignment="1" applyProtection="1">
      <alignment horizontal="center" vertical="center"/>
    </xf>
    <xf numFmtId="0" fontId="26" fillId="7" borderId="62" xfId="0" applyFont="1" applyFill="1" applyBorder="1" applyAlignment="1" applyProtection="1">
      <alignment horizontal="center" vertical="center"/>
      <protection locked="0"/>
    </xf>
    <xf numFmtId="176" fontId="26" fillId="7" borderId="63" xfId="0" applyNumberFormat="1" applyFont="1" applyFill="1" applyBorder="1" applyAlignment="1" applyProtection="1">
      <alignment horizontal="right" vertical="center" shrinkToFit="1"/>
      <protection locked="0"/>
    </xf>
    <xf numFmtId="0" fontId="26" fillId="5" borderId="63" xfId="0" applyFont="1" applyFill="1" applyBorder="1" applyAlignment="1" applyProtection="1">
      <alignment horizontal="center" vertical="center"/>
      <protection locked="0"/>
    </xf>
    <xf numFmtId="176" fontId="26" fillId="5" borderId="63" xfId="0" applyNumberFormat="1" applyFont="1" applyFill="1" applyBorder="1" applyAlignment="1" applyProtection="1">
      <alignment horizontal="right" vertical="center" shrinkToFit="1"/>
      <protection locked="0"/>
    </xf>
    <xf numFmtId="176" fontId="26" fillId="6" borderId="64" xfId="0" applyNumberFormat="1" applyFont="1" applyFill="1" applyBorder="1" applyAlignment="1" applyProtection="1">
      <alignment horizontal="right" vertical="center" shrinkToFit="1"/>
      <protection locked="0"/>
    </xf>
    <xf numFmtId="0" fontId="21"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pplyProtection="1">
      <alignment vertical="center"/>
    </xf>
    <xf numFmtId="0" fontId="0" fillId="0" borderId="0" xfId="0" applyFont="1" applyFill="1" applyBorder="1" applyAlignment="1" applyProtection="1">
      <alignment vertical="center"/>
    </xf>
    <xf numFmtId="0" fontId="21" fillId="0" borderId="0" xfId="0" applyFont="1" applyFill="1" applyBorder="1" applyAlignment="1" applyProtection="1">
      <alignment vertical="center"/>
    </xf>
    <xf numFmtId="176" fontId="30" fillId="0" borderId="0" xfId="0" applyNumberFormat="1" applyFont="1" applyFill="1" applyBorder="1" applyAlignment="1" applyProtection="1">
      <alignment vertical="center" shrinkToFit="1"/>
    </xf>
    <xf numFmtId="176" fontId="29" fillId="0" borderId="0" xfId="0" applyNumberFormat="1" applyFont="1" applyFill="1" applyBorder="1" applyAlignment="1" applyProtection="1">
      <alignment vertical="center" shrinkToFit="1"/>
    </xf>
    <xf numFmtId="49" fontId="15" fillId="8" borderId="88" xfId="0" applyNumberFormat="1" applyFont="1" applyFill="1" applyBorder="1" applyAlignment="1" applyProtection="1">
      <alignment horizontal="center" vertical="center"/>
      <protection locked="0"/>
    </xf>
    <xf numFmtId="49" fontId="15" fillId="8" borderId="17" xfId="0" applyNumberFormat="1" applyFont="1" applyFill="1" applyBorder="1" applyAlignment="1" applyProtection="1">
      <alignment horizontal="center" vertical="center"/>
      <protection locked="0"/>
    </xf>
    <xf numFmtId="49" fontId="15" fillId="8" borderId="22" xfId="0" applyNumberFormat="1" applyFont="1" applyFill="1" applyBorder="1" applyAlignment="1" applyProtection="1">
      <alignment horizontal="center" vertical="center"/>
      <protection locked="0"/>
    </xf>
    <xf numFmtId="49" fontId="15" fillId="8" borderId="112" xfId="0" applyNumberFormat="1" applyFont="1" applyFill="1" applyBorder="1" applyAlignment="1" applyProtection="1">
      <alignment horizontal="center" vertical="center"/>
      <protection locked="0"/>
    </xf>
    <xf numFmtId="49" fontId="15" fillId="8" borderId="86" xfId="0" applyNumberFormat="1" applyFont="1" applyFill="1" applyBorder="1" applyAlignment="1" applyProtection="1">
      <alignment horizontal="center" vertical="center"/>
      <protection locked="0"/>
    </xf>
    <xf numFmtId="49" fontId="15" fillId="8" borderId="90"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xf>
    <xf numFmtId="0" fontId="9" fillId="0" borderId="63"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24" xfId="0" applyFont="1" applyBorder="1" applyAlignment="1" applyProtection="1">
      <alignment horizontal="center" vertical="center"/>
    </xf>
    <xf numFmtId="0" fontId="9" fillId="8" borderId="1" xfId="0" applyFont="1" applyFill="1" applyBorder="1" applyAlignment="1" applyProtection="1">
      <alignment vertical="center"/>
      <protection locked="0"/>
    </xf>
    <xf numFmtId="0" fontId="0" fillId="0" borderId="0" xfId="0" applyAlignment="1" applyProtection="1">
      <alignment horizontal="left" vertical="top" wrapText="1"/>
    </xf>
    <xf numFmtId="0" fontId="9" fillId="8" borderId="63" xfId="0" applyFont="1" applyFill="1" applyBorder="1" applyAlignment="1" applyProtection="1">
      <alignment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8" borderId="55" xfId="0" applyFont="1" applyFill="1" applyBorder="1" applyAlignment="1" applyProtection="1">
      <alignment horizontal="left" vertical="center"/>
      <protection locked="0"/>
    </xf>
    <xf numFmtId="0" fontId="9" fillId="8" borderId="1" xfId="0"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9" fillId="8" borderId="5" xfId="0" applyFont="1" applyFill="1" applyBorder="1" applyAlignment="1" applyProtection="1">
      <alignment horizontal="left" vertical="center"/>
      <protection locked="0"/>
    </xf>
    <xf numFmtId="0" fontId="9" fillId="8" borderId="56" xfId="0" applyFont="1" applyFill="1" applyBorder="1" applyAlignment="1" applyProtection="1">
      <alignment horizontal="left" vertical="center"/>
      <protection locked="0"/>
    </xf>
    <xf numFmtId="0" fontId="9" fillId="8" borderId="2" xfId="0" applyFont="1" applyFill="1" applyBorder="1" applyProtection="1">
      <alignment vertical="center"/>
      <protection locked="0"/>
    </xf>
    <xf numFmtId="0" fontId="9" fillId="8" borderId="3" xfId="0" applyFont="1" applyFill="1" applyBorder="1" applyProtection="1">
      <alignment vertical="center"/>
      <protection locked="0"/>
    </xf>
    <xf numFmtId="0" fontId="9" fillId="8" borderId="4" xfId="0" applyFont="1" applyFill="1" applyBorder="1" applyProtection="1">
      <alignment vertical="center"/>
      <protection locked="0"/>
    </xf>
    <xf numFmtId="0" fontId="9" fillId="8" borderId="2" xfId="0" applyFont="1" applyFill="1" applyBorder="1" applyAlignment="1" applyProtection="1">
      <alignment vertical="center"/>
      <protection locked="0"/>
    </xf>
    <xf numFmtId="0" fontId="9" fillId="8" borderId="3" xfId="0" applyFont="1" applyFill="1" applyBorder="1" applyAlignment="1" applyProtection="1">
      <alignment vertical="center"/>
      <protection locked="0"/>
    </xf>
    <xf numFmtId="0" fontId="9" fillId="8" borderId="4" xfId="0" applyFont="1" applyFill="1" applyBorder="1" applyAlignment="1" applyProtection="1">
      <alignment vertical="center"/>
      <protection locked="0"/>
    </xf>
    <xf numFmtId="183" fontId="15" fillId="8" borderId="85" xfId="0" applyNumberFormat="1" applyFont="1" applyFill="1" applyBorder="1" applyAlignment="1" applyProtection="1">
      <alignment horizontal="center" vertical="center"/>
      <protection locked="0"/>
    </xf>
    <xf numFmtId="183" fontId="15" fillId="8" borderId="3" xfId="0" applyNumberFormat="1" applyFont="1" applyFill="1" applyBorder="1" applyAlignment="1" applyProtection="1">
      <alignment horizontal="center" vertical="center"/>
      <protection locked="0"/>
    </xf>
    <xf numFmtId="183" fontId="15" fillId="8" borderId="4"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vertical="center" wrapText="1"/>
      <protection locked="0"/>
    </xf>
    <xf numFmtId="0" fontId="9" fillId="8" borderId="3"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8" borderId="5" xfId="0" applyFont="1" applyFill="1" applyBorder="1" applyProtection="1">
      <alignment vertical="center"/>
      <protection locked="0"/>
    </xf>
    <xf numFmtId="0" fontId="9" fillId="8" borderId="6" xfId="0" applyFont="1" applyFill="1" applyBorder="1" applyProtection="1">
      <alignment vertical="center"/>
      <protection locked="0"/>
    </xf>
    <xf numFmtId="0" fontId="9" fillId="8" borderId="7" xfId="0" applyFont="1" applyFill="1" applyBorder="1" applyProtection="1">
      <alignment vertical="center"/>
      <protection locked="0"/>
    </xf>
    <xf numFmtId="0" fontId="9" fillId="8" borderId="67" xfId="0" applyFont="1" applyFill="1" applyBorder="1" applyProtection="1">
      <alignment vertical="center"/>
      <protection locked="0"/>
    </xf>
    <xf numFmtId="0" fontId="9" fillId="8" borderId="110" xfId="0" applyFont="1" applyFill="1" applyBorder="1" applyProtection="1">
      <alignment vertical="center"/>
      <protection locked="0"/>
    </xf>
    <xf numFmtId="0" fontId="9" fillId="8" borderId="84"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5" fillId="8" borderId="113" xfId="0" applyNumberFormat="1" applyFont="1" applyFill="1" applyBorder="1" applyAlignment="1" applyProtection="1">
      <alignment horizontal="center" vertical="center"/>
      <protection locked="0"/>
    </xf>
    <xf numFmtId="49" fontId="15" fillId="8" borderId="110" xfId="0" applyNumberFormat="1" applyFont="1" applyFill="1" applyBorder="1" applyAlignment="1" applyProtection="1">
      <alignment horizontal="center" vertical="center"/>
      <protection locked="0"/>
    </xf>
    <xf numFmtId="49" fontId="15" fillId="8" borderId="84" xfId="0" applyNumberFormat="1" applyFont="1" applyFill="1" applyBorder="1" applyAlignment="1" applyProtection="1">
      <alignment horizontal="center" vertical="center"/>
      <protection locked="0"/>
    </xf>
    <xf numFmtId="0" fontId="15" fillId="0" borderId="0" xfId="0" applyFont="1" applyAlignment="1" applyProtection="1">
      <alignment horizontal="left" vertical="center" wrapText="1"/>
    </xf>
    <xf numFmtId="0" fontId="9" fillId="8" borderId="61" xfId="0" applyFont="1" applyFill="1" applyBorder="1" applyAlignment="1" applyProtection="1">
      <alignment horizontal="left" vertical="center"/>
      <protection locked="0"/>
    </xf>
    <xf numFmtId="0" fontId="9" fillId="8" borderId="16" xfId="0" applyFont="1" applyFill="1" applyBorder="1" applyAlignment="1" applyProtection="1">
      <alignment horizontal="left" vertical="center"/>
      <protection locked="0"/>
    </xf>
    <xf numFmtId="0" fontId="9" fillId="8" borderId="21" xfId="0" applyFont="1" applyFill="1" applyBorder="1" applyAlignment="1" applyProtection="1">
      <alignment horizontal="left" vertical="center"/>
      <protection locked="0"/>
    </xf>
    <xf numFmtId="0" fontId="9" fillId="8" borderId="58" xfId="0" applyFont="1" applyFill="1" applyBorder="1" applyAlignment="1" applyProtection="1">
      <alignment horizontal="left" vertical="center"/>
      <protection locked="0"/>
    </xf>
    <xf numFmtId="0" fontId="12" fillId="8" borderId="62" xfId="4" applyFont="1" applyFill="1" applyBorder="1" applyAlignment="1" applyProtection="1">
      <alignment horizontal="left" vertical="center"/>
      <protection locked="0"/>
    </xf>
    <xf numFmtId="0" fontId="9" fillId="8" borderId="63" xfId="0" applyFont="1" applyFill="1" applyBorder="1" applyAlignment="1" applyProtection="1">
      <alignment horizontal="left" vertical="center"/>
      <protection locked="0"/>
    </xf>
    <xf numFmtId="0" fontId="9" fillId="8" borderId="68" xfId="0" applyFont="1" applyFill="1" applyBorder="1" applyAlignment="1" applyProtection="1">
      <alignment horizontal="left" vertical="center"/>
      <protection locked="0"/>
    </xf>
    <xf numFmtId="0" fontId="9" fillId="8" borderId="64" xfId="0" applyFont="1" applyFill="1" applyBorder="1" applyAlignment="1" applyProtection="1">
      <alignment horizontal="left" vertical="center"/>
      <protection locked="0"/>
    </xf>
    <xf numFmtId="0" fontId="9" fillId="8" borderId="60" xfId="0" applyFont="1" applyFill="1" applyBorder="1" applyAlignment="1" applyProtection="1">
      <alignment horizontal="left" vertical="center"/>
      <protection locked="0"/>
    </xf>
    <xf numFmtId="0" fontId="9" fillId="0" borderId="15" xfId="0" applyFont="1" applyBorder="1" applyAlignment="1" applyProtection="1">
      <alignment vertical="center" wrapText="1" shrinkToFit="1"/>
    </xf>
    <xf numFmtId="0" fontId="9" fillId="0" borderId="16" xfId="0" applyFont="1" applyBorder="1" applyAlignment="1" applyProtection="1">
      <alignment vertical="center" wrapText="1" shrinkToFit="1"/>
    </xf>
    <xf numFmtId="0" fontId="9" fillId="8" borderId="2" xfId="0" applyFont="1" applyFill="1" applyBorder="1" applyAlignment="1" applyProtection="1">
      <alignment horizontal="left" vertical="center"/>
      <protection locked="0"/>
    </xf>
    <xf numFmtId="0" fontId="9" fillId="8" borderId="59" xfId="0" applyFont="1" applyFill="1" applyBorder="1" applyAlignment="1" applyProtection="1">
      <alignment horizontal="left" vertical="center"/>
      <protection locked="0"/>
    </xf>
    <xf numFmtId="0" fontId="9" fillId="0" borderId="1" xfId="0" applyFont="1" applyBorder="1" applyAlignment="1" applyProtection="1">
      <alignment vertical="center"/>
    </xf>
    <xf numFmtId="0" fontId="16" fillId="0" borderId="0" xfId="0" applyFont="1" applyAlignment="1" applyProtection="1">
      <alignment horizontal="left" vertical="top" wrapText="1"/>
    </xf>
    <xf numFmtId="0" fontId="9" fillId="8" borderId="51" xfId="0" applyFont="1" applyFill="1" applyBorder="1" applyAlignment="1" applyProtection="1">
      <alignment horizontal="left" vertical="center"/>
      <protection locked="0"/>
    </xf>
    <xf numFmtId="0" fontId="9" fillId="8" borderId="35" xfId="0" applyFont="1" applyFill="1" applyBorder="1" applyAlignment="1" applyProtection="1">
      <alignment horizontal="left" vertical="center"/>
      <protection locked="0"/>
    </xf>
    <xf numFmtId="0" fontId="9" fillId="8" borderId="36" xfId="0" applyFont="1" applyFill="1" applyBorder="1" applyAlignment="1" applyProtection="1">
      <alignment horizontal="left" vertical="center"/>
      <protection locked="0"/>
    </xf>
    <xf numFmtId="0" fontId="9" fillId="8" borderId="52" xfId="0" applyFont="1" applyFill="1" applyBorder="1" applyAlignment="1" applyProtection="1">
      <alignment horizontal="left" vertical="center"/>
      <protection locked="0"/>
    </xf>
    <xf numFmtId="0" fontId="9" fillId="8" borderId="53" xfId="0" applyFont="1" applyFill="1" applyBorder="1" applyAlignment="1" applyProtection="1">
      <alignment horizontal="left" vertical="center"/>
      <protection locked="0"/>
    </xf>
    <xf numFmtId="0" fontId="9" fillId="8" borderId="67" xfId="0" applyFont="1" applyFill="1" applyBorder="1" applyAlignment="1" applyProtection="1">
      <alignment horizontal="left" vertical="center"/>
      <protection locked="0"/>
    </xf>
    <xf numFmtId="0" fontId="9" fillId="8" borderId="54"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0" fontId="26" fillId="3" borderId="63" xfId="0" applyFont="1" applyFill="1" applyBorder="1" applyAlignment="1" applyProtection="1">
      <alignment horizontal="center" vertical="center"/>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xf>
    <xf numFmtId="0" fontId="6" fillId="10" borderId="47" xfId="0" applyFont="1" applyFill="1" applyBorder="1" applyAlignment="1" applyProtection="1">
      <alignment horizontal="left" vertical="center"/>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30" fillId="0" borderId="0" xfId="0" applyFont="1" applyAlignment="1" applyProtection="1">
      <alignment horizontal="center" vertical="top" textRotation="255"/>
    </xf>
    <xf numFmtId="0" fontId="6" fillId="10" borderId="25" xfId="0" applyFont="1" applyFill="1" applyBorder="1" applyAlignment="1" applyProtection="1">
      <alignment horizontal="left" vertical="center" wrapText="1"/>
    </xf>
    <xf numFmtId="0" fontId="6" fillId="10" borderId="47" xfId="0" applyFont="1" applyFill="1" applyBorder="1" applyAlignment="1" applyProtection="1">
      <alignment horizontal="left" vertical="center" wrapText="1"/>
    </xf>
    <xf numFmtId="0" fontId="0" fillId="0" borderId="119" xfId="0" applyFont="1" applyBorder="1" applyAlignment="1" applyProtection="1">
      <alignment horizontal="center" vertical="center"/>
    </xf>
    <xf numFmtId="0" fontId="0" fillId="0" borderId="124" xfId="0" applyFont="1" applyBorder="1" applyAlignment="1" applyProtection="1">
      <alignment horizontal="center" vertical="center"/>
    </xf>
    <xf numFmtId="0" fontId="0" fillId="0" borderId="120" xfId="0" applyFont="1" applyBorder="1" applyAlignment="1" applyProtection="1">
      <alignment horizontal="center" vertical="center"/>
    </xf>
    <xf numFmtId="38" fontId="20" fillId="4" borderId="63" xfId="5" applyFont="1" applyFill="1" applyBorder="1" applyAlignment="1" applyProtection="1">
      <alignment horizontal="right" vertical="center"/>
      <protection locked="0"/>
    </xf>
    <xf numFmtId="38" fontId="20" fillId="4" borderId="124" xfId="5" applyFont="1" applyFill="1" applyBorder="1" applyAlignment="1" applyProtection="1">
      <alignment horizontal="right" vertical="center"/>
      <protection locked="0"/>
    </xf>
    <xf numFmtId="0" fontId="26" fillId="0" borderId="0" xfId="0" applyFont="1" applyFill="1" applyBorder="1" applyAlignment="1" applyProtection="1">
      <alignment horizontal="left" vertical="center" wrapText="1"/>
    </xf>
    <xf numFmtId="38" fontId="20" fillId="0" borderId="83" xfId="5" applyFont="1" applyFill="1" applyBorder="1" applyAlignment="1" applyProtection="1">
      <alignment horizontal="right" vertical="center"/>
    </xf>
    <xf numFmtId="38" fontId="20" fillId="0" borderId="13" xfId="5" applyFont="1" applyFill="1" applyBorder="1" applyAlignment="1" applyProtection="1">
      <alignment horizontal="right" vertical="center"/>
    </xf>
    <xf numFmtId="0" fontId="30" fillId="0" borderId="1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176" fontId="36" fillId="5" borderId="16" xfId="0" applyNumberFormat="1" applyFont="1" applyFill="1" applyBorder="1" applyAlignment="1" applyProtection="1">
      <alignment horizontal="center" vertical="center"/>
      <protection locked="0"/>
    </xf>
    <xf numFmtId="176" fontId="36" fillId="5" borderId="52" xfId="0" applyNumberFormat="1" applyFont="1" applyFill="1" applyBorder="1" applyAlignment="1" applyProtection="1">
      <alignment horizontal="center" vertical="center"/>
      <protection locked="0"/>
    </xf>
    <xf numFmtId="176" fontId="36" fillId="5" borderId="53" xfId="0" applyNumberFormat="1" applyFont="1" applyFill="1" applyBorder="1" applyAlignment="1" applyProtection="1">
      <alignment horizontal="center" vertical="center"/>
      <protection locked="0"/>
    </xf>
    <xf numFmtId="0" fontId="20" fillId="0" borderId="42" xfId="0" applyFont="1" applyFill="1" applyBorder="1" applyAlignment="1" applyProtection="1">
      <alignment horizontal="left" vertical="center" wrapText="1"/>
    </xf>
    <xf numFmtId="0" fontId="20" fillId="0" borderId="43" xfId="0" applyFont="1" applyFill="1" applyBorder="1" applyAlignment="1" applyProtection="1">
      <alignment horizontal="left" vertical="center"/>
    </xf>
    <xf numFmtId="2" fontId="26" fillId="0" borderId="24" xfId="0" applyNumberFormat="1" applyFont="1" applyBorder="1" applyAlignment="1" applyProtection="1">
      <alignment horizontal="center" vertical="center" shrinkToFit="1"/>
    </xf>
    <xf numFmtId="2" fontId="26" fillId="0" borderId="25" xfId="0" applyNumberFormat="1" applyFont="1" applyBorder="1" applyAlignment="1" applyProtection="1">
      <alignment horizontal="center" vertical="center" shrinkToFit="1"/>
    </xf>
    <xf numFmtId="2" fontId="26" fillId="0" borderId="47" xfId="0" applyNumberFormat="1" applyFont="1" applyBorder="1" applyAlignment="1" applyProtection="1">
      <alignment horizontal="center" vertical="center" shrinkToFit="1"/>
    </xf>
    <xf numFmtId="0" fontId="29" fillId="0" borderId="37" xfId="0" applyFont="1" applyBorder="1" applyAlignment="1" applyProtection="1">
      <alignment horizontal="center" textRotation="255"/>
    </xf>
    <xf numFmtId="0" fontId="29" fillId="0" borderId="37" xfId="0" applyFont="1" applyBorder="1" applyAlignment="1" applyProtection="1">
      <alignment horizontal="center" vertical="top" textRotation="255"/>
    </xf>
    <xf numFmtId="0" fontId="15" fillId="0" borderId="77" xfId="0" applyFont="1" applyFill="1" applyBorder="1" applyAlignment="1" applyProtection="1">
      <alignment horizontal="center" vertical="center"/>
    </xf>
    <xf numFmtId="0" fontId="15" fillId="0" borderId="81" xfId="0" applyFont="1" applyFill="1" applyBorder="1" applyAlignment="1" applyProtection="1">
      <alignment horizontal="center" vertical="center"/>
    </xf>
    <xf numFmtId="2" fontId="20" fillId="0" borderId="26" xfId="0" applyNumberFormat="1" applyFont="1" applyFill="1" applyBorder="1" applyAlignment="1" applyProtection="1">
      <alignment horizontal="center" vertical="center"/>
    </xf>
    <xf numFmtId="2" fontId="20" fillId="0" borderId="27" xfId="0" applyNumberFormat="1" applyFont="1" applyFill="1" applyBorder="1" applyAlignment="1" applyProtection="1">
      <alignment horizontal="center" vertical="center"/>
    </xf>
    <xf numFmtId="2" fontId="20" fillId="0" borderId="28" xfId="0" applyNumberFormat="1" applyFont="1" applyFill="1" applyBorder="1" applyAlignment="1" applyProtection="1">
      <alignment horizontal="center" vertical="center"/>
    </xf>
    <xf numFmtId="2" fontId="20" fillId="0" borderId="39" xfId="0" applyNumberFormat="1" applyFont="1" applyFill="1" applyBorder="1" applyAlignment="1" applyProtection="1">
      <alignment horizontal="center" vertical="center"/>
    </xf>
    <xf numFmtId="2" fontId="20" fillId="0" borderId="23" xfId="0" applyNumberFormat="1" applyFont="1" applyFill="1" applyBorder="1" applyAlignment="1" applyProtection="1">
      <alignment horizontal="center" vertical="center"/>
    </xf>
    <xf numFmtId="2" fontId="20" fillId="0" borderId="40" xfId="0" applyNumberFormat="1" applyFont="1" applyFill="1" applyBorder="1" applyAlignment="1" applyProtection="1">
      <alignment horizontal="center" vertical="center"/>
    </xf>
    <xf numFmtId="0" fontId="15" fillId="0" borderId="129"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88" xfId="0" applyFont="1" applyFill="1" applyBorder="1" applyAlignment="1" applyProtection="1">
      <alignment horizontal="center" vertical="center"/>
    </xf>
    <xf numFmtId="0" fontId="20" fillId="0" borderId="77" xfId="0" applyFont="1" applyFill="1" applyBorder="1" applyAlignment="1" applyProtection="1">
      <alignment horizontal="center" vertical="center"/>
    </xf>
    <xf numFmtId="0" fontId="20" fillId="0" borderId="88" xfId="0" applyFont="1" applyFill="1" applyBorder="1" applyAlignment="1" applyProtection="1">
      <alignment horizontal="center" vertical="center"/>
    </xf>
    <xf numFmtId="0" fontId="26" fillId="0" borderId="100" xfId="0" applyFont="1" applyFill="1" applyBorder="1" applyAlignment="1" applyProtection="1">
      <alignment horizontal="center" vertical="center"/>
    </xf>
    <xf numFmtId="0" fontId="26" fillId="0" borderId="127" xfId="0" applyFont="1" applyFill="1" applyBorder="1" applyAlignment="1" applyProtection="1">
      <alignment horizontal="center" vertical="center"/>
    </xf>
    <xf numFmtId="0" fontId="30" fillId="0" borderId="6" xfId="0" applyFont="1" applyFill="1" applyBorder="1" applyAlignment="1" applyProtection="1">
      <alignment horizontal="center" vertical="center"/>
    </xf>
    <xf numFmtId="0" fontId="30" fillId="0" borderId="3" xfId="0" applyFont="1" applyFill="1" applyBorder="1" applyAlignment="1" applyProtection="1">
      <alignment horizontal="center" vertical="center"/>
    </xf>
    <xf numFmtId="0" fontId="25" fillId="9" borderId="94" xfId="0" applyFont="1" applyFill="1" applyBorder="1" applyAlignment="1" applyProtection="1">
      <alignment horizontal="center" vertical="center"/>
    </xf>
    <xf numFmtId="0" fontId="25" fillId="9" borderId="74" xfId="0" applyFont="1" applyFill="1" applyBorder="1" applyAlignment="1" applyProtection="1">
      <alignment horizontal="center" vertical="center"/>
    </xf>
    <xf numFmtId="0" fontId="29" fillId="0" borderId="37" xfId="0" applyFont="1" applyBorder="1" applyAlignment="1" applyProtection="1">
      <alignment horizontal="center" vertical="center" textRotation="255"/>
    </xf>
    <xf numFmtId="0" fontId="6" fillId="10" borderId="26" xfId="0" applyFont="1" applyFill="1" applyBorder="1" applyAlignment="1" applyProtection="1">
      <alignment horizontal="left" vertical="center" wrapText="1"/>
    </xf>
    <xf numFmtId="0" fontId="6" fillId="10" borderId="27"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39"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40" xfId="0" applyFont="1" applyFill="1" applyBorder="1" applyAlignment="1" applyProtection="1">
      <alignment horizontal="left" vertical="center" wrapText="1"/>
    </xf>
    <xf numFmtId="181" fontId="20" fillId="4" borderId="1" xfId="0" applyNumberFormat="1" applyFont="1" applyFill="1" applyBorder="1" applyAlignment="1" applyProtection="1">
      <alignment vertical="center"/>
      <protection locked="0"/>
    </xf>
    <xf numFmtId="38" fontId="20" fillId="4" borderId="55" xfId="5" applyFont="1" applyFill="1" applyBorder="1" applyAlignment="1" applyProtection="1">
      <alignment vertical="center"/>
      <protection locked="0"/>
    </xf>
    <xf numFmtId="38" fontId="20" fillId="4" borderId="1" xfId="5" applyFont="1" applyFill="1" applyBorder="1" applyAlignment="1" applyProtection="1">
      <alignment vertical="center"/>
      <protection locked="0"/>
    </xf>
    <xf numFmtId="0" fontId="20" fillId="2" borderId="42" xfId="0" applyFont="1" applyFill="1" applyBorder="1" applyProtection="1">
      <alignment vertical="center"/>
    </xf>
    <xf numFmtId="0" fontId="20" fillId="2" borderId="43" xfId="0" applyFont="1" applyFill="1" applyBorder="1" applyProtection="1">
      <alignment vertical="center"/>
    </xf>
    <xf numFmtId="0" fontId="20" fillId="2" borderId="12" xfId="0" applyFont="1" applyFill="1" applyBorder="1" applyProtection="1">
      <alignment vertical="center"/>
    </xf>
    <xf numFmtId="0" fontId="26" fillId="0" borderId="11"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103"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38" fontId="20" fillId="4" borderId="1" xfId="5" applyNumberFormat="1" applyFont="1" applyFill="1" applyBorder="1" applyAlignment="1" applyProtection="1">
      <alignment vertical="center"/>
      <protection locked="0"/>
    </xf>
    <xf numFmtId="38" fontId="20" fillId="4" borderId="85" xfId="5" applyFont="1" applyFill="1" applyBorder="1" applyAlignment="1" applyProtection="1">
      <alignment vertical="center"/>
      <protection locked="0"/>
    </xf>
    <xf numFmtId="38" fontId="20" fillId="4" borderId="3" xfId="5" applyFont="1" applyFill="1" applyBorder="1" applyAlignment="1" applyProtection="1">
      <alignment vertical="center"/>
      <protection locked="0"/>
    </xf>
    <xf numFmtId="38" fontId="20" fillId="4" borderId="4" xfId="5" applyFont="1" applyFill="1" applyBorder="1" applyAlignment="1" applyProtection="1">
      <alignment vertical="center"/>
      <protection locked="0"/>
    </xf>
    <xf numFmtId="38" fontId="20" fillId="2" borderId="85" xfId="5" applyFont="1" applyFill="1" applyBorder="1" applyProtection="1">
      <alignment vertical="center"/>
    </xf>
    <xf numFmtId="38" fontId="20" fillId="2" borderId="3" xfId="5" applyFont="1" applyFill="1" applyBorder="1" applyProtection="1">
      <alignment vertical="center"/>
    </xf>
    <xf numFmtId="38" fontId="20" fillId="4" borderId="16" xfId="5" applyFont="1" applyFill="1" applyBorder="1" applyAlignment="1" applyProtection="1">
      <alignment vertical="center"/>
      <protection locked="0"/>
    </xf>
    <xf numFmtId="38" fontId="20" fillId="0" borderId="60" xfId="5" applyFont="1" applyFill="1" applyBorder="1" applyAlignment="1" applyProtection="1">
      <alignment horizontal="right" vertical="center"/>
    </xf>
    <xf numFmtId="38" fontId="20" fillId="0" borderId="15" xfId="5" applyFont="1" applyFill="1" applyBorder="1" applyAlignment="1" applyProtection="1">
      <alignment horizontal="right" vertical="center"/>
    </xf>
    <xf numFmtId="38" fontId="20" fillId="0" borderId="5" xfId="5" applyFont="1" applyFill="1" applyBorder="1" applyAlignment="1" applyProtection="1">
      <alignment horizontal="right" vertical="center"/>
    </xf>
    <xf numFmtId="181" fontId="20" fillId="4" borderId="55" xfId="0" applyNumberFormat="1" applyFont="1" applyFill="1" applyBorder="1" applyAlignment="1" applyProtection="1">
      <alignment vertical="center"/>
      <protection locked="0"/>
    </xf>
    <xf numFmtId="0" fontId="26" fillId="0" borderId="103" xfId="0" applyFont="1" applyFill="1" applyBorder="1" applyAlignment="1" applyProtection="1">
      <alignment horizontal="left" vertical="center" wrapText="1"/>
    </xf>
    <xf numFmtId="0" fontId="26" fillId="0" borderId="18" xfId="0" applyFont="1" applyFill="1" applyBorder="1" applyAlignment="1" applyProtection="1">
      <alignment horizontal="left" vertical="center" wrapText="1"/>
    </xf>
    <xf numFmtId="0" fontId="26" fillId="0" borderId="78" xfId="0" applyFont="1" applyFill="1" applyBorder="1" applyAlignment="1" applyProtection="1">
      <alignment horizontal="left" vertical="center" wrapText="1"/>
    </xf>
    <xf numFmtId="0" fontId="26" fillId="0" borderId="126"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82" xfId="0" applyFont="1" applyFill="1" applyBorder="1" applyAlignment="1" applyProtection="1">
      <alignment horizontal="left" vertical="center" wrapText="1"/>
    </xf>
    <xf numFmtId="176" fontId="15" fillId="0" borderId="128" xfId="0" applyNumberFormat="1" applyFont="1" applyFill="1" applyBorder="1" applyAlignment="1" applyProtection="1">
      <alignment horizontal="center" vertical="center"/>
    </xf>
    <xf numFmtId="176" fontId="15" fillId="0" borderId="130" xfId="0" applyNumberFormat="1" applyFont="1" applyFill="1" applyBorder="1" applyAlignment="1" applyProtection="1">
      <alignment horizontal="center" vertical="center"/>
    </xf>
    <xf numFmtId="0" fontId="29" fillId="0" borderId="0" xfId="0" applyFont="1" applyFill="1" applyAlignment="1" applyProtection="1">
      <alignment horizontal="left" vertical="center" wrapText="1"/>
    </xf>
    <xf numFmtId="180" fontId="21" fillId="0" borderId="5" xfId="5" applyNumberFormat="1" applyFont="1" applyFill="1" applyBorder="1" applyAlignment="1" applyProtection="1">
      <alignment horizontal="right" vertical="center"/>
    </xf>
    <xf numFmtId="180" fontId="21" fillId="0" borderId="6" xfId="5" applyNumberFormat="1" applyFont="1" applyFill="1" applyBorder="1" applyAlignment="1" applyProtection="1">
      <alignment horizontal="right" vertical="center"/>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30" fillId="3" borderId="2"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92" xfId="0" applyFont="1" applyFill="1" applyBorder="1" applyAlignment="1" applyProtection="1">
      <alignment horizontal="center" vertical="center"/>
    </xf>
    <xf numFmtId="0" fontId="29" fillId="0" borderId="10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6" fillId="10" borderId="37" xfId="0" applyFont="1" applyFill="1" applyBorder="1" applyAlignment="1" applyProtection="1">
      <alignment horizontal="left" vertical="center" wrapText="1"/>
    </xf>
    <xf numFmtId="0" fontId="6" fillId="10" borderId="0"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26" fillId="0" borderId="2"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92" xfId="0" applyFont="1" applyFill="1" applyBorder="1" applyAlignment="1" applyProtection="1">
      <alignment vertical="center" wrapText="1"/>
    </xf>
    <xf numFmtId="0" fontId="24" fillId="0" borderId="0" xfId="0" applyFont="1" applyFill="1" applyBorder="1" applyAlignment="1" applyProtection="1">
      <alignment horizontal="left" vertical="top" wrapText="1"/>
    </xf>
    <xf numFmtId="0" fontId="29" fillId="0" borderId="104" xfId="0" applyFont="1" applyFill="1" applyBorder="1" applyAlignment="1" applyProtection="1">
      <alignment horizontal="center" vertical="center"/>
    </xf>
    <xf numFmtId="0" fontId="29" fillId="0" borderId="105" xfId="0" applyFont="1" applyFill="1" applyBorder="1" applyAlignment="1" applyProtection="1">
      <alignment horizontal="center" vertical="center"/>
    </xf>
    <xf numFmtId="0" fontId="29" fillId="0" borderId="106" xfId="0" applyFont="1" applyFill="1" applyBorder="1" applyAlignment="1" applyProtection="1">
      <alignment horizontal="center" vertical="center"/>
    </xf>
    <xf numFmtId="0" fontId="30" fillId="0" borderId="109"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73" xfId="0" applyFont="1" applyFill="1" applyBorder="1" applyAlignment="1" applyProtection="1">
      <alignment horizontal="left" vertical="center" wrapText="1"/>
    </xf>
    <xf numFmtId="176" fontId="21" fillId="11" borderId="51" xfId="0" applyNumberFormat="1" applyFont="1" applyFill="1" applyBorder="1" applyAlignment="1" applyProtection="1">
      <alignment horizontal="right" vertical="center"/>
      <protection locked="0"/>
    </xf>
    <xf numFmtId="176" fontId="21" fillId="11" borderId="35" xfId="0" applyNumberFormat="1" applyFont="1" applyFill="1" applyBorder="1" applyAlignment="1" applyProtection="1">
      <alignment horizontal="right" vertical="center"/>
      <protection locked="0"/>
    </xf>
    <xf numFmtId="176" fontId="21" fillId="11" borderId="36" xfId="0" applyNumberFormat="1" applyFont="1" applyFill="1" applyBorder="1" applyAlignment="1" applyProtection="1">
      <alignment horizontal="right" vertical="center"/>
      <protection locked="0"/>
    </xf>
    <xf numFmtId="0" fontId="30" fillId="0" borderId="8" xfId="0" applyFont="1" applyFill="1" applyBorder="1" applyAlignment="1" applyProtection="1">
      <alignment horizontal="left" vertical="center" wrapText="1"/>
    </xf>
    <xf numFmtId="0" fontId="30" fillId="0" borderId="9" xfId="0" applyFont="1" applyFill="1" applyBorder="1" applyAlignment="1" applyProtection="1">
      <alignment horizontal="left" vertical="center" wrapText="1"/>
    </xf>
    <xf numFmtId="0" fontId="30" fillId="0" borderId="49" xfId="0" applyFont="1" applyFill="1" applyBorder="1" applyAlignment="1" applyProtection="1">
      <alignment horizontal="left" vertical="center" wrapText="1"/>
    </xf>
    <xf numFmtId="0" fontId="26" fillId="0" borderId="43" xfId="0" applyFont="1" applyFill="1" applyBorder="1" applyAlignment="1" applyProtection="1">
      <alignment horizontal="left" vertical="center"/>
    </xf>
    <xf numFmtId="0" fontId="26" fillId="0" borderId="80" xfId="0" applyFont="1" applyFill="1" applyBorder="1" applyAlignment="1" applyProtection="1">
      <alignment horizontal="left" vertical="center"/>
    </xf>
    <xf numFmtId="0" fontId="30" fillId="0" borderId="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xf>
    <xf numFmtId="0" fontId="26" fillId="11" borderId="113" xfId="0" applyFont="1" applyFill="1" applyBorder="1" applyAlignment="1" applyProtection="1">
      <alignment horizontal="left" vertical="center" wrapText="1"/>
      <protection locked="0"/>
    </xf>
    <xf numFmtId="0" fontId="26" fillId="11" borderId="110" xfId="0" applyFont="1" applyFill="1" applyBorder="1" applyAlignment="1" applyProtection="1">
      <alignment horizontal="left" vertical="center" wrapText="1"/>
      <protection locked="0"/>
    </xf>
    <xf numFmtId="0" fontId="26" fillId="11" borderId="114"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center" vertical="center"/>
    </xf>
    <xf numFmtId="176" fontId="36" fillId="5" borderId="21" xfId="0" applyNumberFormat="1" applyFont="1" applyFill="1" applyBorder="1" applyAlignment="1" applyProtection="1">
      <alignment horizontal="center" vertical="center"/>
      <protection locked="0"/>
    </xf>
    <xf numFmtId="0" fontId="26" fillId="11" borderId="39" xfId="0" applyFont="1" applyFill="1" applyBorder="1" applyAlignment="1" applyProtection="1">
      <alignment horizontal="left" vertical="center" wrapText="1"/>
      <protection locked="0"/>
    </xf>
    <xf numFmtId="0" fontId="26" fillId="11" borderId="23" xfId="0" applyFont="1" applyFill="1" applyBorder="1" applyAlignment="1" applyProtection="1">
      <alignment horizontal="left" vertical="center" wrapText="1"/>
      <protection locked="0"/>
    </xf>
    <xf numFmtId="0" fontId="26" fillId="11" borderId="40" xfId="0" applyFont="1" applyFill="1" applyBorder="1" applyAlignment="1" applyProtection="1">
      <alignment horizontal="left" vertical="center" wrapText="1"/>
      <protection locked="0"/>
    </xf>
    <xf numFmtId="0" fontId="26" fillId="0" borderId="3"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0" fontId="23" fillId="7" borderId="48" xfId="0" applyFont="1" applyFill="1" applyBorder="1" applyAlignment="1" applyProtection="1">
      <alignment horizontal="center" vertical="center" wrapText="1"/>
    </xf>
    <xf numFmtId="0" fontId="23" fillId="7" borderId="9" xfId="0" applyFont="1" applyFill="1" applyBorder="1" applyAlignment="1" applyProtection="1">
      <alignment horizontal="center" vertical="center" wrapText="1"/>
    </xf>
    <xf numFmtId="0" fontId="23" fillId="7" borderId="49" xfId="0" applyFont="1" applyFill="1" applyBorder="1" applyAlignment="1" applyProtection="1">
      <alignment horizontal="center" vertical="center" wrapText="1"/>
    </xf>
    <xf numFmtId="0" fontId="23" fillId="4" borderId="48" xfId="0" applyFont="1" applyFill="1" applyBorder="1" applyAlignment="1" applyProtection="1">
      <alignment horizontal="center" vertical="center" wrapText="1"/>
    </xf>
    <xf numFmtId="0" fontId="23" fillId="4" borderId="9" xfId="0" applyFont="1" applyFill="1" applyBorder="1" applyAlignment="1" applyProtection="1">
      <alignment horizontal="center" vertical="center" wrapText="1"/>
    </xf>
    <xf numFmtId="0" fontId="23" fillId="4" borderId="49"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176" fontId="21" fillId="0" borderId="2" xfId="0" applyNumberFormat="1" applyFont="1" applyFill="1" applyBorder="1" applyAlignment="1" applyProtection="1">
      <alignment horizontal="right" vertical="center"/>
    </xf>
    <xf numFmtId="176" fontId="21" fillId="0" borderId="3" xfId="0" applyNumberFormat="1" applyFont="1" applyFill="1" applyBorder="1" applyAlignment="1" applyProtection="1">
      <alignment horizontal="right" vertical="center"/>
    </xf>
    <xf numFmtId="176" fontId="21" fillId="0" borderId="96" xfId="0" applyNumberFormat="1" applyFont="1" applyFill="1" applyBorder="1" applyAlignment="1" applyProtection="1">
      <alignment horizontal="right" vertical="center"/>
    </xf>
    <xf numFmtId="0" fontId="26" fillId="0" borderId="3" xfId="0" applyFont="1" applyFill="1" applyBorder="1" applyAlignment="1" applyProtection="1">
      <alignment horizontal="center" vertical="center"/>
    </xf>
    <xf numFmtId="176" fontId="21" fillId="0" borderId="24" xfId="0" applyNumberFormat="1" applyFont="1" applyFill="1" applyBorder="1" applyAlignment="1" applyProtection="1">
      <alignment horizontal="right" vertical="center"/>
    </xf>
    <xf numFmtId="176" fontId="21" fillId="0" borderId="25" xfId="0" applyNumberFormat="1" applyFont="1" applyFill="1" applyBorder="1" applyAlignment="1" applyProtection="1">
      <alignment horizontal="right" vertical="center"/>
    </xf>
    <xf numFmtId="176" fontId="21" fillId="0" borderId="47" xfId="0" applyNumberFormat="1" applyFont="1" applyFill="1" applyBorder="1" applyAlignment="1" applyProtection="1">
      <alignment horizontal="right" vertical="center"/>
    </xf>
    <xf numFmtId="0" fontId="30" fillId="3" borderId="85" xfId="0" applyFont="1" applyFill="1" applyBorder="1" applyAlignment="1" applyProtection="1">
      <alignment horizontal="center" vertical="center"/>
    </xf>
    <xf numFmtId="0" fontId="30" fillId="0" borderId="6" xfId="0" applyFont="1" applyFill="1" applyBorder="1" applyAlignment="1" applyProtection="1">
      <alignment horizontal="left" vertical="center" wrapText="1"/>
    </xf>
    <xf numFmtId="0" fontId="30" fillId="0" borderId="6" xfId="0" applyFont="1" applyFill="1" applyBorder="1" applyAlignment="1" applyProtection="1">
      <alignment horizontal="left" vertical="center"/>
    </xf>
    <xf numFmtId="0" fontId="30" fillId="0" borderId="98" xfId="0" applyFont="1" applyFill="1" applyBorder="1" applyAlignment="1" applyProtection="1">
      <alignment horizontal="left" vertical="center"/>
    </xf>
    <xf numFmtId="0" fontId="30" fillId="0" borderId="8" xfId="0" applyFont="1" applyFill="1" applyBorder="1" applyAlignment="1" applyProtection="1">
      <alignment horizontal="left" vertical="center"/>
    </xf>
    <xf numFmtId="0" fontId="29" fillId="0" borderId="99" xfId="0" applyFont="1" applyFill="1" applyBorder="1" applyAlignment="1" applyProtection="1">
      <alignment horizontal="left" vertical="center"/>
    </xf>
    <xf numFmtId="0" fontId="29" fillId="0" borderId="38" xfId="0" applyFont="1" applyFill="1" applyBorder="1" applyAlignment="1" applyProtection="1">
      <alignment horizontal="left" vertical="center"/>
    </xf>
    <xf numFmtId="176" fontId="21" fillId="11" borderId="24" xfId="0" applyNumberFormat="1" applyFont="1" applyFill="1" applyBorder="1" applyAlignment="1" applyProtection="1">
      <alignment horizontal="right" vertical="center"/>
      <protection locked="0"/>
    </xf>
    <xf numFmtId="176" fontId="21" fillId="11" borderId="25" xfId="0" applyNumberFormat="1" applyFont="1" applyFill="1" applyBorder="1" applyAlignment="1" applyProtection="1">
      <alignment horizontal="right" vertical="center"/>
      <protection locked="0"/>
    </xf>
    <xf numFmtId="176" fontId="21" fillId="11" borderId="47" xfId="0" applyNumberFormat="1" applyFont="1" applyFill="1" applyBorder="1" applyAlignment="1" applyProtection="1">
      <alignment horizontal="right" vertical="center"/>
      <protection locked="0"/>
    </xf>
    <xf numFmtId="176" fontId="21" fillId="0" borderId="19"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2" fillId="9" borderId="94" xfId="0" applyFont="1" applyFill="1" applyBorder="1" applyAlignment="1" applyProtection="1">
      <alignment horizontal="center" vertical="center"/>
    </xf>
    <xf numFmtId="0" fontId="32" fillId="9" borderId="74" xfId="0" applyFont="1" applyFill="1" applyBorder="1" applyAlignment="1" applyProtection="1">
      <alignment horizontal="center" vertical="center"/>
    </xf>
    <xf numFmtId="0" fontId="32" fillId="9" borderId="69"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20" fillId="2" borderId="21" xfId="0" applyFont="1" applyFill="1" applyBorder="1" applyAlignment="1" applyProtection="1">
      <alignment vertical="center"/>
    </xf>
    <xf numFmtId="0" fontId="20" fillId="2" borderId="17" xfId="0" applyFont="1" applyFill="1" applyBorder="1" applyAlignment="1" applyProtection="1">
      <alignment vertical="center"/>
    </xf>
    <xf numFmtId="0" fontId="20" fillId="2" borderId="22" xfId="0" applyFont="1" applyFill="1" applyBorder="1" applyAlignment="1" applyProtection="1">
      <alignment vertical="center"/>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2" borderId="6" xfId="0" applyNumberFormat="1" applyFont="1" applyFill="1" applyBorder="1" applyAlignment="1" applyProtection="1">
      <alignment vertical="center"/>
    </xf>
    <xf numFmtId="176" fontId="21" fillId="0" borderId="5" xfId="0" applyNumberFormat="1" applyFont="1" applyFill="1" applyBorder="1" applyAlignment="1" applyProtection="1">
      <alignment horizontal="right" vertical="center"/>
    </xf>
    <xf numFmtId="176" fontId="21" fillId="0" borderId="6" xfId="0" applyNumberFormat="1" applyFont="1" applyFill="1" applyBorder="1" applyAlignment="1" applyProtection="1">
      <alignment horizontal="right" vertical="center"/>
    </xf>
    <xf numFmtId="176" fontId="21" fillId="0" borderId="93" xfId="0" applyNumberFormat="1" applyFont="1" applyFill="1" applyBorder="1" applyAlignment="1" applyProtection="1">
      <alignment horizontal="right" vertical="center"/>
    </xf>
    <xf numFmtId="0" fontId="20" fillId="0" borderId="16" xfId="0" applyFont="1" applyFill="1" applyBorder="1" applyAlignment="1" applyProtection="1">
      <alignment horizontal="center" vertical="center"/>
    </xf>
    <xf numFmtId="0" fontId="20" fillId="0" borderId="42"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2" borderId="42" xfId="0" applyFont="1" applyFill="1" applyBorder="1" applyAlignment="1" applyProtection="1">
      <alignment vertical="center"/>
    </xf>
    <xf numFmtId="0" fontId="20" fillId="2" borderId="43" xfId="0" applyFont="1" applyFill="1" applyBorder="1" applyAlignment="1" applyProtection="1">
      <alignment vertical="center"/>
    </xf>
    <xf numFmtId="0" fontId="20" fillId="2" borderId="65" xfId="0" applyFont="1" applyFill="1" applyBorder="1" applyAlignment="1" applyProtection="1">
      <alignment vertical="center"/>
    </xf>
    <xf numFmtId="0" fontId="18" fillId="0" borderId="0" xfId="0" applyFont="1" applyFill="1" applyAlignment="1" applyProtection="1">
      <alignment horizontal="center" vertical="center"/>
    </xf>
    <xf numFmtId="0" fontId="20" fillId="0" borderId="5"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2" borderId="44" xfId="0" applyFont="1" applyFill="1" applyBorder="1" applyAlignment="1" applyProtection="1">
      <alignment vertical="center" wrapText="1"/>
    </xf>
    <xf numFmtId="0" fontId="20" fillId="2" borderId="13" xfId="0" applyFont="1" applyFill="1" applyBorder="1" applyAlignment="1" applyProtection="1">
      <alignment vertical="center" wrapText="1"/>
    </xf>
    <xf numFmtId="0" fontId="20" fillId="2" borderId="66" xfId="0" applyFont="1" applyFill="1" applyBorder="1" applyAlignment="1" applyProtection="1">
      <alignment vertical="center" wrapText="1"/>
    </xf>
    <xf numFmtId="0" fontId="20" fillId="2" borderId="19"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20" xfId="0" applyFont="1" applyFill="1" applyBorder="1" applyAlignment="1" applyProtection="1">
      <alignment vertical="center"/>
    </xf>
    <xf numFmtId="0" fontId="18" fillId="11" borderId="0" xfId="0" applyFont="1" applyFill="1" applyAlignment="1" applyProtection="1">
      <alignment horizontal="center" vertical="center"/>
      <protection locked="0"/>
    </xf>
    <xf numFmtId="0" fontId="20" fillId="0"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24" fillId="2" borderId="9" xfId="0" applyFont="1" applyFill="1" applyBorder="1" applyAlignment="1" applyProtection="1">
      <alignment horizontal="left" vertical="center" wrapText="1"/>
    </xf>
    <xf numFmtId="0" fontId="24" fillId="2" borderId="45"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80" xfId="0" applyFont="1" applyFill="1" applyBorder="1" applyAlignment="1" applyProtection="1">
      <alignment horizontal="left" vertical="center" wrapText="1"/>
    </xf>
    <xf numFmtId="0" fontId="24" fillId="2" borderId="13"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6" xfId="0" applyFont="1" applyFill="1" applyBorder="1" applyAlignment="1" applyProtection="1">
      <alignment horizontal="left" vertical="center" wrapText="1"/>
    </xf>
    <xf numFmtId="0" fontId="26" fillId="0" borderId="7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17" xfId="0" applyFont="1" applyFill="1" applyBorder="1" applyAlignment="1" applyProtection="1">
      <alignment horizontal="left" vertical="center" wrapText="1"/>
    </xf>
    <xf numFmtId="0" fontId="26" fillId="0" borderId="76"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45" fillId="0" borderId="0" xfId="0" applyFont="1" applyFill="1" applyBorder="1" applyAlignment="1" applyProtection="1">
      <alignment horizontal="left" vertical="center" wrapText="1"/>
    </xf>
    <xf numFmtId="0" fontId="24" fillId="0" borderId="0" xfId="0" applyFont="1" applyFill="1" applyAlignment="1" applyProtection="1">
      <alignment horizontal="left" vertical="top" wrapText="1"/>
    </xf>
    <xf numFmtId="0" fontId="26" fillId="0" borderId="0" xfId="0" applyFont="1" applyBorder="1" applyAlignment="1" applyProtection="1">
      <alignment horizontal="center" vertical="center" textRotation="255" shrinkToFit="1"/>
    </xf>
    <xf numFmtId="0" fontId="38" fillId="5" borderId="0" xfId="0" applyFont="1" applyFill="1" applyBorder="1" applyAlignment="1" applyProtection="1">
      <alignment vertical="center" shrinkToFit="1"/>
      <protection locked="0"/>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49" fontId="26" fillId="3" borderId="4" xfId="0" applyNumberFormat="1"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49" xfId="0" applyFont="1" applyFill="1" applyBorder="1" applyAlignment="1" applyProtection="1">
      <alignment horizontal="left" vertical="center" wrapText="1"/>
    </xf>
    <xf numFmtId="0" fontId="30" fillId="3" borderId="5" xfId="0" applyFont="1" applyFill="1" applyBorder="1" applyAlignment="1" applyProtection="1">
      <alignment horizontal="center" vertical="center" textRotation="255" shrinkToFit="1"/>
    </xf>
    <xf numFmtId="0" fontId="30" fillId="3" borderId="7" xfId="0" applyFont="1" applyFill="1" applyBorder="1" applyAlignment="1" applyProtection="1">
      <alignment horizontal="center" vertical="center" textRotation="255" shrinkToFit="1"/>
    </xf>
    <xf numFmtId="0" fontId="30" fillId="3" borderId="19" xfId="0" applyFont="1" applyFill="1" applyBorder="1" applyAlignment="1" applyProtection="1">
      <alignment horizontal="center" vertical="center" textRotation="255" shrinkToFit="1"/>
    </xf>
    <xf numFmtId="0" fontId="30" fillId="3" borderId="20" xfId="0" applyFont="1" applyFill="1" applyBorder="1" applyAlignment="1" applyProtection="1">
      <alignment horizontal="center" vertical="center" textRotation="255" shrinkToFit="1"/>
    </xf>
    <xf numFmtId="0" fontId="29" fillId="3" borderId="5" xfId="0" applyFont="1" applyFill="1" applyBorder="1" applyAlignment="1" applyProtection="1">
      <alignment horizontal="center" vertical="center" textRotation="255" wrapText="1"/>
    </xf>
    <xf numFmtId="0" fontId="29" fillId="3" borderId="7" xfId="0" applyFont="1" applyFill="1" applyBorder="1" applyAlignment="1" applyProtection="1">
      <alignment horizontal="center" vertical="center" textRotation="255"/>
    </xf>
    <xf numFmtId="0" fontId="29" fillId="3" borderId="19" xfId="0" applyFont="1" applyFill="1" applyBorder="1" applyAlignment="1" applyProtection="1">
      <alignment horizontal="center" vertical="center" textRotation="255"/>
    </xf>
    <xf numFmtId="0" fontId="29" fillId="3" borderId="20" xfId="0" applyFont="1" applyFill="1" applyBorder="1" applyAlignment="1" applyProtection="1">
      <alignment horizontal="center" vertical="center" textRotation="255"/>
    </xf>
    <xf numFmtId="0" fontId="29" fillId="0" borderId="0" xfId="0" applyFont="1" applyBorder="1" applyAlignment="1" applyProtection="1">
      <alignment horizontal="left" vertical="top" wrapText="1"/>
    </xf>
    <xf numFmtId="0" fontId="29" fillId="0" borderId="0" xfId="0" applyFont="1" applyBorder="1" applyAlignment="1" applyProtection="1">
      <alignment horizontal="left" vertical="top"/>
    </xf>
    <xf numFmtId="0" fontId="24" fillId="0" borderId="18" xfId="0" applyFont="1" applyBorder="1" applyAlignment="1" applyProtection="1">
      <alignment horizontal="left" vertical="center" wrapText="1"/>
    </xf>
    <xf numFmtId="49" fontId="24" fillId="0" borderId="0" xfId="0" applyNumberFormat="1" applyFont="1" applyFill="1" applyAlignment="1" applyProtection="1">
      <alignment horizontal="left" vertical="center" wrapText="1"/>
    </xf>
    <xf numFmtId="0" fontId="20" fillId="4" borderId="68" xfId="0" applyFont="1" applyFill="1" applyBorder="1" applyAlignment="1" applyProtection="1">
      <alignment horizontal="left" vertical="center" shrinkToFit="1"/>
      <protection locked="0"/>
    </xf>
    <xf numFmtId="0" fontId="20" fillId="4" borderId="86" xfId="0" applyFont="1" applyFill="1" applyBorder="1" applyAlignment="1" applyProtection="1">
      <alignment horizontal="left" vertical="center" shrinkToFit="1"/>
      <protection locked="0"/>
    </xf>
    <xf numFmtId="0" fontId="20" fillId="4" borderId="111" xfId="0" applyFont="1" applyFill="1" applyBorder="1" applyAlignment="1" applyProtection="1">
      <alignment horizontal="left" vertical="center" shrinkToFit="1"/>
      <protection locked="0"/>
    </xf>
    <xf numFmtId="0" fontId="26" fillId="0" borderId="39" xfId="0" applyFont="1" applyBorder="1" applyAlignment="1" applyProtection="1">
      <alignment horizontal="left" vertical="center" shrinkToFit="1"/>
    </xf>
    <xf numFmtId="0" fontId="26" fillId="0" borderId="23" xfId="0" applyFont="1" applyBorder="1" applyAlignment="1" applyProtection="1">
      <alignment horizontal="left" vertical="center" shrinkToFit="1"/>
    </xf>
    <xf numFmtId="0" fontId="26" fillId="0" borderId="125" xfId="0" applyFont="1" applyBorder="1" applyAlignment="1" applyProtection="1">
      <alignment horizontal="left" vertical="center" shrinkToFit="1"/>
    </xf>
    <xf numFmtId="0" fontId="30" fillId="0" borderId="13" xfId="0" applyFont="1" applyBorder="1" applyAlignment="1" applyProtection="1">
      <alignment horizontal="left" vertical="center" wrapText="1"/>
    </xf>
    <xf numFmtId="0" fontId="30" fillId="0" borderId="66" xfId="0" applyFont="1" applyBorder="1" applyAlignment="1" applyProtection="1">
      <alignment horizontal="left" vertical="center" wrapText="1"/>
    </xf>
    <xf numFmtId="180" fontId="21" fillId="7" borderId="24" xfId="5" applyNumberFormat="1" applyFont="1" applyFill="1" applyBorder="1" applyAlignment="1" applyProtection="1">
      <alignment horizontal="right" vertical="center"/>
      <protection locked="0"/>
    </xf>
    <xf numFmtId="180" fontId="21" fillId="7" borderId="25" xfId="5" applyNumberFormat="1" applyFont="1" applyFill="1" applyBorder="1" applyAlignment="1" applyProtection="1">
      <alignment horizontal="right" vertical="center"/>
      <protection locked="0"/>
    </xf>
    <xf numFmtId="180" fontId="21" fillId="7" borderId="47" xfId="5" applyNumberFormat="1" applyFont="1" applyFill="1" applyBorder="1" applyAlignment="1" applyProtection="1">
      <alignment horizontal="right" vertical="center"/>
      <protection locked="0"/>
    </xf>
    <xf numFmtId="176" fontId="30" fillId="0" borderId="37" xfId="0" applyNumberFormat="1" applyFont="1" applyFill="1" applyBorder="1" applyAlignment="1" applyProtection="1">
      <alignment horizontal="center" vertical="center" textRotation="255"/>
    </xf>
    <xf numFmtId="0" fontId="30" fillId="0" borderId="9" xfId="0" applyFont="1" applyFill="1" applyBorder="1" applyAlignment="1" applyProtection="1">
      <alignment horizontal="left" vertical="center"/>
    </xf>
    <xf numFmtId="0" fontId="30" fillId="0" borderId="49" xfId="0" applyFont="1" applyFill="1" applyBorder="1" applyAlignment="1" applyProtection="1">
      <alignment horizontal="left" vertical="center"/>
    </xf>
    <xf numFmtId="0" fontId="24" fillId="2" borderId="71"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30" fillId="0" borderId="11"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24" fillId="2" borderId="13" xfId="0" applyFont="1" applyFill="1" applyBorder="1" applyAlignment="1" applyProtection="1">
      <alignment vertical="center" wrapText="1"/>
    </xf>
    <xf numFmtId="38" fontId="20" fillId="2" borderId="2" xfId="5" applyFont="1" applyFill="1" applyBorder="1" applyAlignment="1" applyProtection="1">
      <alignment horizontal="center" vertical="center"/>
    </xf>
    <xf numFmtId="38" fontId="20" fillId="2" borderId="3" xfId="5" applyFont="1" applyFill="1" applyBorder="1" applyAlignment="1" applyProtection="1">
      <alignment horizontal="center" vertical="center"/>
    </xf>
    <xf numFmtId="38" fontId="20" fillId="0" borderId="89" xfId="5" applyFont="1" applyFill="1" applyBorder="1" applyAlignment="1" applyProtection="1">
      <alignment vertical="center"/>
    </xf>
    <xf numFmtId="38" fontId="20" fillId="0" borderId="6" xfId="5" applyFont="1" applyFill="1" applyBorder="1" applyAlignment="1" applyProtection="1">
      <alignment vertical="center"/>
    </xf>
    <xf numFmtId="38" fontId="20" fillId="6" borderId="85" xfId="0" applyNumberFormat="1" applyFont="1" applyFill="1" applyBorder="1" applyAlignment="1" applyProtection="1">
      <alignment horizontal="center" vertical="center" shrinkToFit="1"/>
      <protection locked="0"/>
    </xf>
    <xf numFmtId="38" fontId="20" fillId="6" borderId="3" xfId="0" applyNumberFormat="1" applyFont="1" applyFill="1" applyBorder="1" applyAlignment="1" applyProtection="1">
      <alignment horizontal="center" vertical="center" shrinkToFit="1"/>
      <protection locked="0"/>
    </xf>
    <xf numFmtId="38" fontId="20" fillId="6" borderId="92" xfId="0" applyNumberFormat="1" applyFont="1" applyFill="1" applyBorder="1" applyAlignment="1" applyProtection="1">
      <alignment horizontal="center" vertical="center" shrinkToFit="1"/>
      <protection locked="0"/>
    </xf>
    <xf numFmtId="38" fontId="20" fillId="6" borderId="112" xfId="0" applyNumberFormat="1" applyFont="1" applyFill="1" applyBorder="1" applyAlignment="1" applyProtection="1">
      <alignment horizontal="center" vertical="center" shrinkToFit="1"/>
      <protection locked="0"/>
    </xf>
    <xf numFmtId="38" fontId="20" fillId="6" borderId="86" xfId="0" applyNumberFormat="1" applyFont="1" applyFill="1" applyBorder="1" applyAlignment="1" applyProtection="1">
      <alignment horizontal="center" vertical="center" shrinkToFit="1"/>
      <protection locked="0"/>
    </xf>
    <xf numFmtId="38" fontId="20" fillId="6" borderId="111" xfId="0" applyNumberFormat="1" applyFont="1" applyFill="1" applyBorder="1" applyAlignment="1" applyProtection="1">
      <alignment horizontal="center" vertical="center" shrinkToFit="1"/>
      <protection locked="0"/>
    </xf>
    <xf numFmtId="38" fontId="20" fillId="6" borderId="113" xfId="0" applyNumberFormat="1" applyFont="1" applyFill="1" applyBorder="1" applyAlignment="1" applyProtection="1">
      <alignment horizontal="center" vertical="center" shrinkToFit="1"/>
      <protection locked="0"/>
    </xf>
    <xf numFmtId="38" fontId="20" fillId="6" borderId="110" xfId="0" applyNumberFormat="1" applyFont="1" applyFill="1" applyBorder="1" applyAlignment="1" applyProtection="1">
      <alignment horizontal="center" vertical="center" shrinkToFit="1"/>
      <protection locked="0"/>
    </xf>
    <xf numFmtId="38" fontId="20" fillId="6" borderId="114" xfId="0" applyNumberFormat="1" applyFont="1" applyFill="1" applyBorder="1" applyAlignment="1" applyProtection="1">
      <alignment horizontal="center" vertical="center" shrinkToFit="1"/>
      <protection locked="0"/>
    </xf>
    <xf numFmtId="49" fontId="26" fillId="3" borderId="68" xfId="0" applyNumberFormat="1" applyFont="1" applyFill="1" applyBorder="1" applyAlignment="1" applyProtection="1">
      <alignment horizontal="center" vertical="center" wrapText="1"/>
    </xf>
    <xf numFmtId="49" fontId="26" fillId="3" borderId="86" xfId="0" applyNumberFormat="1" applyFont="1" applyFill="1" applyBorder="1" applyAlignment="1" applyProtection="1">
      <alignment horizontal="center" vertical="center" wrapText="1"/>
    </xf>
    <xf numFmtId="0" fontId="30" fillId="0" borderId="123" xfId="0" quotePrefix="1" applyFont="1" applyFill="1" applyBorder="1" applyAlignment="1" applyProtection="1">
      <alignment horizontal="center" vertical="center"/>
    </xf>
    <xf numFmtId="0" fontId="30" fillId="0" borderId="123" xfId="0" applyFont="1" applyFill="1" applyBorder="1" applyAlignment="1" applyProtection="1">
      <alignment horizontal="center" vertical="center"/>
    </xf>
    <xf numFmtId="0" fontId="30" fillId="0" borderId="43" xfId="0" applyFont="1" applyBorder="1" applyAlignment="1" applyProtection="1">
      <alignment horizontal="left" vertical="center"/>
    </xf>
    <xf numFmtId="0" fontId="30" fillId="0" borderId="65"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30" fillId="0" borderId="10"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6" fillId="10" borderId="0" xfId="0" applyFont="1" applyFill="1" applyAlignment="1" applyProtection="1">
      <alignment horizontal="left" vertical="center" wrapText="1"/>
    </xf>
    <xf numFmtId="0" fontId="30" fillId="0" borderId="121" xfId="0" quotePrefix="1" applyFont="1" applyBorder="1" applyAlignment="1" applyProtection="1">
      <alignment horizontal="center" vertical="center"/>
    </xf>
    <xf numFmtId="0" fontId="30" fillId="0" borderId="123" xfId="0" applyFont="1" applyBorder="1" applyAlignment="1" applyProtection="1">
      <alignment horizontal="center" vertical="center"/>
    </xf>
    <xf numFmtId="0" fontId="30" fillId="0" borderId="122"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109" xfId="0" applyFont="1" applyBorder="1" applyAlignment="1" applyProtection="1">
      <alignment horizontal="left" vertical="center"/>
    </xf>
    <xf numFmtId="0" fontId="30" fillId="0" borderId="13" xfId="0" applyFont="1" applyBorder="1" applyAlignment="1" applyProtection="1">
      <alignment horizontal="left" vertical="center"/>
    </xf>
    <xf numFmtId="0" fontId="30" fillId="0" borderId="66" xfId="0" applyFont="1" applyBorder="1" applyAlignment="1" applyProtection="1">
      <alignment horizontal="left" vertical="center"/>
    </xf>
    <xf numFmtId="0" fontId="30" fillId="0" borderId="121" xfId="0" quotePrefix="1" applyFont="1" applyFill="1" applyBorder="1" applyAlignment="1" applyProtection="1">
      <alignment horizontal="center" vertical="center"/>
    </xf>
    <xf numFmtId="0" fontId="45" fillId="0" borderId="0" xfId="0" applyFont="1" applyAlignment="1" applyProtection="1">
      <alignment horizontal="center" vertical="center" wrapText="1"/>
    </xf>
    <xf numFmtId="0" fontId="23" fillId="0" borderId="0" xfId="0" applyFont="1" applyAlignment="1" applyProtection="1">
      <alignment horizontal="center" vertical="center"/>
    </xf>
    <xf numFmtId="0" fontId="45" fillId="11" borderId="0" xfId="0" applyFont="1" applyFill="1" applyAlignment="1" applyProtection="1">
      <alignment vertical="center" shrinkToFit="1"/>
      <protection locked="0"/>
    </xf>
    <xf numFmtId="0" fontId="23" fillId="0" borderId="0" xfId="0" applyFont="1" applyAlignment="1" applyProtection="1">
      <alignment horizontal="center" vertical="center" shrinkToFit="1"/>
    </xf>
    <xf numFmtId="0" fontId="47" fillId="0" borderId="0" xfId="0" applyFont="1" applyAlignment="1" applyProtection="1">
      <alignment horizontal="center" vertical="center"/>
    </xf>
    <xf numFmtId="0" fontId="47" fillId="0" borderId="34" xfId="0" applyFont="1" applyBorder="1" applyAlignment="1" applyProtection="1">
      <alignment horizontal="center" vertical="center"/>
    </xf>
    <xf numFmtId="0" fontId="45" fillId="11" borderId="0" xfId="0" applyFont="1" applyFill="1" applyAlignment="1" applyProtection="1">
      <alignment horizontal="center" vertical="center"/>
      <protection locked="0"/>
    </xf>
    <xf numFmtId="0" fontId="9" fillId="11" borderId="0" xfId="0" applyFont="1" applyFill="1" applyAlignment="1" applyProtection="1">
      <alignment horizontal="center" vertical="center"/>
      <protection locked="0"/>
    </xf>
    <xf numFmtId="0" fontId="45" fillId="0" borderId="0" xfId="0" applyFont="1" applyAlignment="1" applyProtection="1">
      <alignment horizontal="center" vertical="center"/>
    </xf>
    <xf numFmtId="0" fontId="45" fillId="0" borderId="0" xfId="0" applyFont="1" applyAlignment="1" applyProtection="1">
      <alignment vertical="center" shrinkToFit="1"/>
    </xf>
    <xf numFmtId="0" fontId="45" fillId="0" borderId="34" xfId="0" applyFont="1" applyBorder="1" applyAlignment="1" applyProtection="1">
      <alignment vertical="center" shrinkToFit="1"/>
    </xf>
    <xf numFmtId="0" fontId="20" fillId="0" borderId="2"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0" fontId="26" fillId="2" borderId="5" xfId="0" applyFont="1" applyFill="1" applyBorder="1" applyAlignment="1" applyProtection="1">
      <alignment horizontal="center" vertical="center" wrapText="1"/>
    </xf>
    <xf numFmtId="0" fontId="26" fillId="2" borderId="19" xfId="0" applyFont="1" applyFill="1" applyBorder="1" applyAlignment="1" applyProtection="1">
      <alignment horizontal="center" vertical="center" wrapText="1"/>
    </xf>
    <xf numFmtId="0" fontId="26" fillId="2" borderId="41"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41" xfId="0" applyFont="1" applyFill="1" applyBorder="1" applyAlignment="1" applyProtection="1">
      <alignment horizontal="center" vertical="center" wrapText="1"/>
    </xf>
    <xf numFmtId="0" fontId="24" fillId="2" borderId="16"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25" xfId="0" applyFont="1" applyFill="1" applyBorder="1" applyAlignment="1" applyProtection="1">
      <alignment vertical="center"/>
    </xf>
    <xf numFmtId="0" fontId="15" fillId="0" borderId="47"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56" xfId="0" applyFont="1" applyBorder="1" applyAlignment="1" applyProtection="1">
      <alignment horizontal="center" vertical="center" wrapText="1"/>
    </xf>
    <xf numFmtId="0" fontId="20" fillId="0" borderId="26"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87"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7" xfId="0" applyFont="1" applyBorder="1" applyAlignment="1" applyProtection="1">
      <alignment horizontal="center" vertical="center"/>
    </xf>
    <xf numFmtId="0" fontId="20" fillId="0" borderId="22" xfId="0" applyFont="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6" fillId="2" borderId="5" xfId="0" applyFont="1" applyFill="1" applyBorder="1" applyAlignment="1" applyProtection="1">
      <alignment horizontal="center" vertical="center"/>
    </xf>
    <xf numFmtId="0" fontId="26" fillId="2" borderId="19" xfId="0" applyFont="1" applyFill="1" applyBorder="1" applyAlignment="1" applyProtection="1">
      <alignment horizontal="center" vertical="center"/>
    </xf>
    <xf numFmtId="0" fontId="26" fillId="2" borderId="21" xfId="0" applyFont="1" applyFill="1" applyBorder="1" applyAlignment="1" applyProtection="1">
      <alignment horizontal="center" vertical="top"/>
    </xf>
    <xf numFmtId="0" fontId="26" fillId="2" borderId="22" xfId="0" applyFont="1" applyFill="1" applyBorder="1" applyAlignment="1" applyProtection="1">
      <alignment horizontal="center" vertical="top"/>
    </xf>
    <xf numFmtId="0" fontId="20" fillId="0" borderId="0" xfId="0" applyFont="1" applyAlignment="1" applyProtection="1">
      <alignment horizontal="left" vertical="center" wrapText="1"/>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6" borderId="39" xfId="0" applyFont="1" applyFill="1" applyBorder="1" applyAlignment="1" applyProtection="1">
      <alignment horizontal="left" vertical="center" wrapText="1"/>
    </xf>
    <xf numFmtId="0" fontId="26" fillId="6" borderId="23"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6" fillId="2" borderId="60" xfId="0" applyFont="1" applyFill="1" applyBorder="1" applyAlignment="1" applyProtection="1">
      <alignment horizontal="center" vertical="center" wrapText="1"/>
    </xf>
    <xf numFmtId="0" fontId="26" fillId="2" borderId="141"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cellXfs>
  <cellStyles count="55">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0"/>
  <tableStyles count="0" defaultTableStyle="TableStyleMedium2" defaultPivotStyle="PivotStyleLight16"/>
  <colors>
    <mruColors>
      <color rgb="FFCDFFFF"/>
      <color rgb="FFFFFF66"/>
      <color rgb="FFFFFFCC"/>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sheetMetadata" Target="metadata.xml"/>
<Relationship Id="rId3" Type="http://schemas.openxmlformats.org/officeDocument/2006/relationships/worksheet" Target="worksheets/sheet3.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styles" Target="styles.xml"/>

<Relationship Id="rId10" Type="http://schemas.openxmlformats.org/officeDocument/2006/relationships/theme" Target="theme/theme1.xml"/>
<Relationship Id="rId4" Type="http://schemas.openxmlformats.org/officeDocument/2006/relationships/worksheet" Target="worksheets/sheet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A86" lockText="1" noThreeD="1"/>
</file>

<file path=xl/ctrlProps/ctrlProp10.xml><?xml version="1.0" encoding="utf-8"?>
<formControlPr xmlns="http://schemas.microsoft.com/office/spreadsheetml/2009/9/main" objectType="CheckBox" fmlaLink="$E$111" lockText="1" noThreeD="1"/>
</file>

<file path=xl/ctrlProps/ctrlProp11.xml><?xml version="1.0" encoding="utf-8"?>
<formControlPr xmlns="http://schemas.microsoft.com/office/spreadsheetml/2009/9/main" objectType="CheckBox" checked="Checked" fmlaLink="$E$112" lockText="1" noThreeD="1"/>
</file>

<file path=xl/ctrlProps/ctrlProp12.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checked="Checked" fmlaLink="$E$114" lockText="1" noThreeD="1"/>
</file>

<file path=xl/ctrlProps/ctrlProp14.xml><?xml version="1.0" encoding="utf-8"?>
<formControlPr xmlns="http://schemas.microsoft.com/office/spreadsheetml/2009/9/main" objectType="CheckBox" checked="Checked" fmlaLink="$E$115" lockText="1" noThreeD="1"/>
</file>

<file path=xl/ctrlProps/ctrlProp15.xml><?xml version="1.0" encoding="utf-8"?>
<formControlPr xmlns="http://schemas.microsoft.com/office/spreadsheetml/2009/9/main" objectType="CheckBox" checked="Checked" fmlaLink="$E$116" lockText="1" noThreeD="1"/>
</file>

<file path=xl/ctrlProps/ctrlProp16.xml><?xml version="1.0" encoding="utf-8"?>
<formControlPr xmlns="http://schemas.microsoft.com/office/spreadsheetml/2009/9/main" objectType="CheckBox" fmlaLink="$E$117" lockText="1" noThreeD="1"/>
</file>

<file path=xl/ctrlProps/ctrlProp17.xml><?xml version="1.0" encoding="utf-8"?>
<formControlPr xmlns="http://schemas.microsoft.com/office/spreadsheetml/2009/9/main" objectType="CheckBox" checked="Checked" fmlaLink="$E$118" lockText="1" noThreeD="1"/>
</file>

<file path=xl/ctrlProps/ctrlProp18.xml><?xml version="1.0" encoding="utf-8"?>
<formControlPr xmlns="http://schemas.microsoft.com/office/spreadsheetml/2009/9/main" objectType="CheckBox" fmlaLink="$E$119" lockText="1" noThreeD="1"/>
</file>

<file path=xl/ctrlProps/ctrlProp19.xml><?xml version="1.0" encoding="utf-8"?>
<formControlPr xmlns="http://schemas.microsoft.com/office/spreadsheetml/2009/9/main" objectType="CheckBox" fmlaLink="$E$120" lockText="1" noThreeD="1"/>
</file>

<file path=xl/ctrlProps/ctrlProp2.xml><?xml version="1.0" encoding="utf-8"?>
<formControlPr xmlns="http://schemas.microsoft.com/office/spreadsheetml/2009/9/main" objectType="CheckBox" fmlaLink="A87" lockText="1" noThreeD="1"/>
</file>

<file path=xl/ctrlProps/ctrlProp20.xml><?xml version="1.0" encoding="utf-8"?>
<formControlPr xmlns="http://schemas.microsoft.com/office/spreadsheetml/2009/9/main" objectType="CheckBox" checked="Checked" fmlaLink="$E$121" lockText="1" noThreeD="1"/>
</file>

<file path=xl/ctrlProps/ctrlProp21.xml><?xml version="1.0" encoding="utf-8"?>
<formControlPr xmlns="http://schemas.microsoft.com/office/spreadsheetml/2009/9/main" objectType="CheckBox" checked="Checked" fmlaLink="$E$122" lockText="1" noThreeD="1"/>
</file>

<file path=xl/ctrlProps/ctrlProp22.xml><?xml version="1.0" encoding="utf-8"?>
<formControlPr xmlns="http://schemas.microsoft.com/office/spreadsheetml/2009/9/main" objectType="CheckBox" checked="Checked" fmlaLink="$E$123" lockText="1" noThreeD="1"/>
</file>

<file path=xl/ctrlProps/ctrlProp23.xml><?xml version="1.0" encoding="utf-8"?>
<formControlPr xmlns="http://schemas.microsoft.com/office/spreadsheetml/2009/9/main" objectType="CheckBox" fmlaLink="$E$124" lockText="1" noThreeD="1"/>
</file>

<file path=xl/ctrlProps/ctrlProp24.xml><?xml version="1.0" encoding="utf-8"?>
<formControlPr xmlns="http://schemas.microsoft.com/office/spreadsheetml/2009/9/main" objectType="CheckBox" fmlaLink="$E$125" lockText="1" noThreeD="1"/>
</file>

<file path=xl/ctrlProps/ctrlProp25.xml><?xml version="1.0" encoding="utf-8"?>
<formControlPr xmlns="http://schemas.microsoft.com/office/spreadsheetml/2009/9/main" objectType="CheckBox" checked="Checked" fmlaLink="$E$126" lockText="1" noThreeD="1"/>
</file>

<file path=xl/ctrlProps/ctrlProp26.xml><?xml version="1.0" encoding="utf-8"?>
<formControlPr xmlns="http://schemas.microsoft.com/office/spreadsheetml/2009/9/main" objectType="CheckBox" fmlaLink="$E$127" lockText="1" noThreeD="1"/>
</file>

<file path=xl/ctrlProps/ctrlProp27.xml><?xml version="1.0" encoding="utf-8"?>
<formControlPr xmlns="http://schemas.microsoft.com/office/spreadsheetml/2009/9/main" objectType="CheckBox" fmlaLink="$E$128"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E$129" lockText="1" noThreeD="1"/>
</file>

<file path=xl/ctrlProps/ctrlProp3.xml><?xml version="1.0" encoding="utf-8"?>
<formControlPr xmlns="http://schemas.microsoft.com/office/spreadsheetml/2009/9/main" objectType="CheckBox" fmlaLink="A88" lockText="1" noThreeD="1"/>
</file>

<file path=xl/ctrlProps/ctrlProp30.xml><?xml version="1.0" encoding="utf-8"?>
<formControlPr xmlns="http://schemas.microsoft.com/office/spreadsheetml/2009/9/main" objectType="CheckBox" checked="Checked" fmlaLink="$S$74" lockText="1" noThreeD="1"/>
</file>

<file path=xl/ctrlProps/ctrlProp31.xml><?xml version="1.0" encoding="utf-8"?>
<formControlPr xmlns="http://schemas.microsoft.com/office/spreadsheetml/2009/9/main" objectType="CheckBox" checked="Checked" fmlaLink="$Y$74" lockText="1" noThreeD="1"/>
</file>

<file path=xl/ctrlProps/ctrlProp32.xml><?xml version="1.0" encoding="utf-8"?>
<formControlPr xmlns="http://schemas.microsoft.com/office/spreadsheetml/2009/9/main" objectType="CheckBox" checked="Checked" fmlaLink="$AE$74" lockText="1" noThreeD="1"/>
</file>

<file path=xl/ctrlProps/ctrlProp33.xml><?xml version="1.0" encoding="utf-8"?>
<formControlPr xmlns="http://schemas.microsoft.com/office/spreadsheetml/2009/9/main" objectType="CheckBox" fmlaLink="$E$117" lockText="1" noThreeD="1"/>
</file>

<file path=xl/ctrlProps/ctrlProp4.xml><?xml version="1.0" encoding="utf-8"?>
<formControlPr xmlns="http://schemas.microsoft.com/office/spreadsheetml/2009/9/main" objectType="CheckBox" fmlaLink="A89" lockText="1" noThreeD="1"/>
</file>

<file path=xl/ctrlProps/ctrlProp5.xml><?xml version="1.0" encoding="utf-8"?>
<formControlPr xmlns="http://schemas.microsoft.com/office/spreadsheetml/2009/9/main" objectType="CheckBox" checked="Checked" fmlaLink="$E$106" lockText="1" noThreeD="1"/>
</file>

<file path=xl/ctrlProps/ctrlProp6.xml><?xml version="1.0" encoding="utf-8"?>
<formControlPr xmlns="http://schemas.microsoft.com/office/spreadsheetml/2009/9/main" objectType="CheckBox" fmlaLink="$E$107" lockText="1" noThreeD="1"/>
</file>

<file path=xl/ctrlProps/ctrlProp7.xml><?xml version="1.0" encoding="utf-8"?>
<formControlPr xmlns="http://schemas.microsoft.com/office/spreadsheetml/2009/9/main" objectType="CheckBox" fmlaLink="$E$108" lockText="1" noThreeD="1"/>
</file>

<file path=xl/ctrlProps/ctrlProp8.xml><?xml version="1.0" encoding="utf-8"?>
<formControlPr xmlns="http://schemas.microsoft.com/office/spreadsheetml/2009/9/main" objectType="CheckBox" fmlaLink="$E$109" lockText="1" noThreeD="1"/>
</file>

<file path=xl/ctrlProps/ctrlProp9.xml><?xml version="1.0" encoding="utf-8"?>
<formControlPr xmlns="http://schemas.microsoft.com/office/spreadsheetml/2009/9/main" objectType="CheckBox" checked="Checked" fmlaLink="$E$11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34</xdr:col>
      <xdr:colOff>531822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55534" y="692146"/>
          <a:ext cx="4110038"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5126" y="1501775"/>
          <a:ext cx="100446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6</xdr:col>
      <xdr:colOff>114299</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400050" y="330517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editAs="oneCell">
    <xdr:from>
      <xdr:col>8</xdr:col>
      <xdr:colOff>76199</xdr:colOff>
      <xdr:row>15</xdr:row>
      <xdr:rowOff>168129</xdr:rowOff>
    </xdr:from>
    <xdr:to>
      <xdr:col>23</xdr:col>
      <xdr:colOff>209549</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11</xdr:col>
      <xdr:colOff>28576</xdr:colOff>
      <xdr:row>6</xdr:row>
      <xdr:rowOff>168681</xdr:rowOff>
    </xdr:from>
    <xdr:to>
      <xdr:col>14</xdr:col>
      <xdr:colOff>73716</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3028951" y="1321206"/>
          <a:ext cx="892865" cy="348606"/>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158199</xdr:colOff>
      <xdr:row>6</xdr:row>
      <xdr:rowOff>161925</xdr:rowOff>
    </xdr:from>
    <xdr:to>
      <xdr:col>14</xdr:col>
      <xdr:colOff>183621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58574" y="1314450"/>
          <a:ext cx="8731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84</xdr:row>
          <xdr:rowOff>228600</xdr:rowOff>
        </xdr:from>
        <xdr:to>
          <xdr:col>1</xdr:col>
          <xdr:colOff>57150</xdr:colOff>
          <xdr:row>85</xdr:row>
          <xdr:rowOff>228600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219075</xdr:rowOff>
        </xdr:from>
        <xdr:to>
          <xdr:col>1</xdr:col>
          <xdr:colOff>57150</xdr:colOff>
          <xdr:row>86</xdr:row>
          <xdr:rowOff>200025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57150</xdr:rowOff>
        </xdr:from>
        <xdr:to>
          <xdr:col>1</xdr:col>
          <xdr:colOff>57150</xdr:colOff>
          <xdr:row>87</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361950</xdr:rowOff>
        </xdr:from>
        <xdr:to>
          <xdr:col>1</xdr:col>
          <xdr:colOff>57150</xdr:colOff>
          <xdr:row>88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427055</xdr:colOff>
      <xdr:row>1</xdr:row>
      <xdr:rowOff>61753</xdr:rowOff>
    </xdr:from>
    <xdr:to>
      <xdr:col>44</xdr:col>
      <xdr:colOff>487395</xdr:colOff>
      <xdr:row>9</xdr:row>
      <xdr:rowOff>145871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561280" y="309403"/>
          <a:ext cx="4879990" cy="1493818"/>
          <a:chOff x="6172200" y="2790824"/>
          <a:chExt cx="5086350" cy="1533790"/>
        </a:xfrm>
      </xdr:grpSpPr>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118</xdr:row>
          <xdr:rowOff>142875</xdr:rowOff>
        </xdr:from>
        <xdr:to>
          <xdr:col>5</xdr:col>
          <xdr:colOff>19050</xdr:colOff>
          <xdr:row>129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57250" y="28336875"/>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180975</xdr:colOff>
          <xdr:row>106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180975</xdr:colOff>
          <xdr:row>107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0</xdr:rowOff>
        </xdr:from>
        <xdr:to>
          <xdr:col>4</xdr:col>
          <xdr:colOff>180975</xdr:colOff>
          <xdr:row>108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4</xdr:col>
          <xdr:colOff>180975</xdr:colOff>
          <xdr:row>109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57150</xdr:rowOff>
        </xdr:from>
        <xdr:to>
          <xdr:col>4</xdr:col>
          <xdr:colOff>180975</xdr:colOff>
          <xdr:row>109</xdr:row>
          <xdr:rowOff>247650</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180975</xdr:colOff>
          <xdr:row>111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180975</xdr:colOff>
          <xdr:row>112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4</xdr:col>
          <xdr:colOff>180975</xdr:colOff>
          <xdr:row>112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4</xdr:col>
          <xdr:colOff>180975</xdr:colOff>
          <xdr:row>114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47625</xdr:rowOff>
        </xdr:from>
        <xdr:to>
          <xdr:col>4</xdr:col>
          <xdr:colOff>180975</xdr:colOff>
          <xdr:row>114</xdr:row>
          <xdr:rowOff>228600</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0</xdr:rowOff>
        </xdr:from>
        <xdr:to>
          <xdr:col>4</xdr:col>
          <xdr:colOff>180975</xdr:colOff>
          <xdr:row>116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180975</xdr:colOff>
          <xdr:row>117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47625</xdr:rowOff>
        </xdr:from>
        <xdr:to>
          <xdr:col>4</xdr:col>
          <xdr:colOff>180975</xdr:colOff>
          <xdr:row>117</xdr:row>
          <xdr:rowOff>228600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4</xdr:col>
          <xdr:colOff>180975</xdr:colOff>
          <xdr:row>118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4</xdr:col>
          <xdr:colOff>180975</xdr:colOff>
          <xdr:row>120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180975</xdr:colOff>
          <xdr:row>120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0</xdr:rowOff>
        </xdr:from>
        <xdr:to>
          <xdr:col>4</xdr:col>
          <xdr:colOff>180975</xdr:colOff>
          <xdr:row>122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47625</xdr:rowOff>
        </xdr:from>
        <xdr:to>
          <xdr:col>4</xdr:col>
          <xdr:colOff>180975</xdr:colOff>
          <xdr:row>122</xdr:row>
          <xdr:rowOff>228600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0</xdr:rowOff>
        </xdr:from>
        <xdr:to>
          <xdr:col>4</xdr:col>
          <xdr:colOff>180975</xdr:colOff>
          <xdr:row>124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4</xdr:col>
          <xdr:colOff>180975</xdr:colOff>
          <xdr:row>125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180975</xdr:colOff>
          <xdr:row>126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4</xdr:col>
          <xdr:colOff>180975</xdr:colOff>
          <xdr:row>127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4</xdr:col>
          <xdr:colOff>180975</xdr:colOff>
          <xdr:row>128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134</xdr:row>
          <xdr:rowOff>0</xdr:rowOff>
        </xdr:from>
        <xdr:to>
          <xdr:col>5</xdr:col>
          <xdr:colOff>19050</xdr:colOff>
          <xdr:row>134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57250" y="316420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57250" y="30051375"/>
              <a:ext cx="190500" cy="419100"/>
              <a:chOff x="9239" y="107537"/>
              <a:chExt cx="2190" cy="12573"/>
            </a:xfrm>
          </xdr:grpSpPr>
        </xdr:grpSp>
        <xdr:clientData/>
      </xdr:twoCellAnchor>
    </mc:Choice>
    <mc:Fallback/>
  </mc:AlternateContent>
  <xdr:twoCellAnchor>
    <xdr:from>
      <xdr:col>37</xdr:col>
      <xdr:colOff>584252</xdr:colOff>
      <xdr:row>7</xdr:row>
      <xdr:rowOff>170991</xdr:rowOff>
    </xdr:from>
    <xdr:to>
      <xdr:col>38</xdr:col>
      <xdr:colOff>192695</xdr:colOff>
      <xdr:row>8</xdr:row>
      <xdr:rowOff>33427</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8497329" y="13872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73</xdr:row>
          <xdr:rowOff>85725</xdr:rowOff>
        </xdr:from>
        <xdr:to>
          <xdr:col>21</xdr:col>
          <xdr:colOff>180975</xdr:colOff>
          <xdr:row>73</xdr:row>
          <xdr:rowOff>247650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73</xdr:row>
          <xdr:rowOff>95250</xdr:rowOff>
        </xdr:from>
        <xdr:to>
          <xdr:col>27</xdr:col>
          <xdr:colOff>161925</xdr:colOff>
          <xdr:row>73</xdr:row>
          <xdr:rowOff>257175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73</xdr:row>
          <xdr:rowOff>85725</xdr:rowOff>
        </xdr:from>
        <xdr:to>
          <xdr:col>33</xdr:col>
          <xdr:colOff>180975</xdr:colOff>
          <xdr:row>73</xdr:row>
          <xdr:rowOff>247650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0</xdr:colOff>
      <xdr:row>35</xdr:row>
      <xdr:rowOff>34635</xdr:rowOff>
    </xdr:from>
    <xdr:ext cx="293077" cy="192360"/>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2936875" y="646401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14</xdr:col>
      <xdr:colOff>169718</xdr:colOff>
      <xdr:row>38</xdr:row>
      <xdr:rowOff>334240</xdr:rowOff>
    </xdr:from>
    <xdr:ext cx="293077" cy="192360"/>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923309" y="816205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(d)</a:t>
          </a:r>
          <a:endParaRPr kumimoji="1" lang="ja-JP" altLang="en-US" sz="600">
            <a:solidFill>
              <a:sysClr val="windowText" lastClr="000000"/>
            </a:solidFill>
            <a:latin typeface="+mj-ea"/>
            <a:ea typeface="+mj-ea"/>
          </a:endParaRPr>
        </a:p>
      </xdr:txBody>
    </xdr:sp>
    <xdr:clientData/>
  </xdr:oneCellAnchor>
  <xdr:oneCellAnchor>
    <xdr:from>
      <xdr:col>14</xdr:col>
      <xdr:colOff>175847</xdr:colOff>
      <xdr:row>41</xdr:row>
      <xdr:rowOff>373673</xdr:rowOff>
    </xdr:from>
    <xdr:ext cx="293077" cy="192360"/>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2952751" y="9209942"/>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(f)</a:t>
          </a:r>
          <a:endParaRPr kumimoji="1" lang="ja-JP" altLang="en-US" sz="600">
            <a:solidFill>
              <a:sysClr val="windowText" lastClr="000000"/>
            </a:solidFill>
            <a:latin typeface="+mj-ea"/>
            <a:ea typeface="+mj-ea"/>
          </a:endParaRPr>
        </a:p>
      </xdr:txBody>
    </xdr:sp>
    <xdr:clientData/>
  </xdr:oneCellAnchor>
  <xdr:oneCellAnchor>
    <xdr:from>
      <xdr:col>14</xdr:col>
      <xdr:colOff>168939</xdr:colOff>
      <xdr:row>42</xdr:row>
      <xdr:rowOff>229437</xdr:rowOff>
    </xdr:from>
    <xdr:ext cx="293077" cy="192360"/>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2944796" y="8513466"/>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(g)</a:t>
          </a:r>
          <a:endParaRPr kumimoji="1" lang="ja-JP" altLang="en-US" sz="600">
            <a:solidFill>
              <a:sysClr val="windowText" lastClr="000000"/>
            </a:solidFill>
            <a:latin typeface="+mj-ea"/>
            <a:ea typeface="+mj-ea"/>
          </a:endParaRPr>
        </a:p>
      </xdr:txBody>
    </xdr:sp>
    <xdr:clientData/>
  </xdr:oneCellAnchor>
  <xdr:oneCellAnchor>
    <xdr:from>
      <xdr:col>14</xdr:col>
      <xdr:colOff>172916</xdr:colOff>
      <xdr:row>45</xdr:row>
      <xdr:rowOff>21562</xdr:rowOff>
    </xdr:from>
    <xdr:ext cx="293077" cy="192360"/>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2948773" y="902404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(i)</a:t>
          </a:r>
          <a:endParaRPr kumimoji="1" lang="ja-JP" altLang="en-US" sz="600">
            <a:solidFill>
              <a:sysClr val="windowText" lastClr="000000"/>
            </a:solidFill>
            <a:latin typeface="+mj-ea"/>
            <a:ea typeface="+mj-ea"/>
          </a:endParaRPr>
        </a:p>
      </xdr:txBody>
    </xdr:sp>
    <xdr:clientData/>
  </xdr:oneCellAnchor>
  <xdr:oneCellAnchor>
    <xdr:from>
      <xdr:col>14</xdr:col>
      <xdr:colOff>171451</xdr:colOff>
      <xdr:row>46</xdr:row>
      <xdr:rowOff>30982</xdr:rowOff>
    </xdr:from>
    <xdr:ext cx="293077" cy="192360"/>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947308" y="941446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(j)</a:t>
          </a:r>
          <a:endParaRPr kumimoji="1" lang="ja-JP" altLang="en-US" sz="600">
            <a:solidFill>
              <a:sysClr val="windowText" lastClr="000000"/>
            </a:solidFill>
            <a:latin typeface="+mj-ea"/>
            <a:ea typeface="+mj-ea"/>
          </a:endParaRPr>
        </a:p>
      </xdr:txBody>
    </xdr:sp>
    <xdr:clientData/>
  </xdr:oneCellAnchor>
  <xdr:oneCellAnchor>
    <xdr:from>
      <xdr:col>14</xdr:col>
      <xdr:colOff>167474</xdr:colOff>
      <xdr:row>44</xdr:row>
      <xdr:rowOff>4397</xdr:rowOff>
    </xdr:from>
    <xdr:ext cx="293077" cy="192360"/>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2943331" y="876739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(h)</a:t>
          </a:r>
          <a:endParaRPr kumimoji="1" lang="ja-JP" altLang="en-US" sz="600">
            <a:solidFill>
              <a:sysClr val="windowText" lastClr="000000"/>
            </a:solidFill>
            <a:latin typeface="+mj-ea"/>
            <a:ea typeface="+mj-ea"/>
          </a:endParaRPr>
        </a:p>
      </xdr:txBody>
    </xdr:sp>
    <xdr:clientData/>
  </xdr:oneCellAnchor>
  <xdr:oneCellAnchor>
    <xdr:from>
      <xdr:col>21</xdr:col>
      <xdr:colOff>160338</xdr:colOff>
      <xdr:row>35</xdr:row>
      <xdr:rowOff>37809</xdr:rowOff>
    </xdr:from>
    <xdr:ext cx="293077" cy="192360"/>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4269695" y="6514809"/>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169863</xdr:colOff>
      <xdr:row>35</xdr:row>
      <xdr:rowOff>41437</xdr:rowOff>
    </xdr:from>
    <xdr:ext cx="293077" cy="192360"/>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5612720" y="651843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14</xdr:col>
      <xdr:colOff>176934</xdr:colOff>
      <xdr:row>40</xdr:row>
      <xdr:rowOff>26110</xdr:rowOff>
    </xdr:from>
    <xdr:ext cx="293077" cy="196140"/>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923309" y="7622298"/>
          <a:ext cx="293077"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(e)</a:t>
          </a:r>
          <a:endParaRPr kumimoji="1" lang="ja-JP" altLang="en-US" sz="600">
            <a:solidFill>
              <a:sysClr val="windowText" lastClr="000000"/>
            </a:solidFill>
            <a:latin typeface="+mj-ea"/>
            <a:ea typeface="+mj-ea"/>
          </a:endParaRPr>
        </a:p>
      </xdr:txBody>
    </xdr:sp>
    <xdr:clientData/>
  </xdr:oneCellAnchor>
  <xdr:oneCellAnchor>
    <xdr:from>
      <xdr:col>14</xdr:col>
      <xdr:colOff>170580</xdr:colOff>
      <xdr:row>37</xdr:row>
      <xdr:rowOff>234067</xdr:rowOff>
    </xdr:from>
    <xdr:ext cx="488233" cy="196140"/>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2916955" y="7107942"/>
          <a:ext cx="488233"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(d) - (e)</a:t>
          </a:r>
          <a:endParaRPr kumimoji="1" lang="ja-JP" altLang="en-US" sz="600">
            <a:solidFill>
              <a:sysClr val="windowText" lastClr="000000"/>
            </a:solidFill>
            <a:latin typeface="+mj-ea"/>
            <a:ea typeface="+mj-ea"/>
          </a:endParaRPr>
        </a:p>
      </xdr:txBody>
    </xdr:sp>
    <xdr:clientData/>
  </xdr:oneCellAnchor>
  <xdr:oneCellAnchor>
    <xdr:from>
      <xdr:col>14</xdr:col>
      <xdr:colOff>180553</xdr:colOff>
      <xdr:row>40</xdr:row>
      <xdr:rowOff>211616</xdr:rowOff>
    </xdr:from>
    <xdr:ext cx="1016876" cy="196140"/>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2942803" y="7869716"/>
          <a:ext cx="1016876"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(f) - (g) - (h) - (i) - (j)</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xdr:col>
          <xdr:colOff>200025</xdr:colOff>
          <xdr:row>89</xdr:row>
          <xdr:rowOff>323850</xdr:rowOff>
        </xdr:from>
        <xdr:to>
          <xdr:col>2</xdr:col>
          <xdr:colOff>28575</xdr:colOff>
          <xdr:row>91</xdr:row>
          <xdr:rowOff>276225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2.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1"/>
  <sheetViews>
    <sheetView showGridLines="0" tabSelected="1" view="pageBreakPreview" zoomScale="60" zoomScaleNormal="100" workbookViewId="0">
      <selection activeCell="Z31" sqref="Z31"/>
    </sheetView>
  </sheetViews>
  <sheetFormatPr defaultRowHeight="20.100000000000001" customHeight="1"/>
  <cols>
    <col min="1" max="1" width="4.75" style="21" customWidth="1"/>
    <col min="2" max="2" width="11" style="21" customWidth="1"/>
    <col min="3" max="12" width="2.625" style="21" customWidth="1"/>
    <col min="13" max="17" width="4.25" style="21" customWidth="1"/>
    <col min="18" max="22" width="2.625" style="21" customWidth="1"/>
    <col min="23" max="23" width="14.25" style="21" customWidth="1"/>
    <col min="24" max="24" width="25" style="21" customWidth="1"/>
    <col min="25" max="25" width="22.5" style="21" customWidth="1"/>
    <col min="26" max="26" width="8.625" style="21" customWidth="1"/>
    <col min="27" max="27" width="9.125" style="21" customWidth="1"/>
    <col min="28" max="28" width="9" style="21" customWidth="1"/>
    <col min="29" max="29" width="9" style="21" hidden="1" customWidth="1"/>
    <col min="30" max="16384" width="9" style="21"/>
  </cols>
  <sheetData>
    <row r="1" spans="1:29" ht="20.100000000000001" customHeight="1">
      <c r="A1" s="20" t="s">
        <v>
125</v>
      </c>
      <c r="AC1" s="21" t="s">
        <v>
41</v>
      </c>
    </row>
    <row r="2" spans="1:29" ht="11.25" customHeight="1">
      <c r="A2" s="22"/>
    </row>
    <row r="3" spans="1:29" s="23" customFormat="1" ht="24" customHeight="1">
      <c r="A3" s="433" t="s">
        <v>
314</v>
      </c>
      <c r="B3" s="433"/>
      <c r="C3" s="433"/>
      <c r="D3" s="433"/>
      <c r="E3" s="433"/>
      <c r="F3" s="433"/>
      <c r="G3" s="433"/>
      <c r="H3" s="433"/>
      <c r="I3" s="433"/>
      <c r="J3" s="433"/>
      <c r="K3" s="433"/>
      <c r="L3" s="433"/>
      <c r="M3" s="433"/>
      <c r="N3" s="433"/>
      <c r="O3" s="433"/>
      <c r="P3" s="433"/>
      <c r="Q3" s="433"/>
      <c r="R3" s="433"/>
      <c r="S3" s="433"/>
      <c r="T3" s="433"/>
      <c r="U3" s="433"/>
      <c r="V3" s="433"/>
      <c r="W3" s="433"/>
      <c r="X3" s="433"/>
      <c r="Y3" s="433"/>
      <c r="Z3" s="433"/>
    </row>
    <row r="4" spans="1:29" s="23" customFormat="1" ht="30.75" customHeight="1">
      <c r="A4" s="448" t="s">
        <v>
315</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row>
    <row r="5" spans="1:29" ht="9.75" customHeight="1">
      <c r="A5" s="24"/>
      <c r="B5" s="25"/>
      <c r="C5" s="25"/>
      <c r="D5" s="25"/>
      <c r="E5" s="25"/>
      <c r="F5" s="25"/>
      <c r="G5" s="25"/>
      <c r="H5" s="25"/>
      <c r="I5" s="25"/>
      <c r="J5" s="25"/>
      <c r="K5" s="25"/>
      <c r="L5" s="25"/>
      <c r="M5" s="25"/>
      <c r="N5" s="25"/>
      <c r="O5" s="25"/>
      <c r="P5" s="25"/>
      <c r="Q5" s="25"/>
      <c r="R5" s="25"/>
      <c r="S5" s="25"/>
      <c r="T5" s="25"/>
      <c r="U5" s="25"/>
      <c r="V5" s="25"/>
      <c r="W5" s="25"/>
      <c r="X5" s="25"/>
      <c r="Y5" s="25"/>
      <c r="Z5" s="25"/>
      <c r="AA5" s="25"/>
    </row>
    <row r="6" spans="1:29" ht="14.25">
      <c r="A6" s="433" t="s">
        <v>
246</v>
      </c>
      <c r="B6" s="433"/>
      <c r="C6" s="433"/>
      <c r="D6" s="433"/>
      <c r="E6" s="433"/>
      <c r="F6" s="433"/>
      <c r="G6" s="433"/>
      <c r="H6" s="433"/>
      <c r="I6" s="433"/>
      <c r="J6" s="433"/>
      <c r="K6" s="433"/>
      <c r="L6" s="433"/>
      <c r="M6" s="433"/>
      <c r="N6" s="433"/>
      <c r="O6" s="433"/>
      <c r="P6" s="433"/>
      <c r="Q6" s="433"/>
      <c r="R6" s="433"/>
      <c r="S6" s="433"/>
      <c r="T6" s="433"/>
      <c r="U6" s="433"/>
      <c r="V6" s="433"/>
      <c r="W6" s="433"/>
      <c r="X6" s="433"/>
      <c r="Y6" s="433"/>
      <c r="Z6" s="26"/>
      <c r="AA6" s="25"/>
    </row>
    <row r="7" spans="1:29" ht="20.100000000000001" customHeight="1">
      <c r="A7" s="27"/>
      <c r="B7" s="25"/>
      <c r="C7" s="25"/>
      <c r="D7" s="25"/>
      <c r="E7" s="25"/>
      <c r="F7" s="25"/>
      <c r="G7" s="25"/>
      <c r="H7" s="25"/>
      <c r="I7" s="25"/>
      <c r="J7" s="25"/>
      <c r="K7" s="25"/>
      <c r="L7" s="25"/>
      <c r="M7" s="25"/>
      <c r="N7" s="25"/>
      <c r="O7" s="25"/>
      <c r="P7" s="25"/>
      <c r="Q7" s="25"/>
      <c r="R7" s="25"/>
      <c r="S7" s="25"/>
      <c r="T7" s="25"/>
      <c r="U7" s="25"/>
      <c r="V7" s="25"/>
      <c r="W7" s="25"/>
      <c r="X7" s="25"/>
      <c r="Y7" s="25"/>
      <c r="Z7" s="25"/>
      <c r="AA7" s="25"/>
    </row>
    <row r="8" spans="1:29" ht="20.100000000000001" customHeight="1">
      <c r="A8" s="27"/>
      <c r="B8" s="25"/>
      <c r="C8" s="25"/>
      <c r="D8" s="25"/>
      <c r="E8" s="25"/>
      <c r="F8" s="25"/>
      <c r="G8" s="25"/>
      <c r="H8" s="25"/>
      <c r="I8" s="25"/>
      <c r="J8" s="25"/>
      <c r="K8" s="25"/>
      <c r="L8" s="25"/>
      <c r="M8" s="25"/>
      <c r="N8" s="25"/>
      <c r="O8" s="25"/>
      <c r="P8" s="25"/>
      <c r="Q8" s="25"/>
      <c r="R8" s="25"/>
      <c r="S8" s="25"/>
      <c r="T8" s="25"/>
      <c r="U8" s="25"/>
      <c r="V8" s="25"/>
      <c r="W8" s="25"/>
      <c r="X8" s="25"/>
      <c r="Y8" s="25"/>
      <c r="Z8" s="25"/>
      <c r="AA8" s="25"/>
    </row>
    <row r="9" spans="1:29" ht="20.100000000000001" customHeight="1">
      <c r="A9" s="27"/>
      <c r="B9" s="25"/>
      <c r="C9" s="25"/>
      <c r="D9" s="25"/>
      <c r="E9" s="25"/>
      <c r="F9" s="25"/>
      <c r="G9" s="25"/>
      <c r="H9" s="25"/>
      <c r="I9" s="25"/>
      <c r="J9" s="25"/>
      <c r="K9" s="25"/>
      <c r="L9" s="25"/>
      <c r="M9" s="25"/>
      <c r="N9" s="25"/>
      <c r="O9" s="25"/>
      <c r="P9" s="25"/>
      <c r="Q9" s="25"/>
      <c r="R9" s="25"/>
      <c r="S9" s="25"/>
      <c r="T9" s="25"/>
      <c r="U9" s="25"/>
      <c r="V9" s="25"/>
      <c r="W9" s="25"/>
      <c r="X9" s="25"/>
      <c r="Y9" s="25"/>
      <c r="Z9" s="25"/>
      <c r="AA9" s="25"/>
    </row>
    <row r="10" spans="1:29" ht="20.100000000000001" customHeight="1">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spans="1:29" ht="20.100000000000001" customHeight="1">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spans="1:29" ht="20.100000000000001"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spans="1:29" ht="19.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9" ht="51.75" customHeight="1">
      <c r="A14" s="433" t="s">
        <v>
284</v>
      </c>
      <c r="B14" s="433"/>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26"/>
    </row>
    <row r="15" spans="1:29" ht="13.5" customHeight="1">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spans="1:29" ht="13.5" customHeight="1">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spans="1:27" ht="13.5" customHeight="1">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ht="13.5" customHeight="1">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spans="1:27" ht="13.5" customHeight="1">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spans="1:27" ht="13.5" customHeight="1">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spans="1:27" ht="13.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spans="1:27" ht="13.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ht="13.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3.5" customHeight="1">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3.5" customHeight="1">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spans="1:27" ht="13.5" customHeight="1">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spans="1:27" ht="13.5" customHeight="1">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27" ht="13.5" customHeight="1">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spans="1:27" ht="10.5" customHeight="1">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19.5" customHeight="1">
      <c r="A30" s="28" t="s">
        <v>
58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spans="1:27" ht="20.100000000000001" customHeight="1" thickBot="1">
      <c r="A31" s="25"/>
      <c r="B31" s="24" t="s">
        <v>
124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spans="1:27" ht="20.100000000000001" customHeight="1" thickBot="1">
      <c r="A32" s="25"/>
      <c r="B32" s="29" t="s">
        <v>
109</v>
      </c>
      <c r="C32" s="449" t="s">
        <v>
229</v>
      </c>
      <c r="D32" s="450"/>
      <c r="E32" s="450"/>
      <c r="F32" s="450"/>
      <c r="G32" s="450"/>
      <c r="H32" s="450"/>
      <c r="I32" s="450"/>
      <c r="J32" s="450"/>
      <c r="K32" s="450"/>
      <c r="L32" s="451"/>
      <c r="M32" s="25"/>
      <c r="N32" s="25"/>
      <c r="O32" s="25"/>
      <c r="P32" s="25"/>
      <c r="Q32" s="25"/>
      <c r="R32" s="25"/>
      <c r="S32" s="25"/>
      <c r="T32" s="25"/>
      <c r="U32" s="25"/>
      <c r="V32" s="25"/>
      <c r="W32" s="25"/>
      <c r="X32" s="25"/>
      <c r="Y32" s="25"/>
      <c r="Z32" s="25"/>
      <c r="AA32" s="25"/>
    </row>
    <row r="33" spans="1:29" ht="1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spans="1:29" ht="20.100000000000001" customHeight="1">
      <c r="A34" s="28" t="s">
        <v>
59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spans="1:29" ht="20.100000000000001" customHeight="1" thickBot="1">
      <c r="A35" s="25"/>
      <c r="B35" s="24" t="s">
        <v>
104</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9" ht="20.100000000000001" customHeight="1">
      <c r="A36" s="25"/>
      <c r="B36" s="30" t="s">
        <v>
39</v>
      </c>
      <c r="C36" s="400" t="s">
        <v>
0</v>
      </c>
      <c r="D36" s="400"/>
      <c r="E36" s="400"/>
      <c r="F36" s="400"/>
      <c r="G36" s="400"/>
      <c r="H36" s="400"/>
      <c r="I36" s="400"/>
      <c r="J36" s="400"/>
      <c r="K36" s="400"/>
      <c r="L36" s="401"/>
      <c r="M36" s="452" t="s">
        <v>
220</v>
      </c>
      <c r="N36" s="453"/>
      <c r="O36" s="453"/>
      <c r="P36" s="453"/>
      <c r="Q36" s="453"/>
      <c r="R36" s="453"/>
      <c r="S36" s="453"/>
      <c r="T36" s="453"/>
      <c r="U36" s="453"/>
      <c r="V36" s="453"/>
      <c r="W36" s="454"/>
      <c r="X36" s="455"/>
      <c r="Y36" s="25"/>
      <c r="Z36" s="25"/>
      <c r="AA36" s="25"/>
    </row>
    <row r="37" spans="1:29" ht="20.100000000000001" customHeight="1" thickBot="1">
      <c r="A37" s="25"/>
      <c r="B37" s="31"/>
      <c r="C37" s="400" t="s">
        <v>
42</v>
      </c>
      <c r="D37" s="400"/>
      <c r="E37" s="400"/>
      <c r="F37" s="400"/>
      <c r="G37" s="400"/>
      <c r="H37" s="400"/>
      <c r="I37" s="400"/>
      <c r="J37" s="400"/>
      <c r="K37" s="400"/>
      <c r="L37" s="401"/>
      <c r="M37" s="402" t="s">
        <v>
220</v>
      </c>
      <c r="N37" s="403"/>
      <c r="O37" s="403"/>
      <c r="P37" s="403"/>
      <c r="Q37" s="403"/>
      <c r="R37" s="403"/>
      <c r="S37" s="403"/>
      <c r="T37" s="403"/>
      <c r="U37" s="404"/>
      <c r="V37" s="404"/>
      <c r="W37" s="405"/>
      <c r="X37" s="406"/>
      <c r="Y37" s="25"/>
      <c r="Z37" s="25"/>
      <c r="AA37" s="25"/>
      <c r="AC37" s="21" t="s">
        <v>
43</v>
      </c>
    </row>
    <row r="38" spans="1:29" ht="20.100000000000001" customHeight="1" thickBot="1">
      <c r="A38" s="25"/>
      <c r="B38" s="30" t="s">
        <v>
44</v>
      </c>
      <c r="C38" s="400" t="s">
        <v>
45</v>
      </c>
      <c r="D38" s="400"/>
      <c r="E38" s="400"/>
      <c r="F38" s="400"/>
      <c r="G38" s="400"/>
      <c r="H38" s="400"/>
      <c r="I38" s="400"/>
      <c r="J38" s="400"/>
      <c r="K38" s="400"/>
      <c r="L38" s="401"/>
      <c r="M38" s="7">
        <v>
1</v>
      </c>
      <c r="N38" s="8">
        <v>
0</v>
      </c>
      <c r="O38" s="8">
        <v>
0</v>
      </c>
      <c r="P38" s="32" t="s">
        <v>
110</v>
      </c>
      <c r="Q38" s="8">
        <v>
1</v>
      </c>
      <c r="R38" s="8">
        <v>
2</v>
      </c>
      <c r="S38" s="8">
        <v>
3</v>
      </c>
      <c r="T38" s="9">
        <v>
4</v>
      </c>
      <c r="U38" s="33"/>
      <c r="V38" s="34"/>
      <c r="W38" s="34"/>
      <c r="X38" s="34"/>
      <c r="Y38" s="25"/>
      <c r="Z38" s="25"/>
      <c r="AA38" s="25"/>
      <c r="AC38" s="21" t="str">
        <f>
CONCATENATE(M38,N38,O38,P38,Q38,R38,S38,T38)</f>
        <v>
100－1234</v>
      </c>
    </row>
    <row r="39" spans="1:29" ht="20.100000000000001" customHeight="1">
      <c r="A39" s="25"/>
      <c r="B39" s="35"/>
      <c r="C39" s="400" t="s">
        <v>
46</v>
      </c>
      <c r="D39" s="400"/>
      <c r="E39" s="400"/>
      <c r="F39" s="400"/>
      <c r="G39" s="400"/>
      <c r="H39" s="400"/>
      <c r="I39" s="400"/>
      <c r="J39" s="400"/>
      <c r="K39" s="400"/>
      <c r="L39" s="401"/>
      <c r="M39" s="402" t="s">
        <v>
221</v>
      </c>
      <c r="N39" s="403"/>
      <c r="O39" s="403"/>
      <c r="P39" s="403"/>
      <c r="Q39" s="403"/>
      <c r="R39" s="403"/>
      <c r="S39" s="403"/>
      <c r="T39" s="403"/>
      <c r="U39" s="435"/>
      <c r="V39" s="435"/>
      <c r="W39" s="436"/>
      <c r="X39" s="437"/>
      <c r="Y39" s="25"/>
      <c r="Z39" s="25"/>
      <c r="AA39" s="25"/>
    </row>
    <row r="40" spans="1:29" ht="20.100000000000001" customHeight="1">
      <c r="A40" s="25"/>
      <c r="B40" s="31"/>
      <c r="C40" s="400" t="s">
        <v>
47</v>
      </c>
      <c r="D40" s="400"/>
      <c r="E40" s="400"/>
      <c r="F40" s="400"/>
      <c r="G40" s="400"/>
      <c r="H40" s="400"/>
      <c r="I40" s="400"/>
      <c r="J40" s="400"/>
      <c r="K40" s="400"/>
      <c r="L40" s="401"/>
      <c r="M40" s="402" t="s">
        <v>
222</v>
      </c>
      <c r="N40" s="403"/>
      <c r="O40" s="403"/>
      <c r="P40" s="403"/>
      <c r="Q40" s="403"/>
      <c r="R40" s="403"/>
      <c r="S40" s="403"/>
      <c r="T40" s="403"/>
      <c r="U40" s="403"/>
      <c r="V40" s="403"/>
      <c r="W40" s="445"/>
      <c r="X40" s="446"/>
      <c r="Y40" s="25"/>
      <c r="Z40" s="25"/>
      <c r="AA40" s="25"/>
    </row>
    <row r="41" spans="1:29" ht="20.100000000000001" customHeight="1">
      <c r="A41" s="25"/>
      <c r="B41" s="30" t="s">
        <v>
48</v>
      </c>
      <c r="C41" s="400" t="s">
        <v>
49</v>
      </c>
      <c r="D41" s="400"/>
      <c r="E41" s="400"/>
      <c r="F41" s="400"/>
      <c r="G41" s="400"/>
      <c r="H41" s="400"/>
      <c r="I41" s="400"/>
      <c r="J41" s="400"/>
      <c r="K41" s="400"/>
      <c r="L41" s="401"/>
      <c r="M41" s="402" t="s">
        <v>
223</v>
      </c>
      <c r="N41" s="403"/>
      <c r="O41" s="403"/>
      <c r="P41" s="403"/>
      <c r="Q41" s="403"/>
      <c r="R41" s="403"/>
      <c r="S41" s="403"/>
      <c r="T41" s="403"/>
      <c r="U41" s="403"/>
      <c r="V41" s="403"/>
      <c r="W41" s="445"/>
      <c r="X41" s="446"/>
      <c r="Y41" s="25"/>
      <c r="Z41" s="25"/>
      <c r="AA41" s="25"/>
    </row>
    <row r="42" spans="1:29" ht="20.100000000000001" customHeight="1">
      <c r="A42" s="25"/>
      <c r="B42" s="31"/>
      <c r="C42" s="400" t="s">
        <v>
50</v>
      </c>
      <c r="D42" s="400"/>
      <c r="E42" s="400"/>
      <c r="F42" s="400"/>
      <c r="G42" s="400"/>
      <c r="H42" s="400"/>
      <c r="I42" s="400"/>
      <c r="J42" s="400"/>
      <c r="K42" s="400"/>
      <c r="L42" s="401"/>
      <c r="M42" s="442" t="s">
        <v>
224</v>
      </c>
      <c r="N42" s="404"/>
      <c r="O42" s="404"/>
      <c r="P42" s="404"/>
      <c r="Q42" s="404"/>
      <c r="R42" s="404"/>
      <c r="S42" s="404"/>
      <c r="T42" s="404"/>
      <c r="U42" s="404"/>
      <c r="V42" s="404"/>
      <c r="W42" s="405"/>
      <c r="X42" s="406"/>
      <c r="Y42" s="25"/>
      <c r="Z42" s="25"/>
      <c r="AA42" s="25"/>
    </row>
    <row r="43" spans="1:29" ht="20.100000000000001" customHeight="1">
      <c r="A43" s="25"/>
      <c r="B43" s="443" t="s">
        <v>
51</v>
      </c>
      <c r="C43" s="400" t="s">
        <v>
52</v>
      </c>
      <c r="D43" s="400"/>
      <c r="E43" s="400"/>
      <c r="F43" s="400"/>
      <c r="G43" s="400"/>
      <c r="H43" s="400"/>
      <c r="I43" s="400"/>
      <c r="J43" s="400"/>
      <c r="K43" s="400"/>
      <c r="L43" s="401"/>
      <c r="M43" s="402" t="s">
        <v>
225</v>
      </c>
      <c r="N43" s="403"/>
      <c r="O43" s="403"/>
      <c r="P43" s="403"/>
      <c r="Q43" s="403"/>
      <c r="R43" s="403"/>
      <c r="S43" s="403"/>
      <c r="T43" s="403"/>
      <c r="U43" s="403"/>
      <c r="V43" s="403"/>
      <c r="W43" s="445"/>
      <c r="X43" s="446"/>
      <c r="Y43" s="25"/>
      <c r="Z43" s="25"/>
      <c r="AA43" s="25"/>
    </row>
    <row r="44" spans="1:29" ht="20.100000000000001" customHeight="1">
      <c r="A44" s="25"/>
      <c r="B44" s="444"/>
      <c r="C44" s="447" t="s">
        <v>
50</v>
      </c>
      <c r="D44" s="447"/>
      <c r="E44" s="447"/>
      <c r="F44" s="447"/>
      <c r="G44" s="447"/>
      <c r="H44" s="447"/>
      <c r="I44" s="447"/>
      <c r="J44" s="447"/>
      <c r="K44" s="447"/>
      <c r="L44" s="447"/>
      <c r="M44" s="402" t="s">
        <v>
226</v>
      </c>
      <c r="N44" s="403"/>
      <c r="O44" s="403"/>
      <c r="P44" s="403"/>
      <c r="Q44" s="403"/>
      <c r="R44" s="403"/>
      <c r="S44" s="403"/>
      <c r="T44" s="403"/>
      <c r="U44" s="403"/>
      <c r="V44" s="403"/>
      <c r="W44" s="445"/>
      <c r="X44" s="446"/>
      <c r="Y44" s="25"/>
      <c r="Z44" s="25"/>
      <c r="AA44" s="25"/>
    </row>
    <row r="45" spans="1:29" ht="20.100000000000001" customHeight="1">
      <c r="A45" s="25"/>
      <c r="B45" s="30" t="s">
        <v>
37</v>
      </c>
      <c r="C45" s="400" t="s">
        <v>
23</v>
      </c>
      <c r="D45" s="400"/>
      <c r="E45" s="400"/>
      <c r="F45" s="400"/>
      <c r="G45" s="400"/>
      <c r="H45" s="400"/>
      <c r="I45" s="400"/>
      <c r="J45" s="400"/>
      <c r="K45" s="400"/>
      <c r="L45" s="401"/>
      <c r="M45" s="434" t="s">
        <v>
227</v>
      </c>
      <c r="N45" s="435"/>
      <c r="O45" s="435"/>
      <c r="P45" s="435"/>
      <c r="Q45" s="435"/>
      <c r="R45" s="435"/>
      <c r="S45" s="435"/>
      <c r="T45" s="435"/>
      <c r="U45" s="435"/>
      <c r="V45" s="435"/>
      <c r="W45" s="436"/>
      <c r="X45" s="437"/>
      <c r="Y45" s="25"/>
      <c r="Z45" s="25"/>
      <c r="AA45" s="25"/>
    </row>
    <row r="46" spans="1:29" ht="20.100000000000001" customHeight="1" thickBot="1">
      <c r="A46" s="25"/>
      <c r="B46" s="36"/>
      <c r="C46" s="400" t="s">
        <v>
53</v>
      </c>
      <c r="D46" s="400"/>
      <c r="E46" s="400"/>
      <c r="F46" s="400"/>
      <c r="G46" s="400"/>
      <c r="H46" s="400"/>
      <c r="I46" s="400"/>
      <c r="J46" s="400"/>
      <c r="K46" s="400"/>
      <c r="L46" s="401"/>
      <c r="M46" s="438" t="s">
        <v>
228</v>
      </c>
      <c r="N46" s="439"/>
      <c r="O46" s="439"/>
      <c r="P46" s="439"/>
      <c r="Q46" s="439"/>
      <c r="R46" s="439"/>
      <c r="S46" s="439"/>
      <c r="T46" s="439"/>
      <c r="U46" s="439"/>
      <c r="V46" s="439"/>
      <c r="W46" s="440"/>
      <c r="X46" s="441"/>
      <c r="Y46" s="25"/>
      <c r="Z46" s="25"/>
      <c r="AA46" s="25"/>
    </row>
    <row r="47" spans="1:29" ht="16.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9" ht="20.100000000000001" customHeight="1">
      <c r="A48" s="28" t="s">
        <v>
123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ht="14.25">
      <c r="A49" s="25"/>
      <c r="B49" s="24" t="s">
        <v>
247</v>
      </c>
      <c r="C49" s="25"/>
      <c r="D49" s="25"/>
      <c r="E49" s="25"/>
      <c r="F49" s="25"/>
      <c r="G49" s="25"/>
      <c r="H49" s="25"/>
      <c r="I49" s="25"/>
      <c r="J49" s="25"/>
      <c r="K49" s="25"/>
      <c r="L49" s="25"/>
      <c r="M49" s="25"/>
      <c r="N49" s="25"/>
      <c r="O49" s="25"/>
      <c r="P49" s="25"/>
      <c r="Q49" s="25"/>
      <c r="R49" s="25"/>
      <c r="S49" s="25"/>
      <c r="T49" s="25"/>
      <c r="U49" s="25"/>
      <c r="V49" s="25"/>
      <c r="W49" s="25"/>
      <c r="X49" s="37"/>
      <c r="Y49" s="25"/>
      <c r="Z49" s="25"/>
      <c r="AA49" s="25"/>
    </row>
    <row r="50" spans="1:27" ht="13.5">
      <c r="A50" s="25"/>
      <c r="B50" s="38"/>
      <c r="C50" s="419"/>
      <c r="D50" s="419"/>
      <c r="E50" s="419"/>
      <c r="F50" s="419"/>
      <c r="G50" s="419"/>
      <c r="H50" s="419"/>
      <c r="I50" s="419"/>
      <c r="J50" s="419"/>
      <c r="K50" s="419"/>
      <c r="L50" s="419"/>
      <c r="M50" s="419"/>
      <c r="N50" s="419"/>
      <c r="O50" s="419"/>
      <c r="P50" s="419"/>
      <c r="Q50" s="419"/>
      <c r="R50" s="419"/>
      <c r="S50" s="419"/>
      <c r="T50" s="419"/>
      <c r="U50" s="419"/>
      <c r="V50" s="419"/>
      <c r="W50" s="419"/>
      <c r="X50" s="419"/>
      <c r="Y50" s="419"/>
      <c r="Z50" s="419"/>
      <c r="AA50" s="419"/>
    </row>
    <row r="51" spans="1:27" ht="28.5" customHeight="1">
      <c r="A51" s="25"/>
      <c r="B51" s="393" t="s">
        <v>
54</v>
      </c>
      <c r="C51" s="393" t="s">
        <v>
55</v>
      </c>
      <c r="D51" s="393"/>
      <c r="E51" s="393"/>
      <c r="F51" s="393"/>
      <c r="G51" s="393"/>
      <c r="H51" s="393"/>
      <c r="I51" s="393"/>
      <c r="J51" s="393"/>
      <c r="K51" s="393"/>
      <c r="L51" s="393"/>
      <c r="M51" s="393" t="s">
        <v>
56</v>
      </c>
      <c r="N51" s="393"/>
      <c r="O51" s="393"/>
      <c r="P51" s="393"/>
      <c r="Q51" s="393"/>
      <c r="R51" s="427" t="s">
        <v>
63</v>
      </c>
      <c r="S51" s="428"/>
      <c r="T51" s="428"/>
      <c r="U51" s="428"/>
      <c r="V51" s="428"/>
      <c r="W51" s="429"/>
      <c r="X51" s="393" t="s">
        <v>
57</v>
      </c>
      <c r="Y51" s="395" t="s">
        <v>
8</v>
      </c>
      <c r="Z51" s="39"/>
      <c r="AA51" s="39"/>
    </row>
    <row r="52" spans="1:27" ht="28.5" customHeight="1" thickBot="1">
      <c r="A52" s="25"/>
      <c r="B52" s="393"/>
      <c r="C52" s="394"/>
      <c r="D52" s="394"/>
      <c r="E52" s="394"/>
      <c r="F52" s="394"/>
      <c r="G52" s="394"/>
      <c r="H52" s="394"/>
      <c r="I52" s="394"/>
      <c r="J52" s="394"/>
      <c r="K52" s="394"/>
      <c r="L52" s="394"/>
      <c r="M52" s="394"/>
      <c r="N52" s="394"/>
      <c r="O52" s="394"/>
      <c r="P52" s="394"/>
      <c r="Q52" s="394"/>
      <c r="R52" s="420" t="s">
        <v>
64</v>
      </c>
      <c r="S52" s="395"/>
      <c r="T52" s="395"/>
      <c r="U52" s="395"/>
      <c r="V52" s="395"/>
      <c r="W52" s="40" t="s">
        <v>
65</v>
      </c>
      <c r="X52" s="394"/>
      <c r="Y52" s="396"/>
      <c r="Z52" s="41"/>
      <c r="AA52" s="41"/>
    </row>
    <row r="53" spans="1:27" ht="38.25" customHeight="1">
      <c r="A53" s="25"/>
      <c r="B53" s="42">
        <v>
1</v>
      </c>
      <c r="C53" s="430" t="s">
        <v>
213</v>
      </c>
      <c r="D53" s="431"/>
      <c r="E53" s="431"/>
      <c r="F53" s="431"/>
      <c r="G53" s="431"/>
      <c r="H53" s="431"/>
      <c r="I53" s="431"/>
      <c r="J53" s="431"/>
      <c r="K53" s="431"/>
      <c r="L53" s="432"/>
      <c r="M53" s="421" t="s">
        <v>
189</v>
      </c>
      <c r="N53" s="422"/>
      <c r="O53" s="422"/>
      <c r="P53" s="422"/>
      <c r="Q53" s="423"/>
      <c r="R53" s="424" t="s">
        <v>
206</v>
      </c>
      <c r="S53" s="425"/>
      <c r="T53" s="425"/>
      <c r="U53" s="425"/>
      <c r="V53" s="426"/>
      <c r="W53" s="10" t="s">
        <v>
190</v>
      </c>
      <c r="X53" s="11" t="s">
        <v>
188</v>
      </c>
      <c r="Y53" s="12" t="s">
        <v>
11</v>
      </c>
      <c r="Z53" s="43"/>
      <c r="AA53" s="44"/>
    </row>
    <row r="54" spans="1:27" ht="38.25" customHeight="1">
      <c r="A54" s="25"/>
      <c r="B54" s="45">
        <f>
B53+1</f>
        <v>
2</v>
      </c>
      <c r="C54" s="413">
        <v>
1334567890</v>
      </c>
      <c r="D54" s="414"/>
      <c r="E54" s="414"/>
      <c r="F54" s="414"/>
      <c r="G54" s="414"/>
      <c r="H54" s="414"/>
      <c r="I54" s="414"/>
      <c r="J54" s="414"/>
      <c r="K54" s="414"/>
      <c r="L54" s="415"/>
      <c r="M54" s="416" t="s">
        <v>
238</v>
      </c>
      <c r="N54" s="417"/>
      <c r="O54" s="417"/>
      <c r="P54" s="417"/>
      <c r="Q54" s="418"/>
      <c r="R54" s="407" t="s">
        <v>
189</v>
      </c>
      <c r="S54" s="408"/>
      <c r="T54" s="408"/>
      <c r="U54" s="408"/>
      <c r="V54" s="409"/>
      <c r="W54" s="13" t="s">
        <v>
190</v>
      </c>
      <c r="X54" s="14" t="s">
        <v>
188</v>
      </c>
      <c r="Y54" s="15" t="s">
        <v>
105</v>
      </c>
      <c r="Z54" s="43"/>
      <c r="AA54" s="44"/>
    </row>
    <row r="55" spans="1:27" ht="38.25" customHeight="1">
      <c r="A55" s="25"/>
      <c r="B55" s="45">
        <f t="shared" ref="B55:B118" si="0">
B54+1</f>
        <v>
3</v>
      </c>
      <c r="C55" s="413">
        <v>
1334567891</v>
      </c>
      <c r="D55" s="414"/>
      <c r="E55" s="414"/>
      <c r="F55" s="414"/>
      <c r="G55" s="414"/>
      <c r="H55" s="414"/>
      <c r="I55" s="414"/>
      <c r="J55" s="414"/>
      <c r="K55" s="414"/>
      <c r="L55" s="415"/>
      <c r="M55" s="407" t="s">
        <v>
189</v>
      </c>
      <c r="N55" s="408"/>
      <c r="O55" s="408"/>
      <c r="P55" s="408"/>
      <c r="Q55" s="409"/>
      <c r="R55" s="407" t="s">
        <v>
189</v>
      </c>
      <c r="S55" s="408"/>
      <c r="T55" s="408"/>
      <c r="U55" s="408"/>
      <c r="V55" s="409"/>
      <c r="W55" s="13" t="s">
        <v>
207</v>
      </c>
      <c r="X55" s="14" t="s">
        <v>
191</v>
      </c>
      <c r="Y55" s="15" t="s">
        <v>
13</v>
      </c>
      <c r="Z55" s="43"/>
      <c r="AA55" s="44"/>
    </row>
    <row r="56" spans="1:27" ht="38.25" customHeight="1">
      <c r="A56" s="25"/>
      <c r="B56" s="45">
        <f t="shared" si="0"/>
        <v>
4</v>
      </c>
      <c r="C56" s="413">
        <v>
1334567892</v>
      </c>
      <c r="D56" s="414"/>
      <c r="E56" s="414"/>
      <c r="F56" s="414"/>
      <c r="G56" s="414"/>
      <c r="H56" s="414"/>
      <c r="I56" s="414"/>
      <c r="J56" s="414"/>
      <c r="K56" s="414"/>
      <c r="L56" s="415"/>
      <c r="M56" s="407" t="s">
        <v>
204</v>
      </c>
      <c r="N56" s="408"/>
      <c r="O56" s="408"/>
      <c r="P56" s="408"/>
      <c r="Q56" s="409"/>
      <c r="R56" s="407" t="s">
        <v>
208</v>
      </c>
      <c r="S56" s="408"/>
      <c r="T56" s="408"/>
      <c r="U56" s="408"/>
      <c r="V56" s="409"/>
      <c r="W56" s="13" t="s">
        <v>
204</v>
      </c>
      <c r="X56" s="14" t="s">
        <v>
209</v>
      </c>
      <c r="Y56" s="15" t="s">
        <v>
210</v>
      </c>
      <c r="Z56" s="43"/>
      <c r="AA56" s="44"/>
    </row>
    <row r="57" spans="1:27" ht="38.25" customHeight="1">
      <c r="A57" s="25"/>
      <c r="B57" s="45">
        <f t="shared" si="0"/>
        <v>
5</v>
      </c>
      <c r="C57" s="413">
        <v>
1334567893</v>
      </c>
      <c r="D57" s="414"/>
      <c r="E57" s="414"/>
      <c r="F57" s="414"/>
      <c r="G57" s="414"/>
      <c r="H57" s="414"/>
      <c r="I57" s="414"/>
      <c r="J57" s="414"/>
      <c r="K57" s="414"/>
      <c r="L57" s="415"/>
      <c r="M57" s="407" t="s">
        <v>
205</v>
      </c>
      <c r="N57" s="408"/>
      <c r="O57" s="408"/>
      <c r="P57" s="408"/>
      <c r="Q57" s="409"/>
      <c r="R57" s="407" t="s">
        <v>
205</v>
      </c>
      <c r="S57" s="408"/>
      <c r="T57" s="408"/>
      <c r="U57" s="408"/>
      <c r="V57" s="409"/>
      <c r="W57" s="13" t="s">
        <v>
211</v>
      </c>
      <c r="X57" s="14" t="s">
        <v>
212</v>
      </c>
      <c r="Y57" s="15" t="s">
        <v>
17</v>
      </c>
      <c r="Z57" s="43"/>
      <c r="AA57" s="44"/>
    </row>
    <row r="58" spans="1:27" ht="38.25" customHeight="1">
      <c r="A58" s="25"/>
      <c r="B58" s="45">
        <f t="shared" si="0"/>
        <v>
6</v>
      </c>
      <c r="C58" s="413">
        <v>
1334567893</v>
      </c>
      <c r="D58" s="414"/>
      <c r="E58" s="414"/>
      <c r="F58" s="414"/>
      <c r="G58" s="414"/>
      <c r="H58" s="414"/>
      <c r="I58" s="414"/>
      <c r="J58" s="414"/>
      <c r="K58" s="414"/>
      <c r="L58" s="415"/>
      <c r="M58" s="407" t="s">
        <v>
205</v>
      </c>
      <c r="N58" s="408"/>
      <c r="O58" s="408"/>
      <c r="P58" s="408"/>
      <c r="Q58" s="409"/>
      <c r="R58" s="407" t="s">
        <v>
205</v>
      </c>
      <c r="S58" s="408"/>
      <c r="T58" s="408"/>
      <c r="U58" s="408"/>
      <c r="V58" s="409"/>
      <c r="W58" s="13" t="s">
        <v>
211</v>
      </c>
      <c r="X58" s="14" t="s">
        <v>
212</v>
      </c>
      <c r="Y58" s="15" t="s">
        <v>
192</v>
      </c>
      <c r="Z58" s="43"/>
      <c r="AA58" s="44"/>
    </row>
    <row r="59" spans="1:27" ht="38.25" customHeight="1">
      <c r="A59" s="25"/>
      <c r="B59" s="45">
        <f t="shared" si="0"/>
        <v>
7</v>
      </c>
      <c r="C59" s="387"/>
      <c r="D59" s="388"/>
      <c r="E59" s="388"/>
      <c r="F59" s="388"/>
      <c r="G59" s="388"/>
      <c r="H59" s="388"/>
      <c r="I59" s="388"/>
      <c r="J59" s="388"/>
      <c r="K59" s="388"/>
      <c r="L59" s="389"/>
      <c r="M59" s="397"/>
      <c r="N59" s="397"/>
      <c r="O59" s="397"/>
      <c r="P59" s="397"/>
      <c r="Q59" s="397"/>
      <c r="R59" s="410"/>
      <c r="S59" s="411"/>
      <c r="T59" s="411"/>
      <c r="U59" s="411"/>
      <c r="V59" s="412"/>
      <c r="W59" s="16"/>
      <c r="X59" s="14"/>
      <c r="Y59" s="15"/>
      <c r="Z59" s="43"/>
      <c r="AA59" s="44"/>
    </row>
    <row r="60" spans="1:27" ht="38.25" customHeight="1">
      <c r="A60" s="25"/>
      <c r="B60" s="45">
        <f t="shared" si="0"/>
        <v>
8</v>
      </c>
      <c r="C60" s="387"/>
      <c r="D60" s="388"/>
      <c r="E60" s="388"/>
      <c r="F60" s="388"/>
      <c r="G60" s="388"/>
      <c r="H60" s="388"/>
      <c r="I60" s="388"/>
      <c r="J60" s="388"/>
      <c r="K60" s="388"/>
      <c r="L60" s="389"/>
      <c r="M60" s="397"/>
      <c r="N60" s="397"/>
      <c r="O60" s="397"/>
      <c r="P60" s="397"/>
      <c r="Q60" s="397"/>
      <c r="R60" s="397"/>
      <c r="S60" s="397"/>
      <c r="T60" s="397"/>
      <c r="U60" s="397"/>
      <c r="V60" s="397"/>
      <c r="W60" s="16"/>
      <c r="X60" s="14"/>
      <c r="Y60" s="15"/>
      <c r="Z60" s="43"/>
      <c r="AA60" s="44"/>
    </row>
    <row r="61" spans="1:27" ht="38.25" customHeight="1">
      <c r="A61" s="25"/>
      <c r="B61" s="45">
        <f t="shared" si="0"/>
        <v>
9</v>
      </c>
      <c r="C61" s="387"/>
      <c r="D61" s="388"/>
      <c r="E61" s="388"/>
      <c r="F61" s="388"/>
      <c r="G61" s="388"/>
      <c r="H61" s="388"/>
      <c r="I61" s="388"/>
      <c r="J61" s="388"/>
      <c r="K61" s="388"/>
      <c r="L61" s="389"/>
      <c r="M61" s="397"/>
      <c r="N61" s="397"/>
      <c r="O61" s="397"/>
      <c r="P61" s="397"/>
      <c r="Q61" s="397"/>
      <c r="R61" s="397"/>
      <c r="S61" s="397"/>
      <c r="T61" s="397"/>
      <c r="U61" s="397"/>
      <c r="V61" s="397"/>
      <c r="W61" s="16"/>
      <c r="X61" s="14"/>
      <c r="Y61" s="15"/>
      <c r="Z61" s="43"/>
      <c r="AA61" s="44"/>
    </row>
    <row r="62" spans="1:27" ht="38.25" customHeight="1">
      <c r="A62" s="25"/>
      <c r="B62" s="45">
        <f t="shared" si="0"/>
        <v>
10</v>
      </c>
      <c r="C62" s="387"/>
      <c r="D62" s="388"/>
      <c r="E62" s="388"/>
      <c r="F62" s="388"/>
      <c r="G62" s="388"/>
      <c r="H62" s="388"/>
      <c r="I62" s="388"/>
      <c r="J62" s="388"/>
      <c r="K62" s="388"/>
      <c r="L62" s="389"/>
      <c r="M62" s="397"/>
      <c r="N62" s="397"/>
      <c r="O62" s="397"/>
      <c r="P62" s="397"/>
      <c r="Q62" s="397"/>
      <c r="R62" s="397"/>
      <c r="S62" s="397"/>
      <c r="T62" s="397"/>
      <c r="U62" s="397"/>
      <c r="V62" s="397"/>
      <c r="W62" s="16"/>
      <c r="X62" s="14"/>
      <c r="Y62" s="15"/>
      <c r="Z62" s="43"/>
      <c r="AA62" s="44"/>
    </row>
    <row r="63" spans="1:27" ht="38.25" customHeight="1">
      <c r="A63" s="25"/>
      <c r="B63" s="45">
        <f t="shared" si="0"/>
        <v>
11</v>
      </c>
      <c r="C63" s="387"/>
      <c r="D63" s="388"/>
      <c r="E63" s="388"/>
      <c r="F63" s="388"/>
      <c r="G63" s="388"/>
      <c r="H63" s="388"/>
      <c r="I63" s="388"/>
      <c r="J63" s="388"/>
      <c r="K63" s="388"/>
      <c r="L63" s="389"/>
      <c r="M63" s="397"/>
      <c r="N63" s="397"/>
      <c r="O63" s="397"/>
      <c r="P63" s="397"/>
      <c r="Q63" s="397"/>
      <c r="R63" s="397"/>
      <c r="S63" s="397"/>
      <c r="T63" s="397"/>
      <c r="U63" s="397"/>
      <c r="V63" s="397"/>
      <c r="W63" s="16"/>
      <c r="X63" s="14"/>
      <c r="Y63" s="15"/>
      <c r="Z63" s="43"/>
      <c r="AA63" s="44"/>
    </row>
    <row r="64" spans="1:27" ht="38.25" customHeight="1">
      <c r="A64" s="25"/>
      <c r="B64" s="45">
        <f t="shared" si="0"/>
        <v>
12</v>
      </c>
      <c r="C64" s="387"/>
      <c r="D64" s="388"/>
      <c r="E64" s="388"/>
      <c r="F64" s="388"/>
      <c r="G64" s="388"/>
      <c r="H64" s="388"/>
      <c r="I64" s="388"/>
      <c r="J64" s="388"/>
      <c r="K64" s="388"/>
      <c r="L64" s="389"/>
      <c r="M64" s="397"/>
      <c r="N64" s="397"/>
      <c r="O64" s="397"/>
      <c r="P64" s="397"/>
      <c r="Q64" s="397"/>
      <c r="R64" s="397"/>
      <c r="S64" s="397"/>
      <c r="T64" s="397"/>
      <c r="U64" s="397"/>
      <c r="V64" s="397"/>
      <c r="W64" s="16"/>
      <c r="X64" s="14"/>
      <c r="Y64" s="15"/>
      <c r="Z64" s="43"/>
      <c r="AA64" s="44"/>
    </row>
    <row r="65" spans="1:27" ht="38.25" customHeight="1">
      <c r="A65" s="25"/>
      <c r="B65" s="45">
        <f t="shared" si="0"/>
        <v>
13</v>
      </c>
      <c r="C65" s="387"/>
      <c r="D65" s="388"/>
      <c r="E65" s="388"/>
      <c r="F65" s="388"/>
      <c r="G65" s="388"/>
      <c r="H65" s="388"/>
      <c r="I65" s="388"/>
      <c r="J65" s="388"/>
      <c r="K65" s="388"/>
      <c r="L65" s="389"/>
      <c r="M65" s="397"/>
      <c r="N65" s="397"/>
      <c r="O65" s="397"/>
      <c r="P65" s="397"/>
      <c r="Q65" s="397"/>
      <c r="R65" s="397"/>
      <c r="S65" s="397"/>
      <c r="T65" s="397"/>
      <c r="U65" s="397"/>
      <c r="V65" s="397"/>
      <c r="W65" s="16"/>
      <c r="X65" s="14"/>
      <c r="Y65" s="15"/>
      <c r="Z65" s="43"/>
      <c r="AA65" s="44"/>
    </row>
    <row r="66" spans="1:27" ht="38.25" customHeight="1">
      <c r="A66" s="25"/>
      <c r="B66" s="45">
        <f t="shared" si="0"/>
        <v>
14</v>
      </c>
      <c r="C66" s="387"/>
      <c r="D66" s="388"/>
      <c r="E66" s="388"/>
      <c r="F66" s="388"/>
      <c r="G66" s="388"/>
      <c r="H66" s="388"/>
      <c r="I66" s="388"/>
      <c r="J66" s="388"/>
      <c r="K66" s="388"/>
      <c r="L66" s="389"/>
      <c r="M66" s="397"/>
      <c r="N66" s="397"/>
      <c r="O66" s="397"/>
      <c r="P66" s="397"/>
      <c r="Q66" s="397"/>
      <c r="R66" s="397"/>
      <c r="S66" s="397"/>
      <c r="T66" s="397"/>
      <c r="U66" s="397"/>
      <c r="V66" s="397"/>
      <c r="W66" s="16"/>
      <c r="X66" s="14"/>
      <c r="Y66" s="15"/>
      <c r="Z66" s="43"/>
      <c r="AA66" s="44"/>
    </row>
    <row r="67" spans="1:27" ht="38.25" customHeight="1">
      <c r="A67" s="25"/>
      <c r="B67" s="45">
        <f t="shared" si="0"/>
        <v>
15</v>
      </c>
      <c r="C67" s="387"/>
      <c r="D67" s="388"/>
      <c r="E67" s="388"/>
      <c r="F67" s="388"/>
      <c r="G67" s="388"/>
      <c r="H67" s="388"/>
      <c r="I67" s="388"/>
      <c r="J67" s="388"/>
      <c r="K67" s="388"/>
      <c r="L67" s="389"/>
      <c r="M67" s="397"/>
      <c r="N67" s="397"/>
      <c r="O67" s="397"/>
      <c r="P67" s="397"/>
      <c r="Q67" s="397"/>
      <c r="R67" s="397"/>
      <c r="S67" s="397"/>
      <c r="T67" s="397"/>
      <c r="U67" s="397"/>
      <c r="V67" s="397"/>
      <c r="W67" s="16"/>
      <c r="X67" s="14"/>
      <c r="Y67" s="15"/>
      <c r="Z67" s="43"/>
      <c r="AA67" s="44"/>
    </row>
    <row r="68" spans="1:27" ht="38.25" customHeight="1">
      <c r="A68" s="25"/>
      <c r="B68" s="45">
        <f t="shared" si="0"/>
        <v>
16</v>
      </c>
      <c r="C68" s="387"/>
      <c r="D68" s="388"/>
      <c r="E68" s="388"/>
      <c r="F68" s="388"/>
      <c r="G68" s="388"/>
      <c r="H68" s="388"/>
      <c r="I68" s="388"/>
      <c r="J68" s="388"/>
      <c r="K68" s="388"/>
      <c r="L68" s="389"/>
      <c r="M68" s="397"/>
      <c r="N68" s="397"/>
      <c r="O68" s="397"/>
      <c r="P68" s="397"/>
      <c r="Q68" s="397"/>
      <c r="R68" s="397"/>
      <c r="S68" s="397"/>
      <c r="T68" s="397"/>
      <c r="U68" s="397"/>
      <c r="V68" s="397"/>
      <c r="W68" s="16"/>
      <c r="X68" s="14"/>
      <c r="Y68" s="15"/>
      <c r="Z68" s="43"/>
      <c r="AA68" s="44"/>
    </row>
    <row r="69" spans="1:27" ht="38.25" customHeight="1">
      <c r="A69" s="25"/>
      <c r="B69" s="45">
        <f t="shared" si="0"/>
        <v>
17</v>
      </c>
      <c r="C69" s="387"/>
      <c r="D69" s="388"/>
      <c r="E69" s="388"/>
      <c r="F69" s="388"/>
      <c r="G69" s="388"/>
      <c r="H69" s="388"/>
      <c r="I69" s="388"/>
      <c r="J69" s="388"/>
      <c r="K69" s="388"/>
      <c r="L69" s="389"/>
      <c r="M69" s="397"/>
      <c r="N69" s="397"/>
      <c r="O69" s="397"/>
      <c r="P69" s="397"/>
      <c r="Q69" s="397"/>
      <c r="R69" s="397"/>
      <c r="S69" s="397"/>
      <c r="T69" s="397"/>
      <c r="U69" s="397"/>
      <c r="V69" s="397"/>
      <c r="W69" s="16"/>
      <c r="X69" s="14"/>
      <c r="Y69" s="15"/>
      <c r="Z69" s="43"/>
      <c r="AA69" s="44"/>
    </row>
    <row r="70" spans="1:27" ht="38.25" customHeight="1">
      <c r="A70" s="25"/>
      <c r="B70" s="45">
        <f t="shared" si="0"/>
        <v>
18</v>
      </c>
      <c r="C70" s="387"/>
      <c r="D70" s="388"/>
      <c r="E70" s="388"/>
      <c r="F70" s="388"/>
      <c r="G70" s="388"/>
      <c r="H70" s="388"/>
      <c r="I70" s="388"/>
      <c r="J70" s="388"/>
      <c r="K70" s="388"/>
      <c r="L70" s="389"/>
      <c r="M70" s="397"/>
      <c r="N70" s="397"/>
      <c r="O70" s="397"/>
      <c r="P70" s="397"/>
      <c r="Q70" s="397"/>
      <c r="R70" s="397"/>
      <c r="S70" s="397"/>
      <c r="T70" s="397"/>
      <c r="U70" s="397"/>
      <c r="V70" s="397"/>
      <c r="W70" s="16"/>
      <c r="X70" s="14"/>
      <c r="Y70" s="15"/>
      <c r="Z70" s="43"/>
      <c r="AA70" s="44"/>
    </row>
    <row r="71" spans="1:27" ht="38.25" customHeight="1">
      <c r="A71" s="25"/>
      <c r="B71" s="45">
        <f t="shared" si="0"/>
        <v>
19</v>
      </c>
      <c r="C71" s="387"/>
      <c r="D71" s="388"/>
      <c r="E71" s="388"/>
      <c r="F71" s="388"/>
      <c r="G71" s="388"/>
      <c r="H71" s="388"/>
      <c r="I71" s="388"/>
      <c r="J71" s="388"/>
      <c r="K71" s="388"/>
      <c r="L71" s="389"/>
      <c r="M71" s="397"/>
      <c r="N71" s="397"/>
      <c r="O71" s="397"/>
      <c r="P71" s="397"/>
      <c r="Q71" s="397"/>
      <c r="R71" s="397"/>
      <c r="S71" s="397"/>
      <c r="T71" s="397"/>
      <c r="U71" s="397"/>
      <c r="V71" s="397"/>
      <c r="W71" s="16"/>
      <c r="X71" s="14"/>
      <c r="Y71" s="15"/>
      <c r="Z71" s="43"/>
      <c r="AA71" s="44"/>
    </row>
    <row r="72" spans="1:27" ht="38.25" customHeight="1">
      <c r="A72" s="25"/>
      <c r="B72" s="45">
        <f t="shared" si="0"/>
        <v>
20</v>
      </c>
      <c r="C72" s="387"/>
      <c r="D72" s="388"/>
      <c r="E72" s="388"/>
      <c r="F72" s="388"/>
      <c r="G72" s="388"/>
      <c r="H72" s="388"/>
      <c r="I72" s="388"/>
      <c r="J72" s="388"/>
      <c r="K72" s="388"/>
      <c r="L72" s="389"/>
      <c r="M72" s="397"/>
      <c r="N72" s="397"/>
      <c r="O72" s="397"/>
      <c r="P72" s="397"/>
      <c r="Q72" s="397"/>
      <c r="R72" s="397"/>
      <c r="S72" s="397"/>
      <c r="T72" s="397"/>
      <c r="U72" s="397"/>
      <c r="V72" s="397"/>
      <c r="W72" s="16"/>
      <c r="X72" s="14"/>
      <c r="Y72" s="15"/>
      <c r="Z72" s="43"/>
      <c r="AA72" s="44"/>
    </row>
    <row r="73" spans="1:27" ht="38.25" customHeight="1">
      <c r="A73" s="25"/>
      <c r="B73" s="45">
        <f t="shared" si="0"/>
        <v>
21</v>
      </c>
      <c r="C73" s="387"/>
      <c r="D73" s="388"/>
      <c r="E73" s="388"/>
      <c r="F73" s="388"/>
      <c r="G73" s="388"/>
      <c r="H73" s="388"/>
      <c r="I73" s="388"/>
      <c r="J73" s="388"/>
      <c r="K73" s="388"/>
      <c r="L73" s="389"/>
      <c r="M73" s="397"/>
      <c r="N73" s="397"/>
      <c r="O73" s="397"/>
      <c r="P73" s="397"/>
      <c r="Q73" s="397"/>
      <c r="R73" s="397"/>
      <c r="S73" s="397"/>
      <c r="T73" s="397"/>
      <c r="U73" s="397"/>
      <c r="V73" s="397"/>
      <c r="W73" s="16"/>
      <c r="X73" s="14"/>
      <c r="Y73" s="15"/>
      <c r="Z73" s="43"/>
      <c r="AA73" s="44"/>
    </row>
    <row r="74" spans="1:27" ht="38.25" customHeight="1">
      <c r="A74" s="25"/>
      <c r="B74" s="45">
        <f t="shared" si="0"/>
        <v>
22</v>
      </c>
      <c r="C74" s="387"/>
      <c r="D74" s="388"/>
      <c r="E74" s="388"/>
      <c r="F74" s="388"/>
      <c r="G74" s="388"/>
      <c r="H74" s="388"/>
      <c r="I74" s="388"/>
      <c r="J74" s="388"/>
      <c r="K74" s="388"/>
      <c r="L74" s="389"/>
      <c r="M74" s="397"/>
      <c r="N74" s="397"/>
      <c r="O74" s="397"/>
      <c r="P74" s="397"/>
      <c r="Q74" s="397"/>
      <c r="R74" s="397"/>
      <c r="S74" s="397"/>
      <c r="T74" s="397"/>
      <c r="U74" s="397"/>
      <c r="V74" s="397"/>
      <c r="W74" s="16"/>
      <c r="X74" s="14"/>
      <c r="Y74" s="15"/>
      <c r="Z74" s="43"/>
      <c r="AA74" s="44"/>
    </row>
    <row r="75" spans="1:27" ht="38.25" customHeight="1">
      <c r="A75" s="25"/>
      <c r="B75" s="45">
        <f t="shared" si="0"/>
        <v>
23</v>
      </c>
      <c r="C75" s="387"/>
      <c r="D75" s="388"/>
      <c r="E75" s="388"/>
      <c r="F75" s="388"/>
      <c r="G75" s="388"/>
      <c r="H75" s="388"/>
      <c r="I75" s="388"/>
      <c r="J75" s="388"/>
      <c r="K75" s="388"/>
      <c r="L75" s="389"/>
      <c r="M75" s="397"/>
      <c r="N75" s="397"/>
      <c r="O75" s="397"/>
      <c r="P75" s="397"/>
      <c r="Q75" s="397"/>
      <c r="R75" s="397"/>
      <c r="S75" s="397"/>
      <c r="T75" s="397"/>
      <c r="U75" s="397"/>
      <c r="V75" s="397"/>
      <c r="W75" s="16"/>
      <c r="X75" s="14"/>
      <c r="Y75" s="15"/>
      <c r="Z75" s="43"/>
      <c r="AA75" s="44"/>
    </row>
    <row r="76" spans="1:27" ht="38.25" customHeight="1">
      <c r="A76" s="25"/>
      <c r="B76" s="45">
        <f t="shared" si="0"/>
        <v>
24</v>
      </c>
      <c r="C76" s="387"/>
      <c r="D76" s="388"/>
      <c r="E76" s="388"/>
      <c r="F76" s="388"/>
      <c r="G76" s="388"/>
      <c r="H76" s="388"/>
      <c r="I76" s="388"/>
      <c r="J76" s="388"/>
      <c r="K76" s="388"/>
      <c r="L76" s="389"/>
      <c r="M76" s="397"/>
      <c r="N76" s="397"/>
      <c r="O76" s="397"/>
      <c r="P76" s="397"/>
      <c r="Q76" s="397"/>
      <c r="R76" s="397"/>
      <c r="S76" s="397"/>
      <c r="T76" s="397"/>
      <c r="U76" s="397"/>
      <c r="V76" s="397"/>
      <c r="W76" s="16"/>
      <c r="X76" s="14"/>
      <c r="Y76" s="15"/>
      <c r="Z76" s="43"/>
      <c r="AA76" s="44"/>
    </row>
    <row r="77" spans="1:27" ht="38.25" customHeight="1">
      <c r="A77" s="25"/>
      <c r="B77" s="45">
        <f t="shared" si="0"/>
        <v>
25</v>
      </c>
      <c r="C77" s="387"/>
      <c r="D77" s="388"/>
      <c r="E77" s="388"/>
      <c r="F77" s="388"/>
      <c r="G77" s="388"/>
      <c r="H77" s="388"/>
      <c r="I77" s="388"/>
      <c r="J77" s="388"/>
      <c r="K77" s="388"/>
      <c r="L77" s="389"/>
      <c r="M77" s="397"/>
      <c r="N77" s="397"/>
      <c r="O77" s="397"/>
      <c r="P77" s="397"/>
      <c r="Q77" s="397"/>
      <c r="R77" s="397"/>
      <c r="S77" s="397"/>
      <c r="T77" s="397"/>
      <c r="U77" s="397"/>
      <c r="V77" s="397"/>
      <c r="W77" s="16"/>
      <c r="X77" s="14"/>
      <c r="Y77" s="15"/>
      <c r="Z77" s="43"/>
      <c r="AA77" s="44"/>
    </row>
    <row r="78" spans="1:27" ht="38.25" customHeight="1">
      <c r="A78" s="25"/>
      <c r="B78" s="45">
        <f t="shared" si="0"/>
        <v>
26</v>
      </c>
      <c r="C78" s="387"/>
      <c r="D78" s="388"/>
      <c r="E78" s="388"/>
      <c r="F78" s="388"/>
      <c r="G78" s="388"/>
      <c r="H78" s="388"/>
      <c r="I78" s="388"/>
      <c r="J78" s="388"/>
      <c r="K78" s="388"/>
      <c r="L78" s="389"/>
      <c r="M78" s="397"/>
      <c r="N78" s="397"/>
      <c r="O78" s="397"/>
      <c r="P78" s="397"/>
      <c r="Q78" s="397"/>
      <c r="R78" s="397"/>
      <c r="S78" s="397"/>
      <c r="T78" s="397"/>
      <c r="U78" s="397"/>
      <c r="V78" s="397"/>
      <c r="W78" s="16"/>
      <c r="X78" s="14"/>
      <c r="Y78" s="15"/>
      <c r="Z78" s="43"/>
      <c r="AA78" s="44"/>
    </row>
    <row r="79" spans="1:27" ht="38.25" customHeight="1">
      <c r="A79" s="25"/>
      <c r="B79" s="45">
        <f t="shared" si="0"/>
        <v>
27</v>
      </c>
      <c r="C79" s="387"/>
      <c r="D79" s="388"/>
      <c r="E79" s="388"/>
      <c r="F79" s="388"/>
      <c r="G79" s="388"/>
      <c r="H79" s="388"/>
      <c r="I79" s="388"/>
      <c r="J79" s="388"/>
      <c r="K79" s="388"/>
      <c r="L79" s="389"/>
      <c r="M79" s="397"/>
      <c r="N79" s="397"/>
      <c r="O79" s="397"/>
      <c r="P79" s="397"/>
      <c r="Q79" s="397"/>
      <c r="R79" s="397"/>
      <c r="S79" s="397"/>
      <c r="T79" s="397"/>
      <c r="U79" s="397"/>
      <c r="V79" s="397"/>
      <c r="W79" s="16"/>
      <c r="X79" s="14"/>
      <c r="Y79" s="15"/>
      <c r="Z79" s="43"/>
      <c r="AA79" s="44"/>
    </row>
    <row r="80" spans="1:27" ht="38.25" customHeight="1">
      <c r="A80" s="25"/>
      <c r="B80" s="45">
        <f t="shared" si="0"/>
        <v>
28</v>
      </c>
      <c r="C80" s="387"/>
      <c r="D80" s="388"/>
      <c r="E80" s="388"/>
      <c r="F80" s="388"/>
      <c r="G80" s="388"/>
      <c r="H80" s="388"/>
      <c r="I80" s="388"/>
      <c r="J80" s="388"/>
      <c r="K80" s="388"/>
      <c r="L80" s="389"/>
      <c r="M80" s="397"/>
      <c r="N80" s="397"/>
      <c r="O80" s="397"/>
      <c r="P80" s="397"/>
      <c r="Q80" s="397"/>
      <c r="R80" s="397"/>
      <c r="S80" s="397"/>
      <c r="T80" s="397"/>
      <c r="U80" s="397"/>
      <c r="V80" s="397"/>
      <c r="W80" s="16"/>
      <c r="X80" s="14"/>
      <c r="Y80" s="15"/>
      <c r="Z80" s="43"/>
      <c r="AA80" s="44"/>
    </row>
    <row r="81" spans="1:27" ht="38.25" customHeight="1">
      <c r="A81" s="25"/>
      <c r="B81" s="45">
        <f t="shared" si="0"/>
        <v>
29</v>
      </c>
      <c r="C81" s="387"/>
      <c r="D81" s="388"/>
      <c r="E81" s="388"/>
      <c r="F81" s="388"/>
      <c r="G81" s="388"/>
      <c r="H81" s="388"/>
      <c r="I81" s="388"/>
      <c r="J81" s="388"/>
      <c r="K81" s="388"/>
      <c r="L81" s="389"/>
      <c r="M81" s="397"/>
      <c r="N81" s="397"/>
      <c r="O81" s="397"/>
      <c r="P81" s="397"/>
      <c r="Q81" s="397"/>
      <c r="R81" s="397"/>
      <c r="S81" s="397"/>
      <c r="T81" s="397"/>
      <c r="U81" s="397"/>
      <c r="V81" s="397"/>
      <c r="W81" s="16"/>
      <c r="X81" s="14"/>
      <c r="Y81" s="15"/>
      <c r="Z81" s="43"/>
      <c r="AA81" s="44"/>
    </row>
    <row r="82" spans="1:27" ht="38.25" customHeight="1">
      <c r="A82" s="25"/>
      <c r="B82" s="45">
        <f t="shared" si="0"/>
        <v>
30</v>
      </c>
      <c r="C82" s="387"/>
      <c r="D82" s="388"/>
      <c r="E82" s="388"/>
      <c r="F82" s="388"/>
      <c r="G82" s="388"/>
      <c r="H82" s="388"/>
      <c r="I82" s="388"/>
      <c r="J82" s="388"/>
      <c r="K82" s="388"/>
      <c r="L82" s="389"/>
      <c r="M82" s="397"/>
      <c r="N82" s="397"/>
      <c r="O82" s="397"/>
      <c r="P82" s="397"/>
      <c r="Q82" s="397"/>
      <c r="R82" s="397"/>
      <c r="S82" s="397"/>
      <c r="T82" s="397"/>
      <c r="U82" s="397"/>
      <c r="V82" s="397"/>
      <c r="W82" s="16"/>
      <c r="X82" s="14"/>
      <c r="Y82" s="15"/>
      <c r="Z82" s="43"/>
      <c r="AA82" s="44"/>
    </row>
    <row r="83" spans="1:27" ht="38.25" customHeight="1">
      <c r="A83" s="25"/>
      <c r="B83" s="45">
        <f t="shared" si="0"/>
        <v>
31</v>
      </c>
      <c r="C83" s="387"/>
      <c r="D83" s="388"/>
      <c r="E83" s="388"/>
      <c r="F83" s="388"/>
      <c r="G83" s="388"/>
      <c r="H83" s="388"/>
      <c r="I83" s="388"/>
      <c r="J83" s="388"/>
      <c r="K83" s="388"/>
      <c r="L83" s="389"/>
      <c r="M83" s="397"/>
      <c r="N83" s="397"/>
      <c r="O83" s="397"/>
      <c r="P83" s="397"/>
      <c r="Q83" s="397"/>
      <c r="R83" s="397"/>
      <c r="S83" s="397"/>
      <c r="T83" s="397"/>
      <c r="U83" s="397"/>
      <c r="V83" s="397"/>
      <c r="W83" s="16"/>
      <c r="X83" s="14"/>
      <c r="Y83" s="15"/>
      <c r="Z83" s="43"/>
      <c r="AA83" s="44"/>
    </row>
    <row r="84" spans="1:27" ht="38.25" customHeight="1">
      <c r="A84" s="25"/>
      <c r="B84" s="45">
        <f t="shared" si="0"/>
        <v>
32</v>
      </c>
      <c r="C84" s="387"/>
      <c r="D84" s="388"/>
      <c r="E84" s="388"/>
      <c r="F84" s="388"/>
      <c r="G84" s="388"/>
      <c r="H84" s="388"/>
      <c r="I84" s="388"/>
      <c r="J84" s="388"/>
      <c r="K84" s="388"/>
      <c r="L84" s="389"/>
      <c r="M84" s="397"/>
      <c r="N84" s="397"/>
      <c r="O84" s="397"/>
      <c r="P84" s="397"/>
      <c r="Q84" s="397"/>
      <c r="R84" s="397"/>
      <c r="S84" s="397"/>
      <c r="T84" s="397"/>
      <c r="U84" s="397"/>
      <c r="V84" s="397"/>
      <c r="W84" s="16"/>
      <c r="X84" s="14"/>
      <c r="Y84" s="15"/>
      <c r="Z84" s="43"/>
      <c r="AA84" s="44"/>
    </row>
    <row r="85" spans="1:27" ht="38.25" customHeight="1">
      <c r="A85" s="25"/>
      <c r="B85" s="45">
        <f t="shared" si="0"/>
        <v>
33</v>
      </c>
      <c r="C85" s="387"/>
      <c r="D85" s="388"/>
      <c r="E85" s="388"/>
      <c r="F85" s="388"/>
      <c r="G85" s="388"/>
      <c r="H85" s="388"/>
      <c r="I85" s="388"/>
      <c r="J85" s="388"/>
      <c r="K85" s="388"/>
      <c r="L85" s="389"/>
      <c r="M85" s="397"/>
      <c r="N85" s="397"/>
      <c r="O85" s="397"/>
      <c r="P85" s="397"/>
      <c r="Q85" s="397"/>
      <c r="R85" s="397"/>
      <c r="S85" s="397"/>
      <c r="T85" s="397"/>
      <c r="U85" s="397"/>
      <c r="V85" s="397"/>
      <c r="W85" s="16"/>
      <c r="X85" s="14"/>
      <c r="Y85" s="15"/>
      <c r="Z85" s="43"/>
      <c r="AA85" s="44"/>
    </row>
    <row r="86" spans="1:27" ht="38.25" customHeight="1">
      <c r="A86" s="25"/>
      <c r="B86" s="45">
        <f t="shared" si="0"/>
        <v>
34</v>
      </c>
      <c r="C86" s="387"/>
      <c r="D86" s="388"/>
      <c r="E86" s="388"/>
      <c r="F86" s="388"/>
      <c r="G86" s="388"/>
      <c r="H86" s="388"/>
      <c r="I86" s="388"/>
      <c r="J86" s="388"/>
      <c r="K86" s="388"/>
      <c r="L86" s="389"/>
      <c r="M86" s="397"/>
      <c r="N86" s="397"/>
      <c r="O86" s="397"/>
      <c r="P86" s="397"/>
      <c r="Q86" s="397"/>
      <c r="R86" s="397"/>
      <c r="S86" s="397"/>
      <c r="T86" s="397"/>
      <c r="U86" s="397"/>
      <c r="V86" s="397"/>
      <c r="W86" s="16"/>
      <c r="X86" s="14"/>
      <c r="Y86" s="15"/>
      <c r="Z86" s="43"/>
      <c r="AA86" s="44"/>
    </row>
    <row r="87" spans="1:27" ht="38.25" customHeight="1">
      <c r="A87" s="25"/>
      <c r="B87" s="45">
        <f t="shared" si="0"/>
        <v>
35</v>
      </c>
      <c r="C87" s="387"/>
      <c r="D87" s="388"/>
      <c r="E87" s="388"/>
      <c r="F87" s="388"/>
      <c r="G87" s="388"/>
      <c r="H87" s="388"/>
      <c r="I87" s="388"/>
      <c r="J87" s="388"/>
      <c r="K87" s="388"/>
      <c r="L87" s="389"/>
      <c r="M87" s="397"/>
      <c r="N87" s="397"/>
      <c r="O87" s="397"/>
      <c r="P87" s="397"/>
      <c r="Q87" s="397"/>
      <c r="R87" s="397"/>
      <c r="S87" s="397"/>
      <c r="T87" s="397"/>
      <c r="U87" s="397"/>
      <c r="V87" s="397"/>
      <c r="W87" s="16"/>
      <c r="X87" s="14"/>
      <c r="Y87" s="15"/>
      <c r="Z87" s="43"/>
      <c r="AA87" s="44"/>
    </row>
    <row r="88" spans="1:27" ht="38.25" customHeight="1">
      <c r="A88" s="25"/>
      <c r="B88" s="45">
        <f t="shared" si="0"/>
        <v>
36</v>
      </c>
      <c r="C88" s="387"/>
      <c r="D88" s="388"/>
      <c r="E88" s="388"/>
      <c r="F88" s="388"/>
      <c r="G88" s="388"/>
      <c r="H88" s="388"/>
      <c r="I88" s="388"/>
      <c r="J88" s="388"/>
      <c r="K88" s="388"/>
      <c r="L88" s="389"/>
      <c r="M88" s="397"/>
      <c r="N88" s="397"/>
      <c r="O88" s="397"/>
      <c r="P88" s="397"/>
      <c r="Q88" s="397"/>
      <c r="R88" s="397"/>
      <c r="S88" s="397"/>
      <c r="T88" s="397"/>
      <c r="U88" s="397"/>
      <c r="V88" s="397"/>
      <c r="W88" s="16"/>
      <c r="X88" s="14"/>
      <c r="Y88" s="15"/>
      <c r="Z88" s="43"/>
      <c r="AA88" s="44"/>
    </row>
    <row r="89" spans="1:27" ht="38.25" customHeight="1">
      <c r="A89" s="25"/>
      <c r="B89" s="45">
        <f t="shared" si="0"/>
        <v>
37</v>
      </c>
      <c r="C89" s="387"/>
      <c r="D89" s="388"/>
      <c r="E89" s="388"/>
      <c r="F89" s="388"/>
      <c r="G89" s="388"/>
      <c r="H89" s="388"/>
      <c r="I89" s="388"/>
      <c r="J89" s="388"/>
      <c r="K89" s="388"/>
      <c r="L89" s="389"/>
      <c r="M89" s="397"/>
      <c r="N89" s="397"/>
      <c r="O89" s="397"/>
      <c r="P89" s="397"/>
      <c r="Q89" s="397"/>
      <c r="R89" s="397"/>
      <c r="S89" s="397"/>
      <c r="T89" s="397"/>
      <c r="U89" s="397"/>
      <c r="V89" s="397"/>
      <c r="W89" s="16"/>
      <c r="X89" s="14"/>
      <c r="Y89" s="15"/>
      <c r="Z89" s="43"/>
      <c r="AA89" s="44"/>
    </row>
    <row r="90" spans="1:27" ht="38.25" customHeight="1">
      <c r="A90" s="25"/>
      <c r="B90" s="45">
        <f t="shared" si="0"/>
        <v>
38</v>
      </c>
      <c r="C90" s="387"/>
      <c r="D90" s="388"/>
      <c r="E90" s="388"/>
      <c r="F90" s="388"/>
      <c r="G90" s="388"/>
      <c r="H90" s="388"/>
      <c r="I90" s="388"/>
      <c r="J90" s="388"/>
      <c r="K90" s="388"/>
      <c r="L90" s="389"/>
      <c r="M90" s="397"/>
      <c r="N90" s="397"/>
      <c r="O90" s="397"/>
      <c r="P90" s="397"/>
      <c r="Q90" s="397"/>
      <c r="R90" s="397"/>
      <c r="S90" s="397"/>
      <c r="T90" s="397"/>
      <c r="U90" s="397"/>
      <c r="V90" s="397"/>
      <c r="W90" s="16"/>
      <c r="X90" s="14"/>
      <c r="Y90" s="15"/>
      <c r="Z90" s="43"/>
      <c r="AA90" s="44"/>
    </row>
    <row r="91" spans="1:27" ht="38.25" customHeight="1">
      <c r="A91" s="25"/>
      <c r="B91" s="45">
        <f t="shared" si="0"/>
        <v>
39</v>
      </c>
      <c r="C91" s="387"/>
      <c r="D91" s="388"/>
      <c r="E91" s="388"/>
      <c r="F91" s="388"/>
      <c r="G91" s="388"/>
      <c r="H91" s="388"/>
      <c r="I91" s="388"/>
      <c r="J91" s="388"/>
      <c r="K91" s="388"/>
      <c r="L91" s="389"/>
      <c r="M91" s="397"/>
      <c r="N91" s="397"/>
      <c r="O91" s="397"/>
      <c r="P91" s="397"/>
      <c r="Q91" s="397"/>
      <c r="R91" s="397"/>
      <c r="S91" s="397"/>
      <c r="T91" s="397"/>
      <c r="U91" s="397"/>
      <c r="V91" s="397"/>
      <c r="W91" s="16"/>
      <c r="X91" s="14"/>
      <c r="Y91" s="15"/>
      <c r="Z91" s="43"/>
      <c r="AA91" s="44"/>
    </row>
    <row r="92" spans="1:27" ht="38.25" customHeight="1">
      <c r="A92" s="25"/>
      <c r="B92" s="45">
        <f t="shared" si="0"/>
        <v>
40</v>
      </c>
      <c r="C92" s="387"/>
      <c r="D92" s="388"/>
      <c r="E92" s="388"/>
      <c r="F92" s="388"/>
      <c r="G92" s="388"/>
      <c r="H92" s="388"/>
      <c r="I92" s="388"/>
      <c r="J92" s="388"/>
      <c r="K92" s="388"/>
      <c r="L92" s="389"/>
      <c r="M92" s="397"/>
      <c r="N92" s="397"/>
      <c r="O92" s="397"/>
      <c r="P92" s="397"/>
      <c r="Q92" s="397"/>
      <c r="R92" s="397"/>
      <c r="S92" s="397"/>
      <c r="T92" s="397"/>
      <c r="U92" s="397"/>
      <c r="V92" s="397"/>
      <c r="W92" s="16"/>
      <c r="X92" s="14"/>
      <c r="Y92" s="15"/>
      <c r="Z92" s="43"/>
      <c r="AA92" s="44"/>
    </row>
    <row r="93" spans="1:27" ht="38.25" customHeight="1">
      <c r="A93" s="25"/>
      <c r="B93" s="45">
        <f t="shared" si="0"/>
        <v>
41</v>
      </c>
      <c r="C93" s="387"/>
      <c r="D93" s="388"/>
      <c r="E93" s="388"/>
      <c r="F93" s="388"/>
      <c r="G93" s="388"/>
      <c r="H93" s="388"/>
      <c r="I93" s="388"/>
      <c r="J93" s="388"/>
      <c r="K93" s="388"/>
      <c r="L93" s="389"/>
      <c r="M93" s="397"/>
      <c r="N93" s="397"/>
      <c r="O93" s="397"/>
      <c r="P93" s="397"/>
      <c r="Q93" s="397"/>
      <c r="R93" s="397"/>
      <c r="S93" s="397"/>
      <c r="T93" s="397"/>
      <c r="U93" s="397"/>
      <c r="V93" s="397"/>
      <c r="W93" s="16"/>
      <c r="X93" s="14"/>
      <c r="Y93" s="15"/>
      <c r="Z93" s="43"/>
      <c r="AA93" s="44"/>
    </row>
    <row r="94" spans="1:27" ht="38.25" customHeight="1">
      <c r="A94" s="25"/>
      <c r="B94" s="45">
        <f t="shared" si="0"/>
        <v>
42</v>
      </c>
      <c r="C94" s="387"/>
      <c r="D94" s="388"/>
      <c r="E94" s="388"/>
      <c r="F94" s="388"/>
      <c r="G94" s="388"/>
      <c r="H94" s="388"/>
      <c r="I94" s="388"/>
      <c r="J94" s="388"/>
      <c r="K94" s="388"/>
      <c r="L94" s="389"/>
      <c r="M94" s="397"/>
      <c r="N94" s="397"/>
      <c r="O94" s="397"/>
      <c r="P94" s="397"/>
      <c r="Q94" s="397"/>
      <c r="R94" s="397"/>
      <c r="S94" s="397"/>
      <c r="T94" s="397"/>
      <c r="U94" s="397"/>
      <c r="V94" s="397"/>
      <c r="W94" s="16"/>
      <c r="X94" s="14"/>
      <c r="Y94" s="15"/>
      <c r="Z94" s="43"/>
      <c r="AA94" s="44"/>
    </row>
    <row r="95" spans="1:27" ht="38.25" customHeight="1">
      <c r="A95" s="25"/>
      <c r="B95" s="45">
        <f t="shared" si="0"/>
        <v>
43</v>
      </c>
      <c r="C95" s="387"/>
      <c r="D95" s="388"/>
      <c r="E95" s="388"/>
      <c r="F95" s="388"/>
      <c r="G95" s="388"/>
      <c r="H95" s="388"/>
      <c r="I95" s="388"/>
      <c r="J95" s="388"/>
      <c r="K95" s="388"/>
      <c r="L95" s="389"/>
      <c r="M95" s="397"/>
      <c r="N95" s="397"/>
      <c r="O95" s="397"/>
      <c r="P95" s="397"/>
      <c r="Q95" s="397"/>
      <c r="R95" s="397"/>
      <c r="S95" s="397"/>
      <c r="T95" s="397"/>
      <c r="U95" s="397"/>
      <c r="V95" s="397"/>
      <c r="W95" s="16"/>
      <c r="X95" s="14"/>
      <c r="Y95" s="15"/>
      <c r="Z95" s="43"/>
      <c r="AA95" s="44"/>
    </row>
    <row r="96" spans="1:27" ht="38.25" customHeight="1">
      <c r="A96" s="25"/>
      <c r="B96" s="45">
        <f t="shared" si="0"/>
        <v>
44</v>
      </c>
      <c r="C96" s="387"/>
      <c r="D96" s="388"/>
      <c r="E96" s="388"/>
      <c r="F96" s="388"/>
      <c r="G96" s="388"/>
      <c r="H96" s="388"/>
      <c r="I96" s="388"/>
      <c r="J96" s="388"/>
      <c r="K96" s="388"/>
      <c r="L96" s="389"/>
      <c r="M96" s="397"/>
      <c r="N96" s="397"/>
      <c r="O96" s="397"/>
      <c r="P96" s="397"/>
      <c r="Q96" s="397"/>
      <c r="R96" s="397"/>
      <c r="S96" s="397"/>
      <c r="T96" s="397"/>
      <c r="U96" s="397"/>
      <c r="V96" s="397"/>
      <c r="W96" s="16"/>
      <c r="X96" s="14"/>
      <c r="Y96" s="15"/>
      <c r="Z96" s="43"/>
      <c r="AA96" s="44"/>
    </row>
    <row r="97" spans="1:27" ht="38.25" customHeight="1">
      <c r="A97" s="25"/>
      <c r="B97" s="45">
        <f t="shared" si="0"/>
        <v>
45</v>
      </c>
      <c r="C97" s="387"/>
      <c r="D97" s="388"/>
      <c r="E97" s="388"/>
      <c r="F97" s="388"/>
      <c r="G97" s="388"/>
      <c r="H97" s="388"/>
      <c r="I97" s="388"/>
      <c r="J97" s="388"/>
      <c r="K97" s="388"/>
      <c r="L97" s="389"/>
      <c r="M97" s="397"/>
      <c r="N97" s="397"/>
      <c r="O97" s="397"/>
      <c r="P97" s="397"/>
      <c r="Q97" s="397"/>
      <c r="R97" s="397"/>
      <c r="S97" s="397"/>
      <c r="T97" s="397"/>
      <c r="U97" s="397"/>
      <c r="V97" s="397"/>
      <c r="W97" s="16"/>
      <c r="X97" s="14"/>
      <c r="Y97" s="15"/>
      <c r="Z97" s="43"/>
      <c r="AA97" s="44"/>
    </row>
    <row r="98" spans="1:27" ht="38.25" customHeight="1">
      <c r="A98" s="25"/>
      <c r="B98" s="45">
        <f t="shared" si="0"/>
        <v>
46</v>
      </c>
      <c r="C98" s="387"/>
      <c r="D98" s="388"/>
      <c r="E98" s="388"/>
      <c r="F98" s="388"/>
      <c r="G98" s="388"/>
      <c r="H98" s="388"/>
      <c r="I98" s="388"/>
      <c r="J98" s="388"/>
      <c r="K98" s="388"/>
      <c r="L98" s="389"/>
      <c r="M98" s="397"/>
      <c r="N98" s="397"/>
      <c r="O98" s="397"/>
      <c r="P98" s="397"/>
      <c r="Q98" s="397"/>
      <c r="R98" s="397"/>
      <c r="S98" s="397"/>
      <c r="T98" s="397"/>
      <c r="U98" s="397"/>
      <c r="V98" s="397"/>
      <c r="W98" s="16"/>
      <c r="X98" s="14"/>
      <c r="Y98" s="15"/>
      <c r="Z98" s="43"/>
      <c r="AA98" s="44"/>
    </row>
    <row r="99" spans="1:27" ht="38.25" customHeight="1">
      <c r="A99" s="25"/>
      <c r="B99" s="45">
        <f t="shared" si="0"/>
        <v>
47</v>
      </c>
      <c r="C99" s="387"/>
      <c r="D99" s="388"/>
      <c r="E99" s="388"/>
      <c r="F99" s="388"/>
      <c r="G99" s="388"/>
      <c r="H99" s="388"/>
      <c r="I99" s="388"/>
      <c r="J99" s="388"/>
      <c r="K99" s="388"/>
      <c r="L99" s="389"/>
      <c r="M99" s="397"/>
      <c r="N99" s="397"/>
      <c r="O99" s="397"/>
      <c r="P99" s="397"/>
      <c r="Q99" s="397"/>
      <c r="R99" s="397"/>
      <c r="S99" s="397"/>
      <c r="T99" s="397"/>
      <c r="U99" s="397"/>
      <c r="V99" s="397"/>
      <c r="W99" s="16"/>
      <c r="X99" s="14"/>
      <c r="Y99" s="15"/>
      <c r="Z99" s="43"/>
      <c r="AA99" s="44"/>
    </row>
    <row r="100" spans="1:27" ht="38.25" customHeight="1">
      <c r="A100" s="25"/>
      <c r="B100" s="45">
        <f t="shared" si="0"/>
        <v>
48</v>
      </c>
      <c r="C100" s="387"/>
      <c r="D100" s="388"/>
      <c r="E100" s="388"/>
      <c r="F100" s="388"/>
      <c r="G100" s="388"/>
      <c r="H100" s="388"/>
      <c r="I100" s="388"/>
      <c r="J100" s="388"/>
      <c r="K100" s="388"/>
      <c r="L100" s="389"/>
      <c r="M100" s="397"/>
      <c r="N100" s="397"/>
      <c r="O100" s="397"/>
      <c r="P100" s="397"/>
      <c r="Q100" s="397"/>
      <c r="R100" s="397"/>
      <c r="S100" s="397"/>
      <c r="T100" s="397"/>
      <c r="U100" s="397"/>
      <c r="V100" s="397"/>
      <c r="W100" s="16"/>
      <c r="X100" s="14"/>
      <c r="Y100" s="15"/>
      <c r="Z100" s="43"/>
      <c r="AA100" s="44"/>
    </row>
    <row r="101" spans="1:27" ht="38.25" customHeight="1">
      <c r="A101" s="25"/>
      <c r="B101" s="45">
        <f t="shared" si="0"/>
        <v>
49</v>
      </c>
      <c r="C101" s="387"/>
      <c r="D101" s="388"/>
      <c r="E101" s="388"/>
      <c r="F101" s="388"/>
      <c r="G101" s="388"/>
      <c r="H101" s="388"/>
      <c r="I101" s="388"/>
      <c r="J101" s="388"/>
      <c r="K101" s="388"/>
      <c r="L101" s="389"/>
      <c r="M101" s="397"/>
      <c r="N101" s="397"/>
      <c r="O101" s="397"/>
      <c r="P101" s="397"/>
      <c r="Q101" s="397"/>
      <c r="R101" s="397"/>
      <c r="S101" s="397"/>
      <c r="T101" s="397"/>
      <c r="U101" s="397"/>
      <c r="V101" s="397"/>
      <c r="W101" s="16"/>
      <c r="X101" s="14"/>
      <c r="Y101" s="15"/>
      <c r="Z101" s="43"/>
      <c r="AA101" s="44"/>
    </row>
    <row r="102" spans="1:27" ht="38.25" customHeight="1">
      <c r="A102" s="25"/>
      <c r="B102" s="45">
        <f t="shared" si="0"/>
        <v>
50</v>
      </c>
      <c r="C102" s="387"/>
      <c r="D102" s="388"/>
      <c r="E102" s="388"/>
      <c r="F102" s="388"/>
      <c r="G102" s="388"/>
      <c r="H102" s="388"/>
      <c r="I102" s="388"/>
      <c r="J102" s="388"/>
      <c r="K102" s="388"/>
      <c r="L102" s="389"/>
      <c r="M102" s="397"/>
      <c r="N102" s="397"/>
      <c r="O102" s="397"/>
      <c r="P102" s="397"/>
      <c r="Q102" s="397"/>
      <c r="R102" s="397"/>
      <c r="S102" s="397"/>
      <c r="T102" s="397"/>
      <c r="U102" s="397"/>
      <c r="V102" s="397"/>
      <c r="W102" s="16"/>
      <c r="X102" s="14"/>
      <c r="Y102" s="15"/>
      <c r="Z102" s="43"/>
      <c r="AA102" s="44"/>
    </row>
    <row r="103" spans="1:27" ht="38.25" customHeight="1">
      <c r="A103" s="25"/>
      <c r="B103" s="45">
        <f t="shared" si="0"/>
        <v>
51</v>
      </c>
      <c r="C103" s="387"/>
      <c r="D103" s="388"/>
      <c r="E103" s="388"/>
      <c r="F103" s="388"/>
      <c r="G103" s="388"/>
      <c r="H103" s="388"/>
      <c r="I103" s="388"/>
      <c r="J103" s="388"/>
      <c r="K103" s="388"/>
      <c r="L103" s="389"/>
      <c r="M103" s="397"/>
      <c r="N103" s="397"/>
      <c r="O103" s="397"/>
      <c r="P103" s="397"/>
      <c r="Q103" s="397"/>
      <c r="R103" s="397"/>
      <c r="S103" s="397"/>
      <c r="T103" s="397"/>
      <c r="U103" s="397"/>
      <c r="V103" s="397"/>
      <c r="W103" s="16"/>
      <c r="X103" s="14"/>
      <c r="Y103" s="15"/>
      <c r="Z103" s="43"/>
      <c r="AA103" s="44"/>
    </row>
    <row r="104" spans="1:27" ht="38.25" customHeight="1">
      <c r="A104" s="25"/>
      <c r="B104" s="45">
        <f t="shared" si="0"/>
        <v>
52</v>
      </c>
      <c r="C104" s="387"/>
      <c r="D104" s="388"/>
      <c r="E104" s="388"/>
      <c r="F104" s="388"/>
      <c r="G104" s="388"/>
      <c r="H104" s="388"/>
      <c r="I104" s="388"/>
      <c r="J104" s="388"/>
      <c r="K104" s="388"/>
      <c r="L104" s="389"/>
      <c r="M104" s="397"/>
      <c r="N104" s="397"/>
      <c r="O104" s="397"/>
      <c r="P104" s="397"/>
      <c r="Q104" s="397"/>
      <c r="R104" s="397"/>
      <c r="S104" s="397"/>
      <c r="T104" s="397"/>
      <c r="U104" s="397"/>
      <c r="V104" s="397"/>
      <c r="W104" s="16"/>
      <c r="X104" s="14"/>
      <c r="Y104" s="15"/>
      <c r="Z104" s="43"/>
      <c r="AA104" s="44"/>
    </row>
    <row r="105" spans="1:27" ht="38.25" customHeight="1">
      <c r="A105" s="25"/>
      <c r="B105" s="45">
        <f t="shared" si="0"/>
        <v>
53</v>
      </c>
      <c r="C105" s="387"/>
      <c r="D105" s="388"/>
      <c r="E105" s="388"/>
      <c r="F105" s="388"/>
      <c r="G105" s="388"/>
      <c r="H105" s="388"/>
      <c r="I105" s="388"/>
      <c r="J105" s="388"/>
      <c r="K105" s="388"/>
      <c r="L105" s="389"/>
      <c r="M105" s="397"/>
      <c r="N105" s="397"/>
      <c r="O105" s="397"/>
      <c r="P105" s="397"/>
      <c r="Q105" s="397"/>
      <c r="R105" s="397"/>
      <c r="S105" s="397"/>
      <c r="T105" s="397"/>
      <c r="U105" s="397"/>
      <c r="V105" s="397"/>
      <c r="W105" s="16"/>
      <c r="X105" s="14"/>
      <c r="Y105" s="15"/>
      <c r="Z105" s="43"/>
      <c r="AA105" s="44"/>
    </row>
    <row r="106" spans="1:27" ht="38.25" customHeight="1">
      <c r="A106" s="25"/>
      <c r="B106" s="45">
        <f t="shared" si="0"/>
        <v>
54</v>
      </c>
      <c r="C106" s="387"/>
      <c r="D106" s="388"/>
      <c r="E106" s="388"/>
      <c r="F106" s="388"/>
      <c r="G106" s="388"/>
      <c r="H106" s="388"/>
      <c r="I106" s="388"/>
      <c r="J106" s="388"/>
      <c r="K106" s="388"/>
      <c r="L106" s="389"/>
      <c r="M106" s="397"/>
      <c r="N106" s="397"/>
      <c r="O106" s="397"/>
      <c r="P106" s="397"/>
      <c r="Q106" s="397"/>
      <c r="R106" s="397"/>
      <c r="S106" s="397"/>
      <c r="T106" s="397"/>
      <c r="U106" s="397"/>
      <c r="V106" s="397"/>
      <c r="W106" s="16"/>
      <c r="X106" s="14"/>
      <c r="Y106" s="15"/>
      <c r="Z106" s="43"/>
      <c r="AA106" s="44"/>
    </row>
    <row r="107" spans="1:27" ht="38.25" customHeight="1">
      <c r="A107" s="25"/>
      <c r="B107" s="45">
        <f t="shared" si="0"/>
        <v>
55</v>
      </c>
      <c r="C107" s="387"/>
      <c r="D107" s="388"/>
      <c r="E107" s="388"/>
      <c r="F107" s="388"/>
      <c r="G107" s="388"/>
      <c r="H107" s="388"/>
      <c r="I107" s="388"/>
      <c r="J107" s="388"/>
      <c r="K107" s="388"/>
      <c r="L107" s="389"/>
      <c r="M107" s="397"/>
      <c r="N107" s="397"/>
      <c r="O107" s="397"/>
      <c r="P107" s="397"/>
      <c r="Q107" s="397"/>
      <c r="R107" s="397"/>
      <c r="S107" s="397"/>
      <c r="T107" s="397"/>
      <c r="U107" s="397"/>
      <c r="V107" s="397"/>
      <c r="W107" s="16"/>
      <c r="X107" s="14"/>
      <c r="Y107" s="15"/>
      <c r="Z107" s="43"/>
      <c r="AA107" s="44"/>
    </row>
    <row r="108" spans="1:27" ht="38.25" customHeight="1">
      <c r="A108" s="25"/>
      <c r="B108" s="45">
        <f t="shared" si="0"/>
        <v>
56</v>
      </c>
      <c r="C108" s="387"/>
      <c r="D108" s="388"/>
      <c r="E108" s="388"/>
      <c r="F108" s="388"/>
      <c r="G108" s="388"/>
      <c r="H108" s="388"/>
      <c r="I108" s="388"/>
      <c r="J108" s="388"/>
      <c r="K108" s="388"/>
      <c r="L108" s="389"/>
      <c r="M108" s="397"/>
      <c r="N108" s="397"/>
      <c r="O108" s="397"/>
      <c r="P108" s="397"/>
      <c r="Q108" s="397"/>
      <c r="R108" s="397"/>
      <c r="S108" s="397"/>
      <c r="T108" s="397"/>
      <c r="U108" s="397"/>
      <c r="V108" s="397"/>
      <c r="W108" s="16"/>
      <c r="X108" s="14"/>
      <c r="Y108" s="15"/>
      <c r="Z108" s="43"/>
      <c r="AA108" s="44"/>
    </row>
    <row r="109" spans="1:27" ht="38.25" customHeight="1">
      <c r="A109" s="25"/>
      <c r="B109" s="45">
        <f t="shared" si="0"/>
        <v>
57</v>
      </c>
      <c r="C109" s="387"/>
      <c r="D109" s="388"/>
      <c r="E109" s="388"/>
      <c r="F109" s="388"/>
      <c r="G109" s="388"/>
      <c r="H109" s="388"/>
      <c r="I109" s="388"/>
      <c r="J109" s="388"/>
      <c r="K109" s="388"/>
      <c r="L109" s="389"/>
      <c r="M109" s="397"/>
      <c r="N109" s="397"/>
      <c r="O109" s="397"/>
      <c r="P109" s="397"/>
      <c r="Q109" s="397"/>
      <c r="R109" s="397"/>
      <c r="S109" s="397"/>
      <c r="T109" s="397"/>
      <c r="U109" s="397"/>
      <c r="V109" s="397"/>
      <c r="W109" s="16"/>
      <c r="X109" s="14"/>
      <c r="Y109" s="15"/>
      <c r="Z109" s="43"/>
      <c r="AA109" s="44"/>
    </row>
    <row r="110" spans="1:27" ht="38.25" customHeight="1">
      <c r="A110" s="25"/>
      <c r="B110" s="45">
        <f t="shared" si="0"/>
        <v>
58</v>
      </c>
      <c r="C110" s="387"/>
      <c r="D110" s="388"/>
      <c r="E110" s="388"/>
      <c r="F110" s="388"/>
      <c r="G110" s="388"/>
      <c r="H110" s="388"/>
      <c r="I110" s="388"/>
      <c r="J110" s="388"/>
      <c r="K110" s="388"/>
      <c r="L110" s="389"/>
      <c r="M110" s="397"/>
      <c r="N110" s="397"/>
      <c r="O110" s="397"/>
      <c r="P110" s="397"/>
      <c r="Q110" s="397"/>
      <c r="R110" s="397"/>
      <c r="S110" s="397"/>
      <c r="T110" s="397"/>
      <c r="U110" s="397"/>
      <c r="V110" s="397"/>
      <c r="W110" s="16"/>
      <c r="X110" s="14"/>
      <c r="Y110" s="15"/>
      <c r="Z110" s="43"/>
      <c r="AA110" s="44"/>
    </row>
    <row r="111" spans="1:27" ht="38.25" customHeight="1">
      <c r="A111" s="25"/>
      <c r="B111" s="45">
        <f t="shared" si="0"/>
        <v>
59</v>
      </c>
      <c r="C111" s="387"/>
      <c r="D111" s="388"/>
      <c r="E111" s="388"/>
      <c r="F111" s="388"/>
      <c r="G111" s="388"/>
      <c r="H111" s="388"/>
      <c r="I111" s="388"/>
      <c r="J111" s="388"/>
      <c r="K111" s="388"/>
      <c r="L111" s="389"/>
      <c r="M111" s="397"/>
      <c r="N111" s="397"/>
      <c r="O111" s="397"/>
      <c r="P111" s="397"/>
      <c r="Q111" s="397"/>
      <c r="R111" s="397"/>
      <c r="S111" s="397"/>
      <c r="T111" s="397"/>
      <c r="U111" s="397"/>
      <c r="V111" s="397"/>
      <c r="W111" s="16"/>
      <c r="X111" s="14"/>
      <c r="Y111" s="15"/>
      <c r="Z111" s="43"/>
      <c r="AA111" s="44"/>
    </row>
    <row r="112" spans="1:27" ht="38.25" customHeight="1">
      <c r="A112" s="25"/>
      <c r="B112" s="45">
        <f t="shared" si="0"/>
        <v>
60</v>
      </c>
      <c r="C112" s="387"/>
      <c r="D112" s="388"/>
      <c r="E112" s="388"/>
      <c r="F112" s="388"/>
      <c r="G112" s="388"/>
      <c r="H112" s="388"/>
      <c r="I112" s="388"/>
      <c r="J112" s="388"/>
      <c r="K112" s="388"/>
      <c r="L112" s="389"/>
      <c r="M112" s="397"/>
      <c r="N112" s="397"/>
      <c r="O112" s="397"/>
      <c r="P112" s="397"/>
      <c r="Q112" s="397"/>
      <c r="R112" s="397"/>
      <c r="S112" s="397"/>
      <c r="T112" s="397"/>
      <c r="U112" s="397"/>
      <c r="V112" s="397"/>
      <c r="W112" s="16"/>
      <c r="X112" s="14"/>
      <c r="Y112" s="15"/>
      <c r="Z112" s="43"/>
      <c r="AA112" s="44"/>
    </row>
    <row r="113" spans="1:27" ht="38.25" customHeight="1">
      <c r="A113" s="25"/>
      <c r="B113" s="45">
        <f t="shared" si="0"/>
        <v>
61</v>
      </c>
      <c r="C113" s="387"/>
      <c r="D113" s="388"/>
      <c r="E113" s="388"/>
      <c r="F113" s="388"/>
      <c r="G113" s="388"/>
      <c r="H113" s="388"/>
      <c r="I113" s="388"/>
      <c r="J113" s="388"/>
      <c r="K113" s="388"/>
      <c r="L113" s="389"/>
      <c r="M113" s="397"/>
      <c r="N113" s="397"/>
      <c r="O113" s="397"/>
      <c r="P113" s="397"/>
      <c r="Q113" s="397"/>
      <c r="R113" s="397"/>
      <c r="S113" s="397"/>
      <c r="T113" s="397"/>
      <c r="U113" s="397"/>
      <c r="V113" s="397"/>
      <c r="W113" s="16"/>
      <c r="X113" s="14"/>
      <c r="Y113" s="15"/>
      <c r="Z113" s="43"/>
      <c r="AA113" s="44"/>
    </row>
    <row r="114" spans="1:27" ht="38.25" customHeight="1">
      <c r="A114" s="25"/>
      <c r="B114" s="45">
        <f t="shared" si="0"/>
        <v>
62</v>
      </c>
      <c r="C114" s="387"/>
      <c r="D114" s="388"/>
      <c r="E114" s="388"/>
      <c r="F114" s="388"/>
      <c r="G114" s="388"/>
      <c r="H114" s="388"/>
      <c r="I114" s="388"/>
      <c r="J114" s="388"/>
      <c r="K114" s="388"/>
      <c r="L114" s="389"/>
      <c r="M114" s="397"/>
      <c r="N114" s="397"/>
      <c r="O114" s="397"/>
      <c r="P114" s="397"/>
      <c r="Q114" s="397"/>
      <c r="R114" s="397"/>
      <c r="S114" s="397"/>
      <c r="T114" s="397"/>
      <c r="U114" s="397"/>
      <c r="V114" s="397"/>
      <c r="W114" s="16"/>
      <c r="X114" s="14"/>
      <c r="Y114" s="15"/>
      <c r="Z114" s="43"/>
      <c r="AA114" s="44"/>
    </row>
    <row r="115" spans="1:27" ht="38.25" customHeight="1">
      <c r="A115" s="25"/>
      <c r="B115" s="45">
        <f t="shared" si="0"/>
        <v>
63</v>
      </c>
      <c r="C115" s="387"/>
      <c r="D115" s="388"/>
      <c r="E115" s="388"/>
      <c r="F115" s="388"/>
      <c r="G115" s="388"/>
      <c r="H115" s="388"/>
      <c r="I115" s="388"/>
      <c r="J115" s="388"/>
      <c r="K115" s="388"/>
      <c r="L115" s="389"/>
      <c r="M115" s="397"/>
      <c r="N115" s="397"/>
      <c r="O115" s="397"/>
      <c r="P115" s="397"/>
      <c r="Q115" s="397"/>
      <c r="R115" s="397"/>
      <c r="S115" s="397"/>
      <c r="T115" s="397"/>
      <c r="U115" s="397"/>
      <c r="V115" s="397"/>
      <c r="W115" s="16"/>
      <c r="X115" s="14"/>
      <c r="Y115" s="15"/>
      <c r="Z115" s="43"/>
      <c r="AA115" s="44"/>
    </row>
    <row r="116" spans="1:27" ht="38.25" customHeight="1">
      <c r="A116" s="25"/>
      <c r="B116" s="45">
        <f t="shared" si="0"/>
        <v>
64</v>
      </c>
      <c r="C116" s="387"/>
      <c r="D116" s="388"/>
      <c r="E116" s="388"/>
      <c r="F116" s="388"/>
      <c r="G116" s="388"/>
      <c r="H116" s="388"/>
      <c r="I116" s="388"/>
      <c r="J116" s="388"/>
      <c r="K116" s="388"/>
      <c r="L116" s="389"/>
      <c r="M116" s="397"/>
      <c r="N116" s="397"/>
      <c r="O116" s="397"/>
      <c r="P116" s="397"/>
      <c r="Q116" s="397"/>
      <c r="R116" s="397"/>
      <c r="S116" s="397"/>
      <c r="T116" s="397"/>
      <c r="U116" s="397"/>
      <c r="V116" s="397"/>
      <c r="W116" s="16"/>
      <c r="X116" s="14"/>
      <c r="Y116" s="15"/>
      <c r="Z116" s="43"/>
      <c r="AA116" s="44"/>
    </row>
    <row r="117" spans="1:27" ht="38.25" customHeight="1">
      <c r="A117" s="25"/>
      <c r="B117" s="45">
        <f t="shared" si="0"/>
        <v>
65</v>
      </c>
      <c r="C117" s="387"/>
      <c r="D117" s="388"/>
      <c r="E117" s="388"/>
      <c r="F117" s="388"/>
      <c r="G117" s="388"/>
      <c r="H117" s="388"/>
      <c r="I117" s="388"/>
      <c r="J117" s="388"/>
      <c r="K117" s="388"/>
      <c r="L117" s="389"/>
      <c r="M117" s="397"/>
      <c r="N117" s="397"/>
      <c r="O117" s="397"/>
      <c r="P117" s="397"/>
      <c r="Q117" s="397"/>
      <c r="R117" s="397"/>
      <c r="S117" s="397"/>
      <c r="T117" s="397"/>
      <c r="U117" s="397"/>
      <c r="V117" s="397"/>
      <c r="W117" s="16"/>
      <c r="X117" s="14"/>
      <c r="Y117" s="15"/>
      <c r="Z117" s="43"/>
      <c r="AA117" s="44"/>
    </row>
    <row r="118" spans="1:27" ht="38.25" customHeight="1">
      <c r="A118" s="25"/>
      <c r="B118" s="45">
        <f t="shared" si="0"/>
        <v>
66</v>
      </c>
      <c r="C118" s="387"/>
      <c r="D118" s="388"/>
      <c r="E118" s="388"/>
      <c r="F118" s="388"/>
      <c r="G118" s="388"/>
      <c r="H118" s="388"/>
      <c r="I118" s="388"/>
      <c r="J118" s="388"/>
      <c r="K118" s="388"/>
      <c r="L118" s="389"/>
      <c r="M118" s="397"/>
      <c r="N118" s="397"/>
      <c r="O118" s="397"/>
      <c r="P118" s="397"/>
      <c r="Q118" s="397"/>
      <c r="R118" s="397"/>
      <c r="S118" s="397"/>
      <c r="T118" s="397"/>
      <c r="U118" s="397"/>
      <c r="V118" s="397"/>
      <c r="W118" s="16"/>
      <c r="X118" s="14"/>
      <c r="Y118" s="15"/>
      <c r="Z118" s="43"/>
      <c r="AA118" s="44"/>
    </row>
    <row r="119" spans="1:27" ht="38.25" customHeight="1">
      <c r="A119" s="25"/>
      <c r="B119" s="45">
        <f t="shared" ref="B119:B152" si="1">
B118+1</f>
        <v>
67</v>
      </c>
      <c r="C119" s="387"/>
      <c r="D119" s="388"/>
      <c r="E119" s="388"/>
      <c r="F119" s="388"/>
      <c r="G119" s="388"/>
      <c r="H119" s="388"/>
      <c r="I119" s="388"/>
      <c r="J119" s="388"/>
      <c r="K119" s="388"/>
      <c r="L119" s="389"/>
      <c r="M119" s="397"/>
      <c r="N119" s="397"/>
      <c r="O119" s="397"/>
      <c r="P119" s="397"/>
      <c r="Q119" s="397"/>
      <c r="R119" s="397"/>
      <c r="S119" s="397"/>
      <c r="T119" s="397"/>
      <c r="U119" s="397"/>
      <c r="V119" s="397"/>
      <c r="W119" s="16"/>
      <c r="X119" s="14"/>
      <c r="Y119" s="15"/>
      <c r="Z119" s="43"/>
      <c r="AA119" s="44"/>
    </row>
    <row r="120" spans="1:27" ht="38.25" customHeight="1">
      <c r="A120" s="25"/>
      <c r="B120" s="45">
        <f t="shared" si="1"/>
        <v>
68</v>
      </c>
      <c r="C120" s="387"/>
      <c r="D120" s="388"/>
      <c r="E120" s="388"/>
      <c r="F120" s="388"/>
      <c r="G120" s="388"/>
      <c r="H120" s="388"/>
      <c r="I120" s="388"/>
      <c r="J120" s="388"/>
      <c r="K120" s="388"/>
      <c r="L120" s="389"/>
      <c r="M120" s="397"/>
      <c r="N120" s="397"/>
      <c r="O120" s="397"/>
      <c r="P120" s="397"/>
      <c r="Q120" s="397"/>
      <c r="R120" s="397"/>
      <c r="S120" s="397"/>
      <c r="T120" s="397"/>
      <c r="U120" s="397"/>
      <c r="V120" s="397"/>
      <c r="W120" s="16"/>
      <c r="X120" s="14"/>
      <c r="Y120" s="15"/>
      <c r="Z120" s="43"/>
      <c r="AA120" s="44"/>
    </row>
    <row r="121" spans="1:27" ht="38.25" customHeight="1">
      <c r="A121" s="25"/>
      <c r="B121" s="45">
        <f t="shared" si="1"/>
        <v>
69</v>
      </c>
      <c r="C121" s="387"/>
      <c r="D121" s="388"/>
      <c r="E121" s="388"/>
      <c r="F121" s="388"/>
      <c r="G121" s="388"/>
      <c r="H121" s="388"/>
      <c r="I121" s="388"/>
      <c r="J121" s="388"/>
      <c r="K121" s="388"/>
      <c r="L121" s="389"/>
      <c r="M121" s="397"/>
      <c r="N121" s="397"/>
      <c r="O121" s="397"/>
      <c r="P121" s="397"/>
      <c r="Q121" s="397"/>
      <c r="R121" s="397"/>
      <c r="S121" s="397"/>
      <c r="T121" s="397"/>
      <c r="U121" s="397"/>
      <c r="V121" s="397"/>
      <c r="W121" s="16"/>
      <c r="X121" s="14"/>
      <c r="Y121" s="15"/>
      <c r="Z121" s="43"/>
      <c r="AA121" s="44"/>
    </row>
    <row r="122" spans="1:27" ht="38.25" customHeight="1">
      <c r="A122" s="25"/>
      <c r="B122" s="45">
        <f t="shared" si="1"/>
        <v>
70</v>
      </c>
      <c r="C122" s="387"/>
      <c r="D122" s="388"/>
      <c r="E122" s="388"/>
      <c r="F122" s="388"/>
      <c r="G122" s="388"/>
      <c r="H122" s="388"/>
      <c r="I122" s="388"/>
      <c r="J122" s="388"/>
      <c r="K122" s="388"/>
      <c r="L122" s="389"/>
      <c r="M122" s="397"/>
      <c r="N122" s="397"/>
      <c r="O122" s="397"/>
      <c r="P122" s="397"/>
      <c r="Q122" s="397"/>
      <c r="R122" s="397"/>
      <c r="S122" s="397"/>
      <c r="T122" s="397"/>
      <c r="U122" s="397"/>
      <c r="V122" s="397"/>
      <c r="W122" s="16"/>
      <c r="X122" s="14"/>
      <c r="Y122" s="15"/>
      <c r="Z122" s="43"/>
      <c r="AA122" s="44"/>
    </row>
    <row r="123" spans="1:27" ht="38.25" customHeight="1">
      <c r="A123" s="25"/>
      <c r="B123" s="45">
        <f t="shared" si="1"/>
        <v>
71</v>
      </c>
      <c r="C123" s="387"/>
      <c r="D123" s="388"/>
      <c r="E123" s="388"/>
      <c r="F123" s="388"/>
      <c r="G123" s="388"/>
      <c r="H123" s="388"/>
      <c r="I123" s="388"/>
      <c r="J123" s="388"/>
      <c r="K123" s="388"/>
      <c r="L123" s="389"/>
      <c r="M123" s="397"/>
      <c r="N123" s="397"/>
      <c r="O123" s="397"/>
      <c r="P123" s="397"/>
      <c r="Q123" s="397"/>
      <c r="R123" s="397"/>
      <c r="S123" s="397"/>
      <c r="T123" s="397"/>
      <c r="U123" s="397"/>
      <c r="V123" s="397"/>
      <c r="W123" s="16"/>
      <c r="X123" s="14"/>
      <c r="Y123" s="15"/>
      <c r="Z123" s="43"/>
      <c r="AA123" s="44"/>
    </row>
    <row r="124" spans="1:27" ht="38.25" customHeight="1">
      <c r="A124" s="25"/>
      <c r="B124" s="45">
        <f t="shared" si="1"/>
        <v>
72</v>
      </c>
      <c r="C124" s="387"/>
      <c r="D124" s="388"/>
      <c r="E124" s="388"/>
      <c r="F124" s="388"/>
      <c r="G124" s="388"/>
      <c r="H124" s="388"/>
      <c r="I124" s="388"/>
      <c r="J124" s="388"/>
      <c r="K124" s="388"/>
      <c r="L124" s="389"/>
      <c r="M124" s="397"/>
      <c r="N124" s="397"/>
      <c r="O124" s="397"/>
      <c r="P124" s="397"/>
      <c r="Q124" s="397"/>
      <c r="R124" s="397"/>
      <c r="S124" s="397"/>
      <c r="T124" s="397"/>
      <c r="U124" s="397"/>
      <c r="V124" s="397"/>
      <c r="W124" s="16"/>
      <c r="X124" s="14"/>
      <c r="Y124" s="15"/>
      <c r="Z124" s="43"/>
      <c r="AA124" s="44"/>
    </row>
    <row r="125" spans="1:27" ht="38.25" customHeight="1">
      <c r="A125" s="25"/>
      <c r="B125" s="45">
        <f t="shared" si="1"/>
        <v>
73</v>
      </c>
      <c r="C125" s="387"/>
      <c r="D125" s="388"/>
      <c r="E125" s="388"/>
      <c r="F125" s="388"/>
      <c r="G125" s="388"/>
      <c r="H125" s="388"/>
      <c r="I125" s="388"/>
      <c r="J125" s="388"/>
      <c r="K125" s="388"/>
      <c r="L125" s="389"/>
      <c r="M125" s="397"/>
      <c r="N125" s="397"/>
      <c r="O125" s="397"/>
      <c r="P125" s="397"/>
      <c r="Q125" s="397"/>
      <c r="R125" s="397"/>
      <c r="S125" s="397"/>
      <c r="T125" s="397"/>
      <c r="U125" s="397"/>
      <c r="V125" s="397"/>
      <c r="W125" s="16"/>
      <c r="X125" s="14"/>
      <c r="Y125" s="15"/>
      <c r="Z125" s="43"/>
      <c r="AA125" s="44"/>
    </row>
    <row r="126" spans="1:27" ht="38.25" customHeight="1">
      <c r="A126" s="25"/>
      <c r="B126" s="45">
        <f t="shared" si="1"/>
        <v>
74</v>
      </c>
      <c r="C126" s="387"/>
      <c r="D126" s="388"/>
      <c r="E126" s="388"/>
      <c r="F126" s="388"/>
      <c r="G126" s="388"/>
      <c r="H126" s="388"/>
      <c r="I126" s="388"/>
      <c r="J126" s="388"/>
      <c r="K126" s="388"/>
      <c r="L126" s="389"/>
      <c r="M126" s="397"/>
      <c r="N126" s="397"/>
      <c r="O126" s="397"/>
      <c r="P126" s="397"/>
      <c r="Q126" s="397"/>
      <c r="R126" s="397"/>
      <c r="S126" s="397"/>
      <c r="T126" s="397"/>
      <c r="U126" s="397"/>
      <c r="V126" s="397"/>
      <c r="W126" s="16"/>
      <c r="X126" s="14"/>
      <c r="Y126" s="15"/>
      <c r="Z126" s="43"/>
      <c r="AA126" s="44"/>
    </row>
    <row r="127" spans="1:27" ht="38.25" customHeight="1">
      <c r="A127" s="25"/>
      <c r="B127" s="45">
        <f t="shared" si="1"/>
        <v>
75</v>
      </c>
      <c r="C127" s="387"/>
      <c r="D127" s="388"/>
      <c r="E127" s="388"/>
      <c r="F127" s="388"/>
      <c r="G127" s="388"/>
      <c r="H127" s="388"/>
      <c r="I127" s="388"/>
      <c r="J127" s="388"/>
      <c r="K127" s="388"/>
      <c r="L127" s="389"/>
      <c r="M127" s="397"/>
      <c r="N127" s="397"/>
      <c r="O127" s="397"/>
      <c r="P127" s="397"/>
      <c r="Q127" s="397"/>
      <c r="R127" s="397"/>
      <c r="S127" s="397"/>
      <c r="T127" s="397"/>
      <c r="U127" s="397"/>
      <c r="V127" s="397"/>
      <c r="W127" s="16"/>
      <c r="X127" s="14"/>
      <c r="Y127" s="15"/>
      <c r="Z127" s="43"/>
      <c r="AA127" s="44"/>
    </row>
    <row r="128" spans="1:27" ht="38.25" customHeight="1">
      <c r="A128" s="25"/>
      <c r="B128" s="45">
        <f t="shared" si="1"/>
        <v>
76</v>
      </c>
      <c r="C128" s="387"/>
      <c r="D128" s="388"/>
      <c r="E128" s="388"/>
      <c r="F128" s="388"/>
      <c r="G128" s="388"/>
      <c r="H128" s="388"/>
      <c r="I128" s="388"/>
      <c r="J128" s="388"/>
      <c r="K128" s="388"/>
      <c r="L128" s="389"/>
      <c r="M128" s="397"/>
      <c r="N128" s="397"/>
      <c r="O128" s="397"/>
      <c r="P128" s="397"/>
      <c r="Q128" s="397"/>
      <c r="R128" s="397"/>
      <c r="S128" s="397"/>
      <c r="T128" s="397"/>
      <c r="U128" s="397"/>
      <c r="V128" s="397"/>
      <c r="W128" s="16"/>
      <c r="X128" s="14"/>
      <c r="Y128" s="15"/>
      <c r="Z128" s="43"/>
      <c r="AA128" s="44"/>
    </row>
    <row r="129" spans="1:27" ht="38.25" customHeight="1">
      <c r="A129" s="25"/>
      <c r="B129" s="45">
        <f t="shared" si="1"/>
        <v>
77</v>
      </c>
      <c r="C129" s="387"/>
      <c r="D129" s="388"/>
      <c r="E129" s="388"/>
      <c r="F129" s="388"/>
      <c r="G129" s="388"/>
      <c r="H129" s="388"/>
      <c r="I129" s="388"/>
      <c r="J129" s="388"/>
      <c r="K129" s="388"/>
      <c r="L129" s="389"/>
      <c r="M129" s="397"/>
      <c r="N129" s="397"/>
      <c r="O129" s="397"/>
      <c r="P129" s="397"/>
      <c r="Q129" s="397"/>
      <c r="R129" s="397"/>
      <c r="S129" s="397"/>
      <c r="T129" s="397"/>
      <c r="U129" s="397"/>
      <c r="V129" s="397"/>
      <c r="W129" s="16"/>
      <c r="X129" s="14"/>
      <c r="Y129" s="15"/>
      <c r="Z129" s="43"/>
      <c r="AA129" s="44"/>
    </row>
    <row r="130" spans="1:27" ht="38.25" customHeight="1">
      <c r="A130" s="25"/>
      <c r="B130" s="45">
        <f t="shared" si="1"/>
        <v>
78</v>
      </c>
      <c r="C130" s="387"/>
      <c r="D130" s="388"/>
      <c r="E130" s="388"/>
      <c r="F130" s="388"/>
      <c r="G130" s="388"/>
      <c r="H130" s="388"/>
      <c r="I130" s="388"/>
      <c r="J130" s="388"/>
      <c r="K130" s="388"/>
      <c r="L130" s="389"/>
      <c r="M130" s="397"/>
      <c r="N130" s="397"/>
      <c r="O130" s="397"/>
      <c r="P130" s="397"/>
      <c r="Q130" s="397"/>
      <c r="R130" s="397"/>
      <c r="S130" s="397"/>
      <c r="T130" s="397"/>
      <c r="U130" s="397"/>
      <c r="V130" s="397"/>
      <c r="W130" s="16"/>
      <c r="X130" s="14"/>
      <c r="Y130" s="15"/>
      <c r="Z130" s="43"/>
      <c r="AA130" s="44"/>
    </row>
    <row r="131" spans="1:27" ht="38.25" customHeight="1">
      <c r="A131" s="25"/>
      <c r="B131" s="45">
        <f t="shared" si="1"/>
        <v>
79</v>
      </c>
      <c r="C131" s="387"/>
      <c r="D131" s="388"/>
      <c r="E131" s="388"/>
      <c r="F131" s="388"/>
      <c r="G131" s="388"/>
      <c r="H131" s="388"/>
      <c r="I131" s="388"/>
      <c r="J131" s="388"/>
      <c r="K131" s="388"/>
      <c r="L131" s="389"/>
      <c r="M131" s="397"/>
      <c r="N131" s="397"/>
      <c r="O131" s="397"/>
      <c r="P131" s="397"/>
      <c r="Q131" s="397"/>
      <c r="R131" s="397"/>
      <c r="S131" s="397"/>
      <c r="T131" s="397"/>
      <c r="U131" s="397"/>
      <c r="V131" s="397"/>
      <c r="W131" s="16"/>
      <c r="X131" s="14"/>
      <c r="Y131" s="15"/>
      <c r="Z131" s="43"/>
      <c r="AA131" s="44"/>
    </row>
    <row r="132" spans="1:27" ht="38.25" customHeight="1">
      <c r="A132" s="25"/>
      <c r="B132" s="45">
        <f t="shared" si="1"/>
        <v>
80</v>
      </c>
      <c r="C132" s="387"/>
      <c r="D132" s="388"/>
      <c r="E132" s="388"/>
      <c r="F132" s="388"/>
      <c r="G132" s="388"/>
      <c r="H132" s="388"/>
      <c r="I132" s="388"/>
      <c r="J132" s="388"/>
      <c r="K132" s="388"/>
      <c r="L132" s="389"/>
      <c r="M132" s="397"/>
      <c r="N132" s="397"/>
      <c r="O132" s="397"/>
      <c r="P132" s="397"/>
      <c r="Q132" s="397"/>
      <c r="R132" s="397"/>
      <c r="S132" s="397"/>
      <c r="T132" s="397"/>
      <c r="U132" s="397"/>
      <c r="V132" s="397"/>
      <c r="W132" s="16"/>
      <c r="X132" s="14"/>
      <c r="Y132" s="15"/>
      <c r="Z132" s="43"/>
      <c r="AA132" s="44"/>
    </row>
    <row r="133" spans="1:27" ht="38.25" customHeight="1">
      <c r="A133" s="25"/>
      <c r="B133" s="45">
        <f t="shared" si="1"/>
        <v>
81</v>
      </c>
      <c r="C133" s="387"/>
      <c r="D133" s="388"/>
      <c r="E133" s="388"/>
      <c r="F133" s="388"/>
      <c r="G133" s="388"/>
      <c r="H133" s="388"/>
      <c r="I133" s="388"/>
      <c r="J133" s="388"/>
      <c r="K133" s="388"/>
      <c r="L133" s="389"/>
      <c r="M133" s="397"/>
      <c r="N133" s="397"/>
      <c r="O133" s="397"/>
      <c r="P133" s="397"/>
      <c r="Q133" s="397"/>
      <c r="R133" s="397"/>
      <c r="S133" s="397"/>
      <c r="T133" s="397"/>
      <c r="U133" s="397"/>
      <c r="V133" s="397"/>
      <c r="W133" s="16"/>
      <c r="X133" s="14"/>
      <c r="Y133" s="15"/>
      <c r="Z133" s="43"/>
      <c r="AA133" s="44"/>
    </row>
    <row r="134" spans="1:27" ht="38.25" customHeight="1">
      <c r="A134" s="25"/>
      <c r="B134" s="45">
        <f t="shared" si="1"/>
        <v>
82</v>
      </c>
      <c r="C134" s="387"/>
      <c r="D134" s="388"/>
      <c r="E134" s="388"/>
      <c r="F134" s="388"/>
      <c r="G134" s="388"/>
      <c r="H134" s="388"/>
      <c r="I134" s="388"/>
      <c r="J134" s="388"/>
      <c r="K134" s="388"/>
      <c r="L134" s="389"/>
      <c r="M134" s="397"/>
      <c r="N134" s="397"/>
      <c r="O134" s="397"/>
      <c r="P134" s="397"/>
      <c r="Q134" s="397"/>
      <c r="R134" s="397"/>
      <c r="S134" s="397"/>
      <c r="T134" s="397"/>
      <c r="U134" s="397"/>
      <c r="V134" s="397"/>
      <c r="W134" s="16"/>
      <c r="X134" s="14"/>
      <c r="Y134" s="15"/>
      <c r="Z134" s="43"/>
      <c r="AA134" s="44"/>
    </row>
    <row r="135" spans="1:27" ht="38.25" customHeight="1">
      <c r="A135" s="25"/>
      <c r="B135" s="45">
        <f t="shared" si="1"/>
        <v>
83</v>
      </c>
      <c r="C135" s="387"/>
      <c r="D135" s="388"/>
      <c r="E135" s="388"/>
      <c r="F135" s="388"/>
      <c r="G135" s="388"/>
      <c r="H135" s="388"/>
      <c r="I135" s="388"/>
      <c r="J135" s="388"/>
      <c r="K135" s="388"/>
      <c r="L135" s="389"/>
      <c r="M135" s="397"/>
      <c r="N135" s="397"/>
      <c r="O135" s="397"/>
      <c r="P135" s="397"/>
      <c r="Q135" s="397"/>
      <c r="R135" s="397"/>
      <c r="S135" s="397"/>
      <c r="T135" s="397"/>
      <c r="U135" s="397"/>
      <c r="V135" s="397"/>
      <c r="W135" s="16"/>
      <c r="X135" s="14"/>
      <c r="Y135" s="15"/>
      <c r="Z135" s="43"/>
      <c r="AA135" s="44"/>
    </row>
    <row r="136" spans="1:27" ht="38.25" customHeight="1">
      <c r="A136" s="25"/>
      <c r="B136" s="45">
        <f t="shared" si="1"/>
        <v>
84</v>
      </c>
      <c r="C136" s="387"/>
      <c r="D136" s="388"/>
      <c r="E136" s="388"/>
      <c r="F136" s="388"/>
      <c r="G136" s="388"/>
      <c r="H136" s="388"/>
      <c r="I136" s="388"/>
      <c r="J136" s="388"/>
      <c r="K136" s="388"/>
      <c r="L136" s="389"/>
      <c r="M136" s="397"/>
      <c r="N136" s="397"/>
      <c r="O136" s="397"/>
      <c r="P136" s="397"/>
      <c r="Q136" s="397"/>
      <c r="R136" s="397"/>
      <c r="S136" s="397"/>
      <c r="T136" s="397"/>
      <c r="U136" s="397"/>
      <c r="V136" s="397"/>
      <c r="W136" s="16"/>
      <c r="X136" s="14"/>
      <c r="Y136" s="15"/>
      <c r="Z136" s="43"/>
      <c r="AA136" s="44"/>
    </row>
    <row r="137" spans="1:27" ht="38.25" customHeight="1">
      <c r="A137" s="25"/>
      <c r="B137" s="45">
        <f t="shared" si="1"/>
        <v>
85</v>
      </c>
      <c r="C137" s="387"/>
      <c r="D137" s="388"/>
      <c r="E137" s="388"/>
      <c r="F137" s="388"/>
      <c r="G137" s="388"/>
      <c r="H137" s="388"/>
      <c r="I137" s="388"/>
      <c r="J137" s="388"/>
      <c r="K137" s="388"/>
      <c r="L137" s="389"/>
      <c r="M137" s="397"/>
      <c r="N137" s="397"/>
      <c r="O137" s="397"/>
      <c r="P137" s="397"/>
      <c r="Q137" s="397"/>
      <c r="R137" s="397"/>
      <c r="S137" s="397"/>
      <c r="T137" s="397"/>
      <c r="U137" s="397"/>
      <c r="V137" s="397"/>
      <c r="W137" s="16"/>
      <c r="X137" s="14"/>
      <c r="Y137" s="15"/>
      <c r="Z137" s="43"/>
      <c r="AA137" s="44"/>
    </row>
    <row r="138" spans="1:27" ht="38.25" customHeight="1">
      <c r="A138" s="25"/>
      <c r="B138" s="45">
        <f t="shared" si="1"/>
        <v>
86</v>
      </c>
      <c r="C138" s="387"/>
      <c r="D138" s="388"/>
      <c r="E138" s="388"/>
      <c r="F138" s="388"/>
      <c r="G138" s="388"/>
      <c r="H138" s="388"/>
      <c r="I138" s="388"/>
      <c r="J138" s="388"/>
      <c r="K138" s="388"/>
      <c r="L138" s="389"/>
      <c r="M138" s="397"/>
      <c r="N138" s="397"/>
      <c r="O138" s="397"/>
      <c r="P138" s="397"/>
      <c r="Q138" s="397"/>
      <c r="R138" s="397"/>
      <c r="S138" s="397"/>
      <c r="T138" s="397"/>
      <c r="U138" s="397"/>
      <c r="V138" s="397"/>
      <c r="W138" s="16"/>
      <c r="X138" s="14"/>
      <c r="Y138" s="15"/>
      <c r="Z138" s="43"/>
      <c r="AA138" s="44"/>
    </row>
    <row r="139" spans="1:27" ht="38.25" customHeight="1">
      <c r="A139" s="25"/>
      <c r="B139" s="45">
        <f t="shared" si="1"/>
        <v>
87</v>
      </c>
      <c r="C139" s="387"/>
      <c r="D139" s="388"/>
      <c r="E139" s="388"/>
      <c r="F139" s="388"/>
      <c r="G139" s="388"/>
      <c r="H139" s="388"/>
      <c r="I139" s="388"/>
      <c r="J139" s="388"/>
      <c r="K139" s="388"/>
      <c r="L139" s="389"/>
      <c r="M139" s="397"/>
      <c r="N139" s="397"/>
      <c r="O139" s="397"/>
      <c r="P139" s="397"/>
      <c r="Q139" s="397"/>
      <c r="R139" s="397"/>
      <c r="S139" s="397"/>
      <c r="T139" s="397"/>
      <c r="U139" s="397"/>
      <c r="V139" s="397"/>
      <c r="W139" s="16"/>
      <c r="X139" s="14"/>
      <c r="Y139" s="15"/>
      <c r="Z139" s="43"/>
      <c r="AA139" s="44"/>
    </row>
    <row r="140" spans="1:27" ht="38.25" customHeight="1">
      <c r="A140" s="25"/>
      <c r="B140" s="45">
        <f t="shared" si="1"/>
        <v>
88</v>
      </c>
      <c r="C140" s="387"/>
      <c r="D140" s="388"/>
      <c r="E140" s="388"/>
      <c r="F140" s="388"/>
      <c r="G140" s="388"/>
      <c r="H140" s="388"/>
      <c r="I140" s="388"/>
      <c r="J140" s="388"/>
      <c r="K140" s="388"/>
      <c r="L140" s="389"/>
      <c r="M140" s="397"/>
      <c r="N140" s="397"/>
      <c r="O140" s="397"/>
      <c r="P140" s="397"/>
      <c r="Q140" s="397"/>
      <c r="R140" s="397"/>
      <c r="S140" s="397"/>
      <c r="T140" s="397"/>
      <c r="U140" s="397"/>
      <c r="V140" s="397"/>
      <c r="W140" s="16"/>
      <c r="X140" s="14"/>
      <c r="Y140" s="15"/>
      <c r="Z140" s="43"/>
      <c r="AA140" s="44"/>
    </row>
    <row r="141" spans="1:27" ht="38.25" customHeight="1">
      <c r="A141" s="25"/>
      <c r="B141" s="45">
        <f t="shared" si="1"/>
        <v>
89</v>
      </c>
      <c r="C141" s="387"/>
      <c r="D141" s="388"/>
      <c r="E141" s="388"/>
      <c r="F141" s="388"/>
      <c r="G141" s="388"/>
      <c r="H141" s="388"/>
      <c r="I141" s="388"/>
      <c r="J141" s="388"/>
      <c r="K141" s="388"/>
      <c r="L141" s="389"/>
      <c r="M141" s="397"/>
      <c r="N141" s="397"/>
      <c r="O141" s="397"/>
      <c r="P141" s="397"/>
      <c r="Q141" s="397"/>
      <c r="R141" s="397"/>
      <c r="S141" s="397"/>
      <c r="T141" s="397"/>
      <c r="U141" s="397"/>
      <c r="V141" s="397"/>
      <c r="W141" s="16"/>
      <c r="X141" s="14"/>
      <c r="Y141" s="15"/>
      <c r="Z141" s="43"/>
      <c r="AA141" s="44"/>
    </row>
    <row r="142" spans="1:27" ht="38.25" customHeight="1">
      <c r="A142" s="25"/>
      <c r="B142" s="45">
        <f t="shared" si="1"/>
        <v>
90</v>
      </c>
      <c r="C142" s="387"/>
      <c r="D142" s="388"/>
      <c r="E142" s="388"/>
      <c r="F142" s="388"/>
      <c r="G142" s="388"/>
      <c r="H142" s="388"/>
      <c r="I142" s="388"/>
      <c r="J142" s="388"/>
      <c r="K142" s="388"/>
      <c r="L142" s="389"/>
      <c r="M142" s="397"/>
      <c r="N142" s="397"/>
      <c r="O142" s="397"/>
      <c r="P142" s="397"/>
      <c r="Q142" s="397"/>
      <c r="R142" s="397"/>
      <c r="S142" s="397"/>
      <c r="T142" s="397"/>
      <c r="U142" s="397"/>
      <c r="V142" s="397"/>
      <c r="W142" s="16"/>
      <c r="X142" s="14"/>
      <c r="Y142" s="15"/>
      <c r="Z142" s="43"/>
      <c r="AA142" s="44"/>
    </row>
    <row r="143" spans="1:27" ht="38.25" customHeight="1">
      <c r="A143" s="25"/>
      <c r="B143" s="45">
        <f t="shared" si="1"/>
        <v>
91</v>
      </c>
      <c r="C143" s="387"/>
      <c r="D143" s="388"/>
      <c r="E143" s="388"/>
      <c r="F143" s="388"/>
      <c r="G143" s="388"/>
      <c r="H143" s="388"/>
      <c r="I143" s="388"/>
      <c r="J143" s="388"/>
      <c r="K143" s="388"/>
      <c r="L143" s="389"/>
      <c r="M143" s="397"/>
      <c r="N143" s="397"/>
      <c r="O143" s="397"/>
      <c r="P143" s="397"/>
      <c r="Q143" s="397"/>
      <c r="R143" s="397"/>
      <c r="S143" s="397"/>
      <c r="T143" s="397"/>
      <c r="U143" s="397"/>
      <c r="V143" s="397"/>
      <c r="W143" s="16"/>
      <c r="X143" s="14"/>
      <c r="Y143" s="15"/>
      <c r="Z143" s="43"/>
      <c r="AA143" s="44"/>
    </row>
    <row r="144" spans="1:27" ht="38.25" customHeight="1">
      <c r="A144" s="25"/>
      <c r="B144" s="45">
        <f t="shared" si="1"/>
        <v>
92</v>
      </c>
      <c r="C144" s="387"/>
      <c r="D144" s="388"/>
      <c r="E144" s="388"/>
      <c r="F144" s="388"/>
      <c r="G144" s="388"/>
      <c r="H144" s="388"/>
      <c r="I144" s="388"/>
      <c r="J144" s="388"/>
      <c r="K144" s="388"/>
      <c r="L144" s="389"/>
      <c r="M144" s="397"/>
      <c r="N144" s="397"/>
      <c r="O144" s="397"/>
      <c r="P144" s="397"/>
      <c r="Q144" s="397"/>
      <c r="R144" s="397"/>
      <c r="S144" s="397"/>
      <c r="T144" s="397"/>
      <c r="U144" s="397"/>
      <c r="V144" s="397"/>
      <c r="W144" s="16"/>
      <c r="X144" s="14"/>
      <c r="Y144" s="15"/>
      <c r="Z144" s="43"/>
      <c r="AA144" s="44"/>
    </row>
    <row r="145" spans="1:27" ht="38.25" customHeight="1">
      <c r="A145" s="25"/>
      <c r="B145" s="45">
        <f t="shared" si="1"/>
        <v>
93</v>
      </c>
      <c r="C145" s="387"/>
      <c r="D145" s="388"/>
      <c r="E145" s="388"/>
      <c r="F145" s="388"/>
      <c r="G145" s="388"/>
      <c r="H145" s="388"/>
      <c r="I145" s="388"/>
      <c r="J145" s="388"/>
      <c r="K145" s="388"/>
      <c r="L145" s="389"/>
      <c r="M145" s="397"/>
      <c r="N145" s="397"/>
      <c r="O145" s="397"/>
      <c r="P145" s="397"/>
      <c r="Q145" s="397"/>
      <c r="R145" s="397"/>
      <c r="S145" s="397"/>
      <c r="T145" s="397"/>
      <c r="U145" s="397"/>
      <c r="V145" s="397"/>
      <c r="W145" s="16"/>
      <c r="X145" s="14"/>
      <c r="Y145" s="15"/>
      <c r="Z145" s="43"/>
      <c r="AA145" s="44"/>
    </row>
    <row r="146" spans="1:27" ht="38.25" customHeight="1">
      <c r="A146" s="25"/>
      <c r="B146" s="45">
        <f t="shared" si="1"/>
        <v>
94</v>
      </c>
      <c r="C146" s="387"/>
      <c r="D146" s="388"/>
      <c r="E146" s="388"/>
      <c r="F146" s="388"/>
      <c r="G146" s="388"/>
      <c r="H146" s="388"/>
      <c r="I146" s="388"/>
      <c r="J146" s="388"/>
      <c r="K146" s="388"/>
      <c r="L146" s="389"/>
      <c r="M146" s="397"/>
      <c r="N146" s="397"/>
      <c r="O146" s="397"/>
      <c r="P146" s="397"/>
      <c r="Q146" s="397"/>
      <c r="R146" s="397"/>
      <c r="S146" s="397"/>
      <c r="T146" s="397"/>
      <c r="U146" s="397"/>
      <c r="V146" s="397"/>
      <c r="W146" s="16"/>
      <c r="X146" s="14"/>
      <c r="Y146" s="15"/>
      <c r="Z146" s="43"/>
      <c r="AA146" s="44"/>
    </row>
    <row r="147" spans="1:27" ht="38.25" customHeight="1">
      <c r="A147" s="25"/>
      <c r="B147" s="45">
        <f t="shared" si="1"/>
        <v>
95</v>
      </c>
      <c r="C147" s="387"/>
      <c r="D147" s="388"/>
      <c r="E147" s="388"/>
      <c r="F147" s="388"/>
      <c r="G147" s="388"/>
      <c r="H147" s="388"/>
      <c r="I147" s="388"/>
      <c r="J147" s="388"/>
      <c r="K147" s="388"/>
      <c r="L147" s="389"/>
      <c r="M147" s="397"/>
      <c r="N147" s="397"/>
      <c r="O147" s="397"/>
      <c r="P147" s="397"/>
      <c r="Q147" s="397"/>
      <c r="R147" s="397"/>
      <c r="S147" s="397"/>
      <c r="T147" s="397"/>
      <c r="U147" s="397"/>
      <c r="V147" s="397"/>
      <c r="W147" s="16"/>
      <c r="X147" s="14"/>
      <c r="Y147" s="15"/>
      <c r="Z147" s="43"/>
      <c r="AA147" s="44"/>
    </row>
    <row r="148" spans="1:27" ht="38.25" customHeight="1">
      <c r="A148" s="25"/>
      <c r="B148" s="45">
        <f t="shared" si="1"/>
        <v>
96</v>
      </c>
      <c r="C148" s="387"/>
      <c r="D148" s="388"/>
      <c r="E148" s="388"/>
      <c r="F148" s="388"/>
      <c r="G148" s="388"/>
      <c r="H148" s="388"/>
      <c r="I148" s="388"/>
      <c r="J148" s="388"/>
      <c r="K148" s="388"/>
      <c r="L148" s="389"/>
      <c r="M148" s="397"/>
      <c r="N148" s="397"/>
      <c r="O148" s="397"/>
      <c r="P148" s="397"/>
      <c r="Q148" s="397"/>
      <c r="R148" s="397"/>
      <c r="S148" s="397"/>
      <c r="T148" s="397"/>
      <c r="U148" s="397"/>
      <c r="V148" s="397"/>
      <c r="W148" s="16"/>
      <c r="X148" s="14"/>
      <c r="Y148" s="15"/>
      <c r="Z148" s="43"/>
      <c r="AA148" s="44"/>
    </row>
    <row r="149" spans="1:27" ht="38.25" customHeight="1">
      <c r="A149" s="25"/>
      <c r="B149" s="45">
        <f t="shared" si="1"/>
        <v>
97</v>
      </c>
      <c r="C149" s="387"/>
      <c r="D149" s="388"/>
      <c r="E149" s="388"/>
      <c r="F149" s="388"/>
      <c r="G149" s="388"/>
      <c r="H149" s="388"/>
      <c r="I149" s="388"/>
      <c r="J149" s="388"/>
      <c r="K149" s="388"/>
      <c r="L149" s="389"/>
      <c r="M149" s="397"/>
      <c r="N149" s="397"/>
      <c r="O149" s="397"/>
      <c r="P149" s="397"/>
      <c r="Q149" s="397"/>
      <c r="R149" s="397"/>
      <c r="S149" s="397"/>
      <c r="T149" s="397"/>
      <c r="U149" s="397"/>
      <c r="V149" s="397"/>
      <c r="W149" s="16"/>
      <c r="X149" s="14"/>
      <c r="Y149" s="15"/>
      <c r="Z149" s="43"/>
      <c r="AA149" s="44"/>
    </row>
    <row r="150" spans="1:27" ht="38.25" customHeight="1">
      <c r="A150" s="25"/>
      <c r="B150" s="45">
        <f t="shared" si="1"/>
        <v>
98</v>
      </c>
      <c r="C150" s="387"/>
      <c r="D150" s="388"/>
      <c r="E150" s="388"/>
      <c r="F150" s="388"/>
      <c r="G150" s="388"/>
      <c r="H150" s="388"/>
      <c r="I150" s="388"/>
      <c r="J150" s="388"/>
      <c r="K150" s="388"/>
      <c r="L150" s="389"/>
      <c r="M150" s="397"/>
      <c r="N150" s="397"/>
      <c r="O150" s="397"/>
      <c r="P150" s="397"/>
      <c r="Q150" s="397"/>
      <c r="R150" s="397"/>
      <c r="S150" s="397"/>
      <c r="T150" s="397"/>
      <c r="U150" s="397"/>
      <c r="V150" s="397"/>
      <c r="W150" s="16"/>
      <c r="X150" s="14"/>
      <c r="Y150" s="15"/>
      <c r="Z150" s="43"/>
      <c r="AA150" s="44"/>
    </row>
    <row r="151" spans="1:27" ht="38.25" customHeight="1">
      <c r="A151" s="25"/>
      <c r="B151" s="45">
        <f t="shared" si="1"/>
        <v>
99</v>
      </c>
      <c r="C151" s="387"/>
      <c r="D151" s="388"/>
      <c r="E151" s="388"/>
      <c r="F151" s="388"/>
      <c r="G151" s="388"/>
      <c r="H151" s="388"/>
      <c r="I151" s="388"/>
      <c r="J151" s="388"/>
      <c r="K151" s="388"/>
      <c r="L151" s="389"/>
      <c r="M151" s="397"/>
      <c r="N151" s="397"/>
      <c r="O151" s="397"/>
      <c r="P151" s="397"/>
      <c r="Q151" s="397"/>
      <c r="R151" s="397"/>
      <c r="S151" s="397"/>
      <c r="T151" s="397"/>
      <c r="U151" s="397"/>
      <c r="V151" s="397"/>
      <c r="W151" s="16"/>
      <c r="X151" s="14"/>
      <c r="Y151" s="15"/>
      <c r="Z151" s="43"/>
      <c r="AA151" s="44"/>
    </row>
    <row r="152" spans="1:27" ht="38.25" customHeight="1" thickBot="1">
      <c r="A152" s="25"/>
      <c r="B152" s="45">
        <f t="shared" si="1"/>
        <v>
100</v>
      </c>
      <c r="C152" s="390"/>
      <c r="D152" s="391"/>
      <c r="E152" s="391"/>
      <c r="F152" s="391"/>
      <c r="G152" s="391"/>
      <c r="H152" s="391"/>
      <c r="I152" s="391"/>
      <c r="J152" s="391"/>
      <c r="K152" s="391"/>
      <c r="L152" s="392"/>
      <c r="M152" s="399"/>
      <c r="N152" s="399"/>
      <c r="O152" s="399"/>
      <c r="P152" s="399"/>
      <c r="Q152" s="399"/>
      <c r="R152" s="399"/>
      <c r="S152" s="399"/>
      <c r="T152" s="399"/>
      <c r="U152" s="399"/>
      <c r="V152" s="399"/>
      <c r="W152" s="17"/>
      <c r="X152" s="18"/>
      <c r="Y152" s="19"/>
      <c r="Z152" s="43"/>
      <c r="AA152" s="44"/>
    </row>
    <row r="153" spans="1:27" ht="4.5" customHeight="1">
      <c r="A153" s="46"/>
    </row>
    <row r="154" spans="1:27" ht="28.5" customHeight="1">
      <c r="B154" s="47"/>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row>
    <row r="155" spans="1:27" ht="20.100000000000001" customHeight="1">
      <c r="T155" s="48"/>
      <c r="U155" s="48"/>
      <c r="V155" s="48"/>
      <c r="W155" s="48"/>
      <c r="X155" s="48"/>
      <c r="Y155" s="48"/>
    </row>
    <row r="156" spans="1:27" ht="20.100000000000001" customHeight="1">
      <c r="T156" s="48"/>
      <c r="U156" s="48"/>
      <c r="V156" s="48"/>
      <c r="W156" s="48"/>
      <c r="X156" s="48"/>
      <c r="Y156" s="48"/>
    </row>
    <row r="157" spans="1:27" ht="20.100000000000001" customHeight="1">
      <c r="T157" s="48"/>
      <c r="U157" s="48"/>
      <c r="V157" s="48"/>
      <c r="W157" s="48"/>
      <c r="X157" s="48"/>
      <c r="Y157" s="48"/>
    </row>
    <row r="158" spans="1:27" ht="20.100000000000001" customHeight="1">
      <c r="T158" s="48"/>
      <c r="U158" s="48"/>
      <c r="V158" s="49"/>
      <c r="W158" s="49"/>
      <c r="X158" s="48"/>
      <c r="Y158" s="48"/>
    </row>
    <row r="159" spans="1:27" ht="20.100000000000001" customHeight="1">
      <c r="T159" s="48"/>
      <c r="U159" s="48"/>
      <c r="V159" s="50"/>
      <c r="W159" s="50"/>
      <c r="X159" s="48"/>
      <c r="Y159" s="48"/>
    </row>
    <row r="160" spans="1:27" ht="20.100000000000001" customHeight="1">
      <c r="T160" s="48"/>
      <c r="U160" s="48"/>
      <c r="V160" s="51"/>
      <c r="W160" s="51"/>
      <c r="X160" s="48"/>
      <c r="Y160" s="48"/>
    </row>
    <row r="161" spans="20:25" ht="20.100000000000001" customHeight="1">
      <c r="T161" s="48"/>
      <c r="U161" s="48"/>
      <c r="V161" s="48"/>
      <c r="W161" s="48"/>
      <c r="X161" s="48"/>
      <c r="Y161" s="48"/>
    </row>
  </sheetData>
  <sheetProtection sheet="1" objects="1" scenarios="1" formatCells="0" formatColumns="0" formatRows="0" sort="0" autoFilter="0"/>
  <mergeCells count="336">
    <mergeCell ref="A3:Z3"/>
    <mergeCell ref="A14:Z14"/>
    <mergeCell ref="C45:L45"/>
    <mergeCell ref="M45:X45"/>
    <mergeCell ref="C46:L46"/>
    <mergeCell ref="M46:X46"/>
    <mergeCell ref="C42:L42"/>
    <mergeCell ref="M42:X42"/>
    <mergeCell ref="B43:B44"/>
    <mergeCell ref="C43:L43"/>
    <mergeCell ref="M43:X43"/>
    <mergeCell ref="C44:L44"/>
    <mergeCell ref="M44:X44"/>
    <mergeCell ref="A4:AA4"/>
    <mergeCell ref="A6:Y6"/>
    <mergeCell ref="C39:L39"/>
    <mergeCell ref="M39:X39"/>
    <mergeCell ref="C40:L40"/>
    <mergeCell ref="M40:X40"/>
    <mergeCell ref="C41:L41"/>
    <mergeCell ref="M41:X41"/>
    <mergeCell ref="C32:L32"/>
    <mergeCell ref="C36:L36"/>
    <mergeCell ref="M36:X36"/>
    <mergeCell ref="R55:V55"/>
    <mergeCell ref="M56:Q56"/>
    <mergeCell ref="R56:V56"/>
    <mergeCell ref="C50:AA50"/>
    <mergeCell ref="R52:V52"/>
    <mergeCell ref="M53:Q53"/>
    <mergeCell ref="R53:V53"/>
    <mergeCell ref="R51:W51"/>
    <mergeCell ref="C53:L53"/>
    <mergeCell ref="C54:L54"/>
    <mergeCell ref="C55:L55"/>
    <mergeCell ref="C56:L56"/>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62:L62"/>
    <mergeCell ref="M54:Q54"/>
    <mergeCell ref="R54:V54"/>
    <mergeCell ref="M55:Q55"/>
    <mergeCell ref="M66:Q66"/>
    <mergeCell ref="R66:V66"/>
    <mergeCell ref="M67:Q67"/>
    <mergeCell ref="R67:V67"/>
    <mergeCell ref="M68:Q68"/>
    <mergeCell ref="R68:V68"/>
    <mergeCell ref="M63:Q63"/>
    <mergeCell ref="R63:V63"/>
    <mergeCell ref="M64:Q64"/>
    <mergeCell ref="R64:V64"/>
    <mergeCell ref="M65:Q65"/>
    <mergeCell ref="R65:V65"/>
    <mergeCell ref="M72:Q72"/>
    <mergeCell ref="R72:V72"/>
    <mergeCell ref="M73:Q73"/>
    <mergeCell ref="R73:V73"/>
    <mergeCell ref="M74:Q74"/>
    <mergeCell ref="R74:V74"/>
    <mergeCell ref="M69:Q69"/>
    <mergeCell ref="R69:V69"/>
    <mergeCell ref="M70:Q70"/>
    <mergeCell ref="R70:V70"/>
    <mergeCell ref="M71:Q71"/>
    <mergeCell ref="R71:V71"/>
    <mergeCell ref="M78:Q78"/>
    <mergeCell ref="R78:V78"/>
    <mergeCell ref="M79:Q79"/>
    <mergeCell ref="R79:V79"/>
    <mergeCell ref="M80:Q80"/>
    <mergeCell ref="R80:V80"/>
    <mergeCell ref="M75:Q75"/>
    <mergeCell ref="R75:V75"/>
    <mergeCell ref="M76:Q76"/>
    <mergeCell ref="R76:V76"/>
    <mergeCell ref="M77:Q77"/>
    <mergeCell ref="R77:V77"/>
    <mergeCell ref="M84:Q84"/>
    <mergeCell ref="R84:V84"/>
    <mergeCell ref="M85:Q85"/>
    <mergeCell ref="R85:V85"/>
    <mergeCell ref="M86:Q86"/>
    <mergeCell ref="R86:V86"/>
    <mergeCell ref="M81:Q81"/>
    <mergeCell ref="R81:V81"/>
    <mergeCell ref="M82:Q82"/>
    <mergeCell ref="R82:V82"/>
    <mergeCell ref="M83:Q83"/>
    <mergeCell ref="R83:V83"/>
    <mergeCell ref="C154:AA154"/>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R123:V123"/>
    <mergeCell ref="M124:Q124"/>
    <mergeCell ref="R124:V124"/>
    <mergeCell ref="M125:Q125"/>
    <mergeCell ref="R125:V125"/>
    <mergeCell ref="M126:Q126"/>
    <mergeCell ref="R126:V12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49:Q149"/>
    <mergeCell ref="R149:V149"/>
    <mergeCell ref="M150:Q150"/>
    <mergeCell ref="R150:V150"/>
    <mergeCell ref="M151:Q151"/>
    <mergeCell ref="R151:V151"/>
    <mergeCell ref="M142:Q142"/>
    <mergeCell ref="R142:V142"/>
    <mergeCell ref="M143:Q143"/>
    <mergeCell ref="R143:V143"/>
    <mergeCell ref="M144:Q144"/>
    <mergeCell ref="R144:V144"/>
    <mergeCell ref="M145:Q145"/>
    <mergeCell ref="R145:V145"/>
    <mergeCell ref="M146:Q146"/>
    <mergeCell ref="R146:V146"/>
    <mergeCell ref="B51:B52"/>
    <mergeCell ref="C51:L52"/>
    <mergeCell ref="M51:Q52"/>
    <mergeCell ref="X51:X52"/>
    <mergeCell ref="Y51:Y52"/>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s>
  <phoneticPr fontId="2"/>
  <dataValidations count="1">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
10</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
【参考】サービス名一覧!$A$4:$A$27</xm:f>
          </x14:formula1>
          <xm:sqref>
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186"/>
  <sheetViews>
    <sheetView view="pageBreakPreview" topLeftCell="A22" zoomScaleNormal="120" zoomScaleSheetLayoutView="100" workbookViewId="0">
      <selection activeCell="AC45" sqref="AC45"/>
    </sheetView>
  </sheetViews>
  <sheetFormatPr defaultColWidth="9" defaultRowHeight="13.5"/>
  <cols>
    <col min="1" max="1" width="2.5" style="68" customWidth="1"/>
    <col min="2" max="6" width="2.75" style="68" customWidth="1"/>
    <col min="7" max="36" width="2.5" style="68" customWidth="1"/>
    <col min="37" max="37" width="2.375" style="68" customWidth="1"/>
    <col min="38" max="38" width="9.25" style="68" customWidth="1"/>
    <col min="39" max="16384" width="9" style="68"/>
  </cols>
  <sheetData>
    <row r="1" spans="1:45" ht="19.5" customHeight="1">
      <c r="A1" s="67" t="s">
        <v>
32</v>
      </c>
      <c r="B1" s="67"/>
      <c r="C1" s="67"/>
      <c r="D1" s="67"/>
      <c r="E1" s="67"/>
      <c r="F1" s="67"/>
      <c r="G1" s="67"/>
      <c r="H1" s="67"/>
      <c r="I1" s="67"/>
      <c r="J1" s="67"/>
      <c r="K1" s="67"/>
      <c r="L1" s="67"/>
      <c r="M1" s="67"/>
      <c r="N1" s="67"/>
      <c r="O1" s="67"/>
      <c r="P1" s="67"/>
      <c r="Q1" s="67"/>
      <c r="R1" s="67"/>
      <c r="S1" s="67"/>
      <c r="T1" s="67"/>
      <c r="U1" s="67"/>
      <c r="V1" s="67"/>
      <c r="W1" s="67"/>
      <c r="X1" s="67"/>
      <c r="Y1" s="621" t="s">
        <v>
33</v>
      </c>
      <c r="Z1" s="621"/>
      <c r="AA1" s="621"/>
      <c r="AB1" s="621"/>
      <c r="AC1" s="621" t="str">
        <f>
IF(基本情報入力シート!C32="","",基本情報入力シート!C32)</f>
        <v>
○○市</v>
      </c>
      <c r="AD1" s="621"/>
      <c r="AE1" s="621"/>
      <c r="AF1" s="621"/>
      <c r="AG1" s="621"/>
      <c r="AH1" s="621"/>
      <c r="AI1" s="621"/>
      <c r="AJ1" s="621"/>
    </row>
    <row r="2" spans="1:45" ht="12" customHeight="1">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row>
    <row r="3" spans="1:45" ht="16.5" customHeight="1">
      <c r="A3" s="643" t="s">
        <v>
117</v>
      </c>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row>
    <row r="4" spans="1:45" ht="16.5" customHeight="1">
      <c r="A4" s="67"/>
      <c r="B4" s="69"/>
      <c r="C4" s="69"/>
      <c r="D4" s="69"/>
      <c r="E4" s="69"/>
      <c r="F4" s="69"/>
      <c r="G4" s="69"/>
      <c r="H4" s="69"/>
      <c r="I4" s="69"/>
      <c r="J4" s="69"/>
      <c r="K4" s="69"/>
      <c r="L4" s="69"/>
      <c r="M4" s="69"/>
      <c r="N4" s="69"/>
      <c r="O4" s="69"/>
      <c r="P4" s="69"/>
      <c r="Q4" s="69"/>
      <c r="R4" s="69"/>
      <c r="S4" s="69"/>
      <c r="T4" s="69"/>
      <c r="U4" s="70" t="s">
        <v>
118</v>
      </c>
      <c r="V4" s="652">
        <v>
5</v>
      </c>
      <c r="W4" s="652"/>
      <c r="X4" s="71" t="s">
        <v>
22</v>
      </c>
      <c r="Y4" s="72"/>
      <c r="Z4" s="69"/>
      <c r="AA4" s="69"/>
      <c r="AB4" s="69"/>
      <c r="AC4" s="73"/>
      <c r="AD4" s="67"/>
      <c r="AE4" s="67"/>
      <c r="AF4" s="74"/>
      <c r="AG4" s="69"/>
      <c r="AH4" s="69"/>
      <c r="AI4" s="69"/>
      <c r="AJ4" s="75"/>
    </row>
    <row r="5" spans="1:45" ht="14.25">
      <c r="A5" s="76" t="s">
        <v>
163</v>
      </c>
      <c r="B5" s="67"/>
      <c r="C5" s="67"/>
      <c r="D5" s="67"/>
      <c r="E5" s="67"/>
      <c r="F5" s="67"/>
      <c r="G5" s="67"/>
      <c r="H5" s="67"/>
      <c r="I5" s="67"/>
      <c r="J5" s="67"/>
      <c r="K5" s="67"/>
      <c r="L5" s="67"/>
      <c r="M5" s="67"/>
      <c r="N5" s="67"/>
      <c r="O5" s="67"/>
      <c r="P5" s="67"/>
      <c r="Q5" s="67"/>
      <c r="R5" s="77"/>
      <c r="S5" s="77"/>
      <c r="T5" s="77"/>
      <c r="U5" s="77"/>
      <c r="V5" s="77"/>
      <c r="W5" s="77"/>
      <c r="X5" s="77"/>
      <c r="Y5" s="77"/>
      <c r="Z5" s="77"/>
      <c r="AA5" s="78"/>
      <c r="AB5" s="78"/>
      <c r="AC5" s="78"/>
      <c r="AD5" s="78"/>
      <c r="AE5" s="78"/>
      <c r="AF5" s="78"/>
      <c r="AG5" s="78"/>
      <c r="AH5" s="78"/>
      <c r="AI5" s="78"/>
      <c r="AJ5" s="78"/>
    </row>
    <row r="6" spans="1:45" ht="3" customHeight="1">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1:45" s="79" customFormat="1" ht="13.5" customHeight="1">
      <c r="A7" s="644" t="s">
        <v>
40</v>
      </c>
      <c r="B7" s="645"/>
      <c r="C7" s="645"/>
      <c r="D7" s="645"/>
      <c r="E7" s="645"/>
      <c r="F7" s="645"/>
      <c r="G7" s="640" t="str">
        <f>
IF(基本情報入力シート!M36="","",基本情報入力シート!M36)</f>
        <v>
○○ケアサービス</v>
      </c>
      <c r="H7" s="641"/>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41"/>
      <c r="AI7" s="641"/>
      <c r="AJ7" s="642"/>
    </row>
    <row r="8" spans="1:45" s="79" customFormat="1" ht="22.5" customHeight="1">
      <c r="A8" s="631" t="s">
        <v>
39</v>
      </c>
      <c r="B8" s="632"/>
      <c r="C8" s="632"/>
      <c r="D8" s="632"/>
      <c r="E8" s="632"/>
      <c r="F8" s="632"/>
      <c r="G8" s="646" t="str">
        <f>
IF(基本情報入力シート!M37="","",基本情報入力シート!M37)</f>
        <v>
○○ケアサービス</v>
      </c>
      <c r="H8" s="647"/>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7"/>
      <c r="AI8" s="647"/>
      <c r="AJ8" s="648"/>
    </row>
    <row r="9" spans="1:45" s="79" customFormat="1" ht="12.75" customHeight="1">
      <c r="A9" s="625" t="s">
        <v>
35</v>
      </c>
      <c r="B9" s="626"/>
      <c r="C9" s="626"/>
      <c r="D9" s="626"/>
      <c r="E9" s="626"/>
      <c r="F9" s="626"/>
      <c r="G9" s="80" t="s">
        <v>
1</v>
      </c>
      <c r="H9" s="633" t="str">
        <f>
IF(基本情報入力シート!AC38="－","",基本情報入力シート!AC38)</f>
        <v>
100－1234</v>
      </c>
      <c r="I9" s="633"/>
      <c r="J9" s="633"/>
      <c r="K9" s="633"/>
      <c r="L9" s="633"/>
      <c r="M9" s="81"/>
      <c r="N9" s="82"/>
      <c r="O9" s="82"/>
      <c r="P9" s="82"/>
      <c r="Q9" s="82"/>
      <c r="R9" s="82"/>
      <c r="S9" s="82"/>
      <c r="T9" s="82"/>
      <c r="U9" s="82"/>
      <c r="V9" s="82"/>
      <c r="W9" s="82"/>
      <c r="X9" s="82"/>
      <c r="Y9" s="82"/>
      <c r="Z9" s="82"/>
      <c r="AA9" s="82"/>
      <c r="AB9" s="82"/>
      <c r="AC9" s="82"/>
      <c r="AD9" s="82"/>
      <c r="AE9" s="82"/>
      <c r="AF9" s="82"/>
      <c r="AG9" s="82"/>
      <c r="AH9" s="82"/>
      <c r="AI9" s="82"/>
      <c r="AJ9" s="83"/>
    </row>
    <row r="10" spans="1:45" s="79" customFormat="1" ht="12" customHeight="1">
      <c r="A10" s="627"/>
      <c r="B10" s="628"/>
      <c r="C10" s="628"/>
      <c r="D10" s="628"/>
      <c r="E10" s="628"/>
      <c r="F10" s="628"/>
      <c r="G10" s="649" t="str">
        <f>
IF(基本情報入力シート!M39="","",基本情報入力シート!M39)</f>
        <v>
千代田区霞が関 1－2－2</v>
      </c>
      <c r="H10" s="650"/>
      <c r="I10" s="650"/>
      <c r="J10" s="650"/>
      <c r="K10" s="650"/>
      <c r="L10" s="650"/>
      <c r="M10" s="650"/>
      <c r="N10" s="650"/>
      <c r="O10" s="650"/>
      <c r="P10" s="650"/>
      <c r="Q10" s="650"/>
      <c r="R10" s="650"/>
      <c r="S10" s="650"/>
      <c r="T10" s="650"/>
      <c r="U10" s="650"/>
      <c r="V10" s="650"/>
      <c r="W10" s="650"/>
      <c r="X10" s="650"/>
      <c r="Y10" s="650"/>
      <c r="Z10" s="650"/>
      <c r="AA10" s="650"/>
      <c r="AB10" s="650"/>
      <c r="AC10" s="650"/>
      <c r="AD10" s="650"/>
      <c r="AE10" s="650"/>
      <c r="AF10" s="650"/>
      <c r="AG10" s="650"/>
      <c r="AH10" s="650"/>
      <c r="AI10" s="650"/>
      <c r="AJ10" s="651"/>
    </row>
    <row r="11" spans="1:45" s="79" customFormat="1" ht="12" customHeight="1">
      <c r="A11" s="629"/>
      <c r="B11" s="630"/>
      <c r="C11" s="630"/>
      <c r="D11" s="630"/>
      <c r="E11" s="630"/>
      <c r="F11" s="630"/>
      <c r="G11" s="622" t="str">
        <f>
IF(基本情報入力シート!M40="","",基本情報入力シート!M40)</f>
        <v>
○○ビル 18F</v>
      </c>
      <c r="H11" s="623"/>
      <c r="I11" s="623"/>
      <c r="J11" s="623"/>
      <c r="K11" s="623"/>
      <c r="L11" s="623"/>
      <c r="M11" s="623"/>
      <c r="N11" s="623"/>
      <c r="O11" s="623"/>
      <c r="P11" s="623"/>
      <c r="Q11" s="623"/>
      <c r="R11" s="623"/>
      <c r="S11" s="623"/>
      <c r="T11" s="623"/>
      <c r="U11" s="623"/>
      <c r="V11" s="623"/>
      <c r="W11" s="623"/>
      <c r="X11" s="623"/>
      <c r="Y11" s="623"/>
      <c r="Z11" s="623"/>
      <c r="AA11" s="623"/>
      <c r="AB11" s="623"/>
      <c r="AC11" s="623"/>
      <c r="AD11" s="623"/>
      <c r="AE11" s="623"/>
      <c r="AF11" s="623"/>
      <c r="AG11" s="623"/>
      <c r="AH11" s="623"/>
      <c r="AI11" s="623"/>
      <c r="AJ11" s="624"/>
    </row>
    <row r="12" spans="1:45" s="79" customFormat="1" ht="15" customHeight="1">
      <c r="A12" s="638" t="s">
        <v>
0</v>
      </c>
      <c r="B12" s="639"/>
      <c r="C12" s="639"/>
      <c r="D12" s="639"/>
      <c r="E12" s="639"/>
      <c r="F12" s="639"/>
      <c r="G12" s="640" t="str">
        <f>
IF(基本情報入力シート!M43="","",基本情報入力シート!M43)</f>
        <v>
コウロウ タロウ</v>
      </c>
      <c r="H12" s="641"/>
      <c r="I12" s="641"/>
      <c r="J12" s="641"/>
      <c r="K12" s="641"/>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2"/>
      <c r="AS12" s="84"/>
    </row>
    <row r="13" spans="1:45" s="79" customFormat="1" ht="22.5" customHeight="1">
      <c r="A13" s="627" t="s">
        <v>
36</v>
      </c>
      <c r="B13" s="628"/>
      <c r="C13" s="628"/>
      <c r="D13" s="628"/>
      <c r="E13" s="628"/>
      <c r="F13" s="628"/>
      <c r="G13" s="622" t="str">
        <f>
IF(基本情報入力シート!M44="","",基本情報入力シート!M44)</f>
        <v>
厚労 太郎</v>
      </c>
      <c r="H13" s="623"/>
      <c r="I13" s="623"/>
      <c r="J13" s="623"/>
      <c r="K13" s="623"/>
      <c r="L13" s="623"/>
      <c r="M13" s="623"/>
      <c r="N13" s="623"/>
      <c r="O13" s="623"/>
      <c r="P13" s="623"/>
      <c r="Q13" s="623"/>
      <c r="R13" s="623"/>
      <c r="S13" s="623"/>
      <c r="T13" s="623"/>
      <c r="U13" s="623"/>
      <c r="V13" s="623"/>
      <c r="W13" s="623"/>
      <c r="X13" s="623"/>
      <c r="Y13" s="623"/>
      <c r="Z13" s="623"/>
      <c r="AA13" s="623"/>
      <c r="AB13" s="623"/>
      <c r="AC13" s="623"/>
      <c r="AD13" s="623"/>
      <c r="AE13" s="623"/>
      <c r="AF13" s="623"/>
      <c r="AG13" s="623"/>
      <c r="AH13" s="623"/>
      <c r="AI13" s="623"/>
      <c r="AJ13" s="624"/>
      <c r="AS13" s="84"/>
    </row>
    <row r="14" spans="1:45" s="79" customFormat="1" ht="17.25" customHeight="1">
      <c r="A14" s="653" t="s">
        <v>
37</v>
      </c>
      <c r="B14" s="653"/>
      <c r="C14" s="653"/>
      <c r="D14" s="653"/>
      <c r="E14" s="653"/>
      <c r="F14" s="653"/>
      <c r="G14" s="637" t="s">
        <v>
23</v>
      </c>
      <c r="H14" s="637"/>
      <c r="I14" s="637"/>
      <c r="J14" s="631"/>
      <c r="K14" s="654" t="str">
        <f>
IF(基本情報入力シート!M45="","",基本情報入力シート!M45)</f>
        <v>
03-3571-XXXX</v>
      </c>
      <c r="L14" s="654"/>
      <c r="M14" s="654"/>
      <c r="N14" s="654"/>
      <c r="O14" s="654"/>
      <c r="P14" s="654"/>
      <c r="Q14" s="654"/>
      <c r="R14" s="654"/>
      <c r="S14" s="654"/>
      <c r="T14" s="654"/>
      <c r="U14" s="653" t="s">
        <v>
38</v>
      </c>
      <c r="V14" s="653"/>
      <c r="W14" s="653"/>
      <c r="X14" s="653"/>
      <c r="Y14" s="654" t="str">
        <f>
IF(基本情報入力シート!M46="","",基本情報入力シート!M46)</f>
        <v>
aaa@aaa.aa.jp</v>
      </c>
      <c r="Z14" s="654"/>
      <c r="AA14" s="654"/>
      <c r="AB14" s="654"/>
      <c r="AC14" s="654"/>
      <c r="AD14" s="654"/>
      <c r="AE14" s="654"/>
      <c r="AF14" s="654"/>
      <c r="AG14" s="654"/>
      <c r="AH14" s="654"/>
      <c r="AI14" s="654"/>
      <c r="AJ14" s="654"/>
      <c r="AS14" s="84"/>
    </row>
    <row r="15" spans="1:45" s="79" customFormat="1" ht="7.5" customHeight="1" thickBot="1">
      <c r="A15" s="85"/>
      <c r="B15" s="85"/>
      <c r="C15" s="85"/>
      <c r="D15" s="85"/>
      <c r="E15" s="85"/>
      <c r="F15" s="85"/>
      <c r="G15" s="85"/>
      <c r="H15" s="85"/>
      <c r="I15" s="85"/>
      <c r="J15" s="85"/>
      <c r="K15" s="86"/>
      <c r="L15" s="86"/>
      <c r="M15" s="86"/>
      <c r="N15" s="86"/>
      <c r="O15" s="86"/>
      <c r="P15" s="86"/>
      <c r="Q15" s="86"/>
      <c r="R15" s="86"/>
      <c r="S15" s="86"/>
      <c r="T15" s="86"/>
      <c r="U15" s="86"/>
      <c r="V15" s="85"/>
      <c r="W15" s="85"/>
      <c r="X15" s="85"/>
      <c r="Y15" s="85"/>
      <c r="Z15" s="86"/>
      <c r="AA15" s="86"/>
      <c r="AB15" s="86"/>
      <c r="AC15" s="86"/>
      <c r="AD15" s="86"/>
      <c r="AE15" s="86"/>
      <c r="AF15" s="86"/>
      <c r="AG15" s="86"/>
      <c r="AH15" s="86"/>
      <c r="AI15" s="86"/>
      <c r="AJ15" s="86"/>
      <c r="AS15" s="84"/>
    </row>
    <row r="16" spans="1:45" s="79" customFormat="1" ht="6.75" customHeight="1">
      <c r="A16" s="87"/>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9"/>
      <c r="AQ16" s="84"/>
    </row>
    <row r="17" spans="1:73" s="79" customFormat="1" ht="15.75" customHeight="1" thickBot="1">
      <c r="A17" s="90" t="s">
        <v>
267</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2"/>
      <c r="AQ17" s="84"/>
    </row>
    <row r="18" spans="1:73" ht="27" customHeight="1" thickBot="1">
      <c r="A18" s="93"/>
      <c r="B18" s="52" t="s">
        <v>
165</v>
      </c>
      <c r="C18" s="586" t="s">
        <v>
268</v>
      </c>
      <c r="D18" s="587"/>
      <c r="E18" s="587"/>
      <c r="F18" s="587"/>
      <c r="G18" s="587"/>
      <c r="H18" s="587"/>
      <c r="I18" s="587"/>
      <c r="J18" s="587"/>
      <c r="K18" s="587"/>
      <c r="L18" s="588"/>
      <c r="M18" s="53" t="s">
        <v>
165</v>
      </c>
      <c r="N18" s="589" t="s">
        <v>
269</v>
      </c>
      <c r="O18" s="590"/>
      <c r="P18" s="590"/>
      <c r="Q18" s="590"/>
      <c r="R18" s="590"/>
      <c r="S18" s="590"/>
      <c r="T18" s="590"/>
      <c r="U18" s="590"/>
      <c r="V18" s="590"/>
      <c r="W18" s="591"/>
      <c r="X18" s="54" t="s">
        <v>
165</v>
      </c>
      <c r="Y18" s="592" t="s">
        <v>
270</v>
      </c>
      <c r="Z18" s="593"/>
      <c r="AA18" s="593"/>
      <c r="AB18" s="593"/>
      <c r="AC18" s="593"/>
      <c r="AD18" s="593"/>
      <c r="AE18" s="593"/>
      <c r="AF18" s="593"/>
      <c r="AG18" s="593"/>
      <c r="AH18" s="593"/>
      <c r="AI18" s="594"/>
      <c r="AJ18" s="92"/>
      <c r="AQ18" s="94"/>
    </row>
    <row r="19" spans="1:73" ht="5.25" customHeight="1" thickBot="1">
      <c r="A19" s="95"/>
      <c r="B19" s="96"/>
      <c r="C19" s="97"/>
      <c r="D19" s="97"/>
      <c r="E19" s="97"/>
      <c r="F19" s="97"/>
      <c r="G19" s="97"/>
      <c r="H19" s="97"/>
      <c r="I19" s="97"/>
      <c r="J19" s="97"/>
      <c r="K19" s="97"/>
      <c r="L19" s="96"/>
      <c r="M19" s="97"/>
      <c r="N19" s="97"/>
      <c r="O19" s="97"/>
      <c r="P19" s="97"/>
      <c r="Q19" s="97"/>
      <c r="R19" s="97"/>
      <c r="S19" s="97"/>
      <c r="T19" s="97"/>
      <c r="U19" s="97"/>
      <c r="V19" s="97"/>
      <c r="W19" s="96"/>
      <c r="X19" s="97"/>
      <c r="Y19" s="97"/>
      <c r="Z19" s="97"/>
      <c r="AA19" s="97"/>
      <c r="AB19" s="97"/>
      <c r="AC19" s="97"/>
      <c r="AD19" s="97"/>
      <c r="AE19" s="97"/>
      <c r="AF19" s="97"/>
      <c r="AG19" s="97"/>
      <c r="AH19" s="97"/>
      <c r="AI19" s="97"/>
      <c r="AJ19" s="98"/>
      <c r="AQ19" s="94"/>
    </row>
    <row r="20" spans="1:73" ht="8.25" customHeight="1">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25"/>
      <c r="AK20" s="99"/>
      <c r="AR20" s="94"/>
    </row>
    <row r="21" spans="1:73" ht="14.25">
      <c r="A21" s="100" t="s">
        <v>
155</v>
      </c>
      <c r="B21" s="101"/>
      <c r="C21" s="101"/>
      <c r="D21" s="101"/>
      <c r="E21" s="101"/>
      <c r="F21" s="67"/>
      <c r="G21" s="101"/>
      <c r="H21" s="101"/>
      <c r="I21" s="101"/>
      <c r="J21" s="101"/>
      <c r="K21" s="102"/>
      <c r="L21" s="103"/>
      <c r="M21" s="67"/>
      <c r="N21" s="102"/>
      <c r="O21" s="102"/>
      <c r="P21" s="102"/>
      <c r="Q21" s="102"/>
      <c r="R21" s="102"/>
      <c r="S21" s="102"/>
      <c r="T21" s="102"/>
      <c r="U21" s="102"/>
      <c r="V21" s="101"/>
      <c r="W21" s="101"/>
      <c r="X21" s="101"/>
      <c r="Y21" s="101"/>
      <c r="Z21" s="102"/>
      <c r="AA21" s="102"/>
      <c r="AB21" s="102"/>
      <c r="AC21" s="102"/>
      <c r="AD21" s="102"/>
      <c r="AE21" s="102"/>
      <c r="AF21" s="102"/>
      <c r="AG21" s="102"/>
      <c r="AH21" s="102"/>
      <c r="AI21" s="102"/>
      <c r="AJ21" s="102"/>
      <c r="AS21" s="94"/>
    </row>
    <row r="22" spans="1:73">
      <c r="A22" s="104" t="s">
        <v>
120</v>
      </c>
      <c r="B22" s="105" t="s">
        <v>
248</v>
      </c>
      <c r="C22" s="101"/>
      <c r="D22" s="101"/>
      <c r="E22" s="101"/>
      <c r="F22" s="67"/>
      <c r="G22" s="101"/>
      <c r="H22" s="101"/>
      <c r="I22" s="101"/>
      <c r="J22" s="101"/>
      <c r="K22" s="102"/>
      <c r="L22" s="103"/>
      <c r="M22" s="67"/>
      <c r="N22" s="102"/>
      <c r="O22" s="102"/>
      <c r="P22" s="102"/>
      <c r="Q22" s="102"/>
      <c r="R22" s="102"/>
      <c r="S22" s="102"/>
      <c r="T22" s="102"/>
      <c r="U22" s="102"/>
      <c r="V22" s="101"/>
      <c r="W22" s="101"/>
      <c r="X22" s="101"/>
      <c r="Y22" s="101"/>
      <c r="Z22" s="102"/>
      <c r="AA22" s="102"/>
      <c r="AB22" s="102"/>
      <c r="AC22" s="102"/>
      <c r="AD22" s="102"/>
      <c r="AE22" s="102"/>
      <c r="AF22" s="102"/>
      <c r="AG22" s="102"/>
      <c r="AH22" s="102"/>
      <c r="AI22" s="102"/>
      <c r="AJ22" s="102"/>
      <c r="AS22" s="94"/>
    </row>
    <row r="23" spans="1:73" s="79" customFormat="1" ht="12.75" customHeight="1">
      <c r="A23" s="106" t="s">
        <v>
250</v>
      </c>
      <c r="B23" s="107" t="s">
        <v>
254</v>
      </c>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K23" s="108"/>
      <c r="AL23" s="542" t="s">
        <v>
257</v>
      </c>
      <c r="AM23" s="542"/>
      <c r="AN23" s="542"/>
      <c r="AO23" s="542"/>
      <c r="AP23" s="542"/>
      <c r="AQ23" s="542"/>
      <c r="AR23" s="542"/>
      <c r="AS23" s="542"/>
      <c r="AT23" s="542"/>
      <c r="AU23" s="542"/>
      <c r="AV23" s="542"/>
      <c r="AW23" s="542"/>
      <c r="AX23" s="542"/>
      <c r="AY23" s="542"/>
      <c r="AZ23" s="542"/>
      <c r="BA23" s="542"/>
      <c r="BB23" s="542"/>
      <c r="BC23" s="542"/>
      <c r="BD23" s="542"/>
      <c r="BE23" s="542"/>
      <c r="BF23" s="542"/>
      <c r="BG23" s="542"/>
      <c r="BH23" s="542"/>
      <c r="BI23" s="542"/>
      <c r="BJ23" s="542"/>
      <c r="BK23" s="542"/>
      <c r="BL23" s="542"/>
      <c r="BM23" s="542"/>
      <c r="BN23" s="542"/>
      <c r="BO23" s="542"/>
      <c r="BP23" s="542"/>
      <c r="BQ23" s="542"/>
      <c r="BR23" s="542"/>
      <c r="BS23" s="542"/>
      <c r="BT23" s="542"/>
      <c r="BU23" s="109"/>
    </row>
    <row r="24" spans="1:73" s="79" customFormat="1" ht="12.75" customHeight="1">
      <c r="A24" s="106" t="s">
        <v>
251</v>
      </c>
      <c r="B24" s="107" t="s">
        <v>
255</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K24" s="108"/>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09"/>
    </row>
    <row r="25" spans="1:73" s="79" customFormat="1" ht="12.75" customHeight="1">
      <c r="A25" s="106" t="s">
        <v>
252</v>
      </c>
      <c r="B25" s="542" t="s">
        <v>
256</v>
      </c>
      <c r="C25" s="542"/>
      <c r="D25" s="542"/>
      <c r="E25" s="542"/>
      <c r="F25" s="542"/>
      <c r="G25" s="542"/>
      <c r="H25" s="542"/>
      <c r="I25" s="542"/>
      <c r="J25" s="542"/>
      <c r="K25" s="542"/>
      <c r="L25" s="542"/>
      <c r="M25" s="542"/>
      <c r="N25" s="542"/>
      <c r="O25" s="542"/>
      <c r="P25" s="542"/>
      <c r="Q25" s="542"/>
      <c r="R25" s="542"/>
      <c r="S25" s="542"/>
      <c r="T25" s="542"/>
      <c r="U25" s="542"/>
      <c r="V25" s="542"/>
      <c r="W25" s="542"/>
      <c r="X25" s="542"/>
      <c r="Y25" s="542"/>
      <c r="Z25" s="542"/>
      <c r="AA25" s="542"/>
      <c r="AB25" s="542"/>
      <c r="AC25" s="542"/>
      <c r="AD25" s="542"/>
      <c r="AE25" s="542"/>
      <c r="AF25" s="542"/>
      <c r="AG25" s="542"/>
      <c r="AH25" s="542"/>
      <c r="AI25" s="542"/>
      <c r="AJ25" s="542"/>
      <c r="AK25" s="542"/>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09"/>
    </row>
    <row r="26" spans="1:73" s="79" customFormat="1" ht="12.75" customHeight="1">
      <c r="A26" s="106" t="s">
        <v>
253</v>
      </c>
      <c r="B26" s="107" t="s">
        <v>
258</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K26" s="108"/>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09"/>
    </row>
    <row r="27" spans="1:73" s="79" customFormat="1" ht="4.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2"/>
      <c r="AC27" s="111"/>
      <c r="AD27" s="111"/>
      <c r="AE27" s="111"/>
      <c r="AF27" s="111"/>
      <c r="AG27" s="111"/>
      <c r="AH27" s="111"/>
      <c r="AI27" s="111"/>
      <c r="AJ27" s="111"/>
      <c r="AK27" s="111"/>
      <c r="AS27" s="84"/>
    </row>
    <row r="28" spans="1:73" s="79" customFormat="1" ht="19.5" customHeight="1">
      <c r="A28" s="113" t="s">
        <v>
182</v>
      </c>
      <c r="B28" s="114"/>
      <c r="C28" s="115"/>
      <c r="D28" s="85"/>
      <c r="E28" s="85"/>
      <c r="F28" s="85"/>
      <c r="G28" s="85"/>
      <c r="H28" s="85"/>
      <c r="I28" s="85"/>
      <c r="J28" s="85"/>
      <c r="K28" s="86"/>
      <c r="L28" s="86"/>
      <c r="M28" s="86"/>
      <c r="N28" s="86"/>
      <c r="O28" s="86"/>
      <c r="P28" s="86"/>
      <c r="Q28" s="86"/>
      <c r="R28" s="86"/>
      <c r="S28" s="116"/>
      <c r="T28" s="117"/>
      <c r="U28" s="117"/>
      <c r="V28" s="118"/>
      <c r="AG28" s="84"/>
    </row>
    <row r="29" spans="1:73" s="79" customFormat="1" ht="18.75" customHeight="1">
      <c r="A29" s="595" t="s">
        <v>
179</v>
      </c>
      <c r="B29" s="596"/>
      <c r="C29" s="596"/>
      <c r="D29" s="596"/>
      <c r="E29" s="596"/>
      <c r="F29" s="596"/>
      <c r="G29" s="596"/>
      <c r="H29" s="596"/>
      <c r="I29" s="596"/>
      <c r="J29" s="596"/>
      <c r="K29" s="596"/>
      <c r="L29" s="596"/>
      <c r="M29" s="596"/>
      <c r="N29" s="596"/>
      <c r="O29" s="596"/>
      <c r="P29" s="596"/>
      <c r="Q29" s="596"/>
      <c r="R29" s="596"/>
      <c r="S29" s="596"/>
      <c r="T29" s="596"/>
      <c r="U29" s="596"/>
      <c r="V29" s="597"/>
      <c r="AG29" s="84"/>
    </row>
    <row r="30" spans="1:73" ht="18" customHeight="1">
      <c r="A30" s="119" t="s">
        <v>
25</v>
      </c>
      <c r="B30" s="503" t="s">
        <v>
114</v>
      </c>
      <c r="C30" s="503"/>
      <c r="D30" s="602">
        <f>
IF(V4=0,"",V4)</f>
        <v>
5</v>
      </c>
      <c r="E30" s="602"/>
      <c r="F30" s="120" t="s">
        <v>
115</v>
      </c>
      <c r="G30" s="121"/>
      <c r="H30" s="121"/>
      <c r="I30" s="121"/>
      <c r="J30" s="121"/>
      <c r="K30" s="121"/>
      <c r="L30" s="121"/>
      <c r="M30" s="121"/>
      <c r="N30" s="121"/>
      <c r="O30" s="122"/>
      <c r="P30" s="634">
        <f>
P35+W35+AD35</f>
        <v>
54805879</v>
      </c>
      <c r="Q30" s="635"/>
      <c r="R30" s="635"/>
      <c r="S30" s="635"/>
      <c r="T30" s="635"/>
      <c r="U30" s="636"/>
      <c r="V30" s="123" t="s">
        <v>
4</v>
      </c>
    </row>
    <row r="31" spans="1:73" ht="30.75" customHeight="1">
      <c r="A31" s="119" t="s">
        <v>
26</v>
      </c>
      <c r="B31" s="574" t="s">
        <v>
271</v>
      </c>
      <c r="C31" s="575"/>
      <c r="D31" s="575"/>
      <c r="E31" s="575"/>
      <c r="F31" s="575"/>
      <c r="G31" s="575"/>
      <c r="H31" s="575"/>
      <c r="I31" s="575"/>
      <c r="J31" s="575"/>
      <c r="K31" s="575"/>
      <c r="L31" s="575"/>
      <c r="M31" s="575"/>
      <c r="N31" s="575"/>
      <c r="O31" s="598"/>
      <c r="P31" s="599">
        <f>
P36+W36+AD36</f>
        <v>
56379277</v>
      </c>
      <c r="Q31" s="600"/>
      <c r="R31" s="600"/>
      <c r="S31" s="600"/>
      <c r="T31" s="600"/>
      <c r="U31" s="601"/>
      <c r="V31" s="124" t="s">
        <v>
4</v>
      </c>
    </row>
    <row r="32" spans="1:73" ht="3" customHeight="1">
      <c r="A32" s="125"/>
      <c r="B32" s="126"/>
      <c r="C32" s="126"/>
      <c r="D32" s="126"/>
      <c r="E32" s="126"/>
      <c r="F32" s="126"/>
      <c r="G32" s="126"/>
      <c r="H32" s="126"/>
      <c r="I32" s="126"/>
      <c r="J32" s="126"/>
      <c r="K32" s="126"/>
      <c r="L32" s="126"/>
      <c r="M32" s="126"/>
      <c r="N32" s="126"/>
      <c r="O32" s="126"/>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1:48" ht="20.25" customHeight="1" thickBot="1">
      <c r="A33" s="113" t="s">
        <v>
183</v>
      </c>
      <c r="B33" s="114"/>
      <c r="C33" s="115"/>
      <c r="D33" s="85"/>
      <c r="E33" s="85"/>
      <c r="F33" s="85"/>
      <c r="G33" s="85"/>
      <c r="H33" s="85"/>
      <c r="I33" s="85"/>
      <c r="J33" s="85"/>
      <c r="K33" s="86"/>
      <c r="L33" s="86"/>
      <c r="M33" s="86"/>
      <c r="N33" s="86"/>
      <c r="O33" s="86"/>
      <c r="P33" s="86"/>
      <c r="Q33" s="86"/>
      <c r="R33" s="86"/>
      <c r="S33" s="116"/>
      <c r="T33" s="117"/>
      <c r="U33" s="117"/>
      <c r="V33" s="118" t="s">
        <v>
198</v>
      </c>
      <c r="W33" s="117"/>
      <c r="X33" s="117"/>
      <c r="Y33" s="117"/>
      <c r="Z33" s="85"/>
      <c r="AA33" s="85"/>
      <c r="AB33" s="116"/>
      <c r="AC33" s="118" t="s">
        <v>
199</v>
      </c>
      <c r="AD33" s="117"/>
      <c r="AE33" s="117"/>
      <c r="AF33" s="117"/>
      <c r="AG33" s="117"/>
      <c r="AH33" s="117"/>
      <c r="AI33" s="85"/>
      <c r="AJ33" s="118" t="s">
        <v>
200</v>
      </c>
    </row>
    <row r="34" spans="1:48" ht="19.5" customHeight="1" thickBot="1">
      <c r="A34" s="545"/>
      <c r="B34" s="546"/>
      <c r="C34" s="546"/>
      <c r="D34" s="546"/>
      <c r="E34" s="546"/>
      <c r="F34" s="546"/>
      <c r="G34" s="546"/>
      <c r="H34" s="546"/>
      <c r="I34" s="546"/>
      <c r="J34" s="546"/>
      <c r="K34" s="546"/>
      <c r="L34" s="546"/>
      <c r="M34" s="546"/>
      <c r="N34" s="546"/>
      <c r="O34" s="547"/>
      <c r="P34" s="548" t="s">
        <v>
111</v>
      </c>
      <c r="Q34" s="549"/>
      <c r="R34" s="549"/>
      <c r="S34" s="549"/>
      <c r="T34" s="549"/>
      <c r="U34" s="550"/>
      <c r="V34" s="128" t="str">
        <f>
IF(P35="","",IF(P36="","",IF(P36&gt;=P35,"○","☓")))</f>
        <v>
○</v>
      </c>
      <c r="W34" s="606" t="s">
        <v>
112</v>
      </c>
      <c r="X34" s="549"/>
      <c r="Y34" s="549"/>
      <c r="Z34" s="549"/>
      <c r="AA34" s="549"/>
      <c r="AB34" s="550"/>
      <c r="AC34" s="128" t="str">
        <f>
IF(W35="","",IF(W36="","",IF(W36&gt;=W35,"○","☓")))</f>
        <v>
○</v>
      </c>
      <c r="AD34" s="606" t="s">
        <v>
113</v>
      </c>
      <c r="AE34" s="549"/>
      <c r="AF34" s="549"/>
      <c r="AG34" s="549"/>
      <c r="AH34" s="549"/>
      <c r="AI34" s="550"/>
      <c r="AJ34" s="128" t="str">
        <f>
IF(AD35="","",IF(AD36="","",IF(AD36&gt;=AD35,"○","☓")))</f>
        <v>
○</v>
      </c>
      <c r="AL34" s="459" t="s">
        <v>
286</v>
      </c>
      <c r="AM34" s="459"/>
      <c r="AN34" s="459"/>
      <c r="AO34" s="459"/>
      <c r="AP34" s="459"/>
      <c r="AQ34" s="459"/>
      <c r="AR34" s="459"/>
      <c r="AS34" s="459"/>
      <c r="AT34" s="459"/>
      <c r="AU34" s="459"/>
      <c r="AV34" s="460"/>
    </row>
    <row r="35" spans="1:48" ht="18" customHeight="1" thickBot="1">
      <c r="A35" s="119" t="s">
        <v>
25</v>
      </c>
      <c r="B35" s="503" t="s">
        <v>
114</v>
      </c>
      <c r="C35" s="503"/>
      <c r="D35" s="602">
        <f>
IF(V4=0,"",V4)</f>
        <v>
5</v>
      </c>
      <c r="E35" s="602"/>
      <c r="F35" s="584" t="s">
        <v>
184</v>
      </c>
      <c r="G35" s="584"/>
      <c r="H35" s="584"/>
      <c r="I35" s="584"/>
      <c r="J35" s="584"/>
      <c r="K35" s="584"/>
      <c r="L35" s="584"/>
      <c r="M35" s="584"/>
      <c r="N35" s="584"/>
      <c r="O35" s="585"/>
      <c r="P35" s="543">
        <f>
IF('別紙様式3-2'!P7="","",'別紙様式3-2'!P7)</f>
        <v>
38081062</v>
      </c>
      <c r="Q35" s="544"/>
      <c r="R35" s="544"/>
      <c r="S35" s="544"/>
      <c r="T35" s="544"/>
      <c r="U35" s="544"/>
      <c r="V35" s="129" t="s">
        <v>
4</v>
      </c>
      <c r="W35" s="543">
        <f>
IF('別紙様式3-2'!P8="","",'別紙様式3-2'!P8)</f>
        <v>
9713054</v>
      </c>
      <c r="X35" s="544"/>
      <c r="Y35" s="544"/>
      <c r="Z35" s="544"/>
      <c r="AA35" s="544"/>
      <c r="AB35" s="544"/>
      <c r="AC35" s="129" t="s">
        <v>
4</v>
      </c>
      <c r="AD35" s="543">
        <f>
IF('別紙様式3-2'!P9="","",'別紙様式3-2'!P9)</f>
        <v>
7011763</v>
      </c>
      <c r="AE35" s="544"/>
      <c r="AF35" s="544"/>
      <c r="AG35" s="544"/>
      <c r="AH35" s="544"/>
      <c r="AI35" s="544"/>
      <c r="AJ35" s="130" t="s">
        <v>
4</v>
      </c>
    </row>
    <row r="36" spans="1:48" ht="30" customHeight="1" thickBot="1">
      <c r="A36" s="119" t="s">
        <v>
26</v>
      </c>
      <c r="B36" s="574" t="s">
        <v>
272</v>
      </c>
      <c r="C36" s="575"/>
      <c r="D36" s="575"/>
      <c r="E36" s="575"/>
      <c r="F36" s="575"/>
      <c r="G36" s="575"/>
      <c r="H36" s="575"/>
      <c r="I36" s="575"/>
      <c r="J36" s="575"/>
      <c r="K36" s="575"/>
      <c r="L36" s="575"/>
      <c r="M36" s="575"/>
      <c r="N36" s="575"/>
      <c r="O36" s="575"/>
      <c r="P36" s="699">
        <v>
38883524</v>
      </c>
      <c r="Q36" s="700"/>
      <c r="R36" s="700"/>
      <c r="S36" s="700"/>
      <c r="T36" s="700"/>
      <c r="U36" s="701"/>
      <c r="V36" s="131" t="s">
        <v>
4</v>
      </c>
      <c r="W36" s="599">
        <f>
IFERROR(S76+Y76+AE76,"")</f>
        <v>
10088663</v>
      </c>
      <c r="X36" s="600"/>
      <c r="Y36" s="600"/>
      <c r="Z36" s="600"/>
      <c r="AA36" s="600"/>
      <c r="AB36" s="601"/>
      <c r="AC36" s="132" t="s">
        <v>
4</v>
      </c>
      <c r="AD36" s="599">
        <f>
IFERROR(S94+S96,"")</f>
        <v>
7407090</v>
      </c>
      <c r="AE36" s="600"/>
      <c r="AF36" s="600"/>
      <c r="AG36" s="600"/>
      <c r="AH36" s="600"/>
      <c r="AI36" s="601"/>
      <c r="AJ36" s="133" t="s">
        <v>
4</v>
      </c>
    </row>
    <row r="37" spans="1:48" ht="5.25" customHeight="1">
      <c r="A37" s="134"/>
      <c r="B37" s="126"/>
      <c r="C37" s="135"/>
      <c r="D37" s="135"/>
      <c r="E37" s="135"/>
      <c r="F37" s="136"/>
      <c r="G37" s="136"/>
      <c r="H37" s="136"/>
      <c r="I37" s="136"/>
      <c r="J37" s="136"/>
      <c r="K37" s="136"/>
      <c r="L37" s="136"/>
      <c r="M37" s="136"/>
      <c r="N37" s="136"/>
      <c r="O37" s="136"/>
      <c r="P37" s="137"/>
      <c r="Q37" s="137"/>
      <c r="R37" s="137"/>
      <c r="S37" s="137"/>
      <c r="T37" s="137"/>
      <c r="U37" s="137"/>
      <c r="V37" s="136"/>
      <c r="W37" s="136"/>
      <c r="X37" s="136"/>
      <c r="Y37" s="136"/>
      <c r="Z37" s="136"/>
      <c r="AA37" s="136"/>
      <c r="AB37" s="136"/>
      <c r="AC37" s="138"/>
      <c r="AD37" s="136"/>
      <c r="AE37" s="136"/>
      <c r="AF37" s="136"/>
      <c r="AG37" s="136"/>
      <c r="AH37" s="136"/>
      <c r="AI37" s="136"/>
      <c r="AJ37" s="139"/>
    </row>
    <row r="38" spans="1:48" ht="19.5" customHeight="1" thickBot="1">
      <c r="A38" s="113" t="s">
        <v>
160</v>
      </c>
      <c r="B38" s="126"/>
      <c r="C38" s="135"/>
      <c r="D38" s="135"/>
      <c r="E38" s="135"/>
      <c r="F38" s="136"/>
      <c r="G38" s="136"/>
      <c r="H38" s="136"/>
      <c r="I38" s="136"/>
      <c r="J38" s="136"/>
      <c r="K38" s="136"/>
      <c r="L38" s="136"/>
      <c r="M38" s="136"/>
      <c r="N38" s="136"/>
      <c r="O38" s="136"/>
      <c r="P38" s="137"/>
      <c r="Q38" s="137"/>
      <c r="R38" s="137"/>
      <c r="S38" s="137"/>
      <c r="T38" s="137"/>
      <c r="U38" s="137"/>
      <c r="V38" s="136"/>
      <c r="W38" s="136"/>
      <c r="X38" s="136"/>
      <c r="Y38" s="136"/>
      <c r="Z38" s="136"/>
      <c r="AA38" s="136"/>
      <c r="AB38" s="136"/>
      <c r="AC38" s="138"/>
      <c r="AD38" s="136"/>
      <c r="AE38" s="136"/>
      <c r="AF38" s="136"/>
      <c r="AG38" s="136"/>
      <c r="AH38" s="136"/>
      <c r="AI38" s="136"/>
      <c r="AJ38" s="139"/>
    </row>
    <row r="39" spans="1:48" ht="18.75" customHeight="1" thickBot="1">
      <c r="A39" s="140" t="s">
        <v>
25</v>
      </c>
      <c r="B39" s="502" t="s">
        <v>
114</v>
      </c>
      <c r="C39" s="502"/>
      <c r="D39" s="579">
        <f>
IF(V4=0,"",V4)</f>
        <v>
5</v>
      </c>
      <c r="E39" s="579"/>
      <c r="F39" s="572" t="s">
        <v>
135</v>
      </c>
      <c r="G39" s="572"/>
      <c r="H39" s="572"/>
      <c r="I39" s="572"/>
      <c r="J39" s="572"/>
      <c r="K39" s="572"/>
      <c r="L39" s="572"/>
      <c r="M39" s="572"/>
      <c r="N39" s="572"/>
      <c r="O39" s="573"/>
      <c r="P39" s="603">
        <f>
P40-P41</f>
        <v>
267633483</v>
      </c>
      <c r="Q39" s="604"/>
      <c r="R39" s="604"/>
      <c r="S39" s="604"/>
      <c r="T39" s="604"/>
      <c r="U39" s="605"/>
      <c r="V39" s="123" t="s">
        <v>
4</v>
      </c>
      <c r="W39" s="141" t="s">
        <v>
177</v>
      </c>
      <c r="X39" s="618" t="str">
        <f>
IF(P42="","",IF(P39="","",IF(P39&gt;=P42,"○","☓")))</f>
        <v>
○</v>
      </c>
      <c r="Y39" s="702" t="s">
        <v>
166</v>
      </c>
      <c r="Z39" s="136"/>
      <c r="AA39" s="136"/>
      <c r="AB39" s="136"/>
      <c r="AC39" s="138"/>
      <c r="AD39" s="136"/>
      <c r="AE39" s="136"/>
      <c r="AF39" s="136"/>
      <c r="AG39" s="136"/>
      <c r="AH39" s="136"/>
      <c r="AI39" s="136"/>
      <c r="AJ39" s="139"/>
      <c r="AL39" s="507" t="s">
        <v>
285</v>
      </c>
      <c r="AM39" s="508"/>
      <c r="AN39" s="508"/>
      <c r="AO39" s="508"/>
      <c r="AP39" s="508"/>
      <c r="AQ39" s="508"/>
      <c r="AR39" s="508"/>
      <c r="AS39" s="508"/>
      <c r="AT39" s="508"/>
      <c r="AU39" s="508"/>
      <c r="AV39" s="509"/>
    </row>
    <row r="40" spans="1:48" ht="18.75" customHeight="1" thickBot="1">
      <c r="A40" s="551"/>
      <c r="B40" s="609" t="s">
        <v>
185</v>
      </c>
      <c r="C40" s="609"/>
      <c r="D40" s="609"/>
      <c r="E40" s="609"/>
      <c r="F40" s="609"/>
      <c r="G40" s="609"/>
      <c r="H40" s="609"/>
      <c r="I40" s="609"/>
      <c r="J40" s="609"/>
      <c r="K40" s="609"/>
      <c r="L40" s="609"/>
      <c r="M40" s="609"/>
      <c r="N40" s="609"/>
      <c r="O40" s="610"/>
      <c r="P40" s="613">
        <v>
324012760</v>
      </c>
      <c r="Q40" s="614"/>
      <c r="R40" s="614"/>
      <c r="S40" s="614"/>
      <c r="T40" s="614"/>
      <c r="U40" s="615"/>
      <c r="V40" s="123" t="s">
        <v>
4</v>
      </c>
      <c r="W40" s="141"/>
      <c r="X40" s="619"/>
      <c r="Y40" s="702"/>
      <c r="Z40" s="136"/>
      <c r="AA40" s="136"/>
      <c r="AB40" s="136"/>
      <c r="AC40" s="138"/>
      <c r="AD40" s="136"/>
      <c r="AE40" s="136"/>
      <c r="AF40" s="136"/>
      <c r="AG40" s="136"/>
      <c r="AH40" s="136"/>
      <c r="AI40" s="136"/>
      <c r="AJ40" s="139"/>
      <c r="AL40" s="553"/>
      <c r="AM40" s="554"/>
      <c r="AN40" s="554"/>
      <c r="AO40" s="554"/>
      <c r="AP40" s="554"/>
      <c r="AQ40" s="554"/>
      <c r="AR40" s="554"/>
      <c r="AS40" s="554"/>
      <c r="AT40" s="554"/>
      <c r="AU40" s="554"/>
      <c r="AV40" s="555"/>
    </row>
    <row r="41" spans="1:48" ht="18.75" customHeight="1" thickBot="1">
      <c r="A41" s="552"/>
      <c r="B41" s="611" t="s">
        <v>
186</v>
      </c>
      <c r="C41" s="611"/>
      <c r="D41" s="611"/>
      <c r="E41" s="611"/>
      <c r="F41" s="611"/>
      <c r="G41" s="611"/>
      <c r="H41" s="611"/>
      <c r="I41" s="611"/>
      <c r="J41" s="611"/>
      <c r="K41" s="611"/>
      <c r="L41" s="611"/>
      <c r="M41" s="611"/>
      <c r="N41" s="611"/>
      <c r="O41" s="612"/>
      <c r="P41" s="616">
        <f>
P31</f>
        <v>
56379277</v>
      </c>
      <c r="Q41" s="617"/>
      <c r="R41" s="617"/>
      <c r="S41" s="617"/>
      <c r="T41" s="617"/>
      <c r="U41" s="617"/>
      <c r="V41" s="142" t="s">
        <v>
4</v>
      </c>
      <c r="W41" s="141"/>
      <c r="X41" s="619"/>
      <c r="Y41" s="702"/>
      <c r="Z41" s="136"/>
      <c r="AA41" s="136"/>
      <c r="AB41" s="136"/>
      <c r="AC41" s="138"/>
      <c r="AD41" s="136"/>
      <c r="AE41" s="136"/>
      <c r="AF41" s="136"/>
      <c r="AG41" s="136"/>
      <c r="AH41" s="136"/>
      <c r="AI41" s="136"/>
      <c r="AJ41" s="139"/>
      <c r="AL41" s="553"/>
      <c r="AM41" s="554"/>
      <c r="AN41" s="554"/>
      <c r="AO41" s="554"/>
      <c r="AP41" s="554"/>
      <c r="AQ41" s="554"/>
      <c r="AR41" s="554"/>
      <c r="AS41" s="554"/>
      <c r="AT41" s="554"/>
      <c r="AU41" s="554"/>
      <c r="AV41" s="555"/>
    </row>
    <row r="42" spans="1:48" ht="30.75" customHeight="1" thickBot="1">
      <c r="A42" s="140" t="s">
        <v>
26</v>
      </c>
      <c r="B42" s="607" t="s">
        <v>
273</v>
      </c>
      <c r="C42" s="608"/>
      <c r="D42" s="608"/>
      <c r="E42" s="608"/>
      <c r="F42" s="608"/>
      <c r="G42" s="608"/>
      <c r="H42" s="608"/>
      <c r="I42" s="608"/>
      <c r="J42" s="608"/>
      <c r="K42" s="608"/>
      <c r="L42" s="608"/>
      <c r="M42" s="608"/>
      <c r="N42" s="608"/>
      <c r="O42" s="608"/>
      <c r="P42" s="603">
        <f>
P43-P44-P45-P46-P47</f>
        <v>
255401776</v>
      </c>
      <c r="Q42" s="604"/>
      <c r="R42" s="604"/>
      <c r="S42" s="604"/>
      <c r="T42" s="604"/>
      <c r="U42" s="605"/>
      <c r="V42" s="143" t="s">
        <v>
4</v>
      </c>
      <c r="W42" s="141" t="s">
        <v>
177</v>
      </c>
      <c r="X42" s="620"/>
      <c r="Y42" s="702"/>
      <c r="Z42" s="136"/>
      <c r="AA42" s="136"/>
      <c r="AB42" s="136"/>
      <c r="AC42" s="138"/>
      <c r="AD42" s="136"/>
      <c r="AE42" s="136"/>
      <c r="AF42" s="136"/>
      <c r="AG42" s="136"/>
      <c r="AH42" s="136"/>
      <c r="AI42" s="136"/>
      <c r="AJ42" s="139"/>
      <c r="AL42" s="510"/>
      <c r="AM42" s="511"/>
      <c r="AN42" s="511"/>
      <c r="AO42" s="511"/>
      <c r="AP42" s="511"/>
      <c r="AQ42" s="511"/>
      <c r="AR42" s="511"/>
      <c r="AS42" s="511"/>
      <c r="AT42" s="511"/>
      <c r="AU42" s="511"/>
      <c r="AV42" s="512"/>
    </row>
    <row r="43" spans="1:48" ht="18.75" customHeight="1" thickBot="1">
      <c r="A43" s="560"/>
      <c r="B43" s="610" t="s">
        <v>
130</v>
      </c>
      <c r="C43" s="703"/>
      <c r="D43" s="703"/>
      <c r="E43" s="703"/>
      <c r="F43" s="703"/>
      <c r="G43" s="703"/>
      <c r="H43" s="703"/>
      <c r="I43" s="703"/>
      <c r="J43" s="703"/>
      <c r="K43" s="703"/>
      <c r="L43" s="703"/>
      <c r="M43" s="703"/>
      <c r="N43" s="703"/>
      <c r="O43" s="704"/>
      <c r="P43" s="566">
        <v>
323895307</v>
      </c>
      <c r="Q43" s="567"/>
      <c r="R43" s="567"/>
      <c r="S43" s="567"/>
      <c r="T43" s="567"/>
      <c r="U43" s="568"/>
      <c r="V43" s="123" t="s">
        <v>
4</v>
      </c>
      <c r="W43" s="136"/>
      <c r="X43" s="136"/>
      <c r="Y43" s="136"/>
      <c r="Z43" s="136"/>
      <c r="AA43" s="136"/>
      <c r="AB43" s="136"/>
      <c r="AC43" s="138"/>
      <c r="AD43" s="136"/>
      <c r="AE43" s="136"/>
      <c r="AF43" s="136"/>
      <c r="AG43" s="136"/>
      <c r="AH43" s="136"/>
      <c r="AI43" s="136"/>
      <c r="AJ43" s="139"/>
    </row>
    <row r="44" spans="1:48" ht="18.75" customHeight="1" thickBot="1">
      <c r="A44" s="561"/>
      <c r="B44" s="610" t="s">
        <v>
131</v>
      </c>
      <c r="C44" s="703"/>
      <c r="D44" s="703"/>
      <c r="E44" s="703"/>
      <c r="F44" s="703"/>
      <c r="G44" s="703"/>
      <c r="H44" s="703"/>
      <c r="I44" s="703"/>
      <c r="J44" s="703"/>
      <c r="K44" s="703"/>
      <c r="L44" s="703"/>
      <c r="M44" s="703"/>
      <c r="N44" s="703"/>
      <c r="O44" s="704"/>
      <c r="P44" s="566">
        <v>
36672680</v>
      </c>
      <c r="Q44" s="567"/>
      <c r="R44" s="567"/>
      <c r="S44" s="567"/>
      <c r="T44" s="567"/>
      <c r="U44" s="568"/>
      <c r="V44" s="123" t="s">
        <v>
4</v>
      </c>
      <c r="W44" s="136"/>
      <c r="X44" s="136"/>
      <c r="Y44" s="136"/>
      <c r="Z44" s="136"/>
      <c r="AA44" s="136"/>
      <c r="AB44" s="136"/>
      <c r="AC44" s="138"/>
      <c r="AD44" s="136"/>
      <c r="AE44" s="136"/>
      <c r="AF44" s="136"/>
      <c r="AG44" s="136"/>
      <c r="AH44" s="136"/>
      <c r="AI44" s="136"/>
      <c r="AJ44" s="139"/>
    </row>
    <row r="45" spans="1:48" ht="18.75" customHeight="1" thickBot="1">
      <c r="A45" s="561"/>
      <c r="B45" s="610" t="s">
        <v>
132</v>
      </c>
      <c r="C45" s="703"/>
      <c r="D45" s="703"/>
      <c r="E45" s="703"/>
      <c r="F45" s="703"/>
      <c r="G45" s="703"/>
      <c r="H45" s="703"/>
      <c r="I45" s="703"/>
      <c r="J45" s="703"/>
      <c r="K45" s="703"/>
      <c r="L45" s="703"/>
      <c r="M45" s="703"/>
      <c r="N45" s="703"/>
      <c r="O45" s="704"/>
      <c r="P45" s="566">
        <v>
9379554</v>
      </c>
      <c r="Q45" s="567"/>
      <c r="R45" s="567"/>
      <c r="S45" s="567"/>
      <c r="T45" s="567"/>
      <c r="U45" s="568"/>
      <c r="V45" s="123" t="s">
        <v>
4</v>
      </c>
      <c r="W45" s="136"/>
      <c r="X45" s="136"/>
      <c r="Y45" s="136"/>
      <c r="Z45" s="136"/>
      <c r="AA45" s="136"/>
      <c r="AB45" s="136"/>
      <c r="AC45" s="138"/>
      <c r="AD45" s="136"/>
      <c r="AE45" s="136"/>
      <c r="AF45" s="136"/>
      <c r="AG45" s="136"/>
      <c r="AH45" s="136"/>
      <c r="AI45" s="136"/>
      <c r="AJ45" s="139"/>
    </row>
    <row r="46" spans="1:48" ht="30" customHeight="1" thickBot="1">
      <c r="A46" s="561"/>
      <c r="B46" s="569" t="s">
        <v>
133</v>
      </c>
      <c r="C46" s="570"/>
      <c r="D46" s="570"/>
      <c r="E46" s="570"/>
      <c r="F46" s="570"/>
      <c r="G46" s="570"/>
      <c r="H46" s="570"/>
      <c r="I46" s="570"/>
      <c r="J46" s="570"/>
      <c r="K46" s="570"/>
      <c r="L46" s="570"/>
      <c r="M46" s="570"/>
      <c r="N46" s="570"/>
      <c r="O46" s="571"/>
      <c r="P46" s="566">
        <v>
7312647</v>
      </c>
      <c r="Q46" s="567"/>
      <c r="R46" s="567"/>
      <c r="S46" s="567"/>
      <c r="T46" s="567"/>
      <c r="U46" s="568"/>
      <c r="V46" s="123" t="s">
        <v>
4</v>
      </c>
      <c r="W46" s="136"/>
      <c r="X46" s="136"/>
      <c r="Y46" s="136"/>
      <c r="Z46" s="136"/>
      <c r="AA46" s="136"/>
      <c r="AB46" s="136"/>
      <c r="AC46" s="138"/>
      <c r="AD46" s="136"/>
      <c r="AE46" s="136"/>
      <c r="AF46" s="136"/>
      <c r="AG46" s="136"/>
      <c r="AH46" s="136"/>
      <c r="AI46" s="136"/>
      <c r="AJ46" s="139"/>
    </row>
    <row r="47" spans="1:48" ht="30" customHeight="1" thickBot="1">
      <c r="A47" s="562"/>
      <c r="B47" s="563" t="s">
        <v>
134</v>
      </c>
      <c r="C47" s="564"/>
      <c r="D47" s="564"/>
      <c r="E47" s="564"/>
      <c r="F47" s="564"/>
      <c r="G47" s="564"/>
      <c r="H47" s="564"/>
      <c r="I47" s="564"/>
      <c r="J47" s="564"/>
      <c r="K47" s="564"/>
      <c r="L47" s="564"/>
      <c r="M47" s="564"/>
      <c r="N47" s="564"/>
      <c r="O47" s="565"/>
      <c r="P47" s="566">
        <v>
15128650</v>
      </c>
      <c r="Q47" s="567"/>
      <c r="R47" s="567"/>
      <c r="S47" s="567"/>
      <c r="T47" s="567"/>
      <c r="U47" s="568"/>
      <c r="V47" s="143" t="s">
        <v>
4</v>
      </c>
      <c r="W47" s="136"/>
      <c r="X47" s="136"/>
      <c r="Y47" s="136"/>
      <c r="Z47" s="136"/>
      <c r="AA47" s="136"/>
      <c r="AB47" s="136"/>
      <c r="AC47" s="138"/>
      <c r="AD47" s="136"/>
      <c r="AE47" s="136"/>
      <c r="AF47" s="136"/>
      <c r="AG47" s="136"/>
      <c r="AH47" s="136"/>
      <c r="AI47" s="136"/>
      <c r="AJ47" s="139"/>
    </row>
    <row r="48" spans="1:48" s="79" customFormat="1" ht="6" customHeight="1">
      <c r="A48" s="85"/>
      <c r="B48" s="114"/>
      <c r="C48" s="115"/>
      <c r="D48" s="85"/>
      <c r="E48" s="85"/>
      <c r="F48" s="85"/>
      <c r="G48" s="85"/>
      <c r="H48" s="85"/>
      <c r="I48" s="85"/>
      <c r="J48" s="85"/>
      <c r="K48" s="86"/>
      <c r="L48" s="86"/>
      <c r="M48" s="86"/>
      <c r="N48" s="86"/>
      <c r="O48" s="86"/>
      <c r="P48" s="86"/>
      <c r="Q48" s="86"/>
      <c r="R48" s="86"/>
      <c r="S48" s="116"/>
      <c r="T48" s="117"/>
      <c r="U48" s="117"/>
      <c r="V48" s="117"/>
      <c r="W48" s="117"/>
      <c r="X48" s="117"/>
      <c r="Y48" s="117"/>
      <c r="Z48" s="85"/>
      <c r="AA48" s="85"/>
      <c r="AB48" s="116"/>
      <c r="AC48" s="117"/>
      <c r="AD48" s="117"/>
      <c r="AE48" s="117"/>
      <c r="AF48" s="117"/>
      <c r="AG48" s="117"/>
      <c r="AH48" s="117"/>
      <c r="AI48" s="85"/>
      <c r="AJ48" s="85"/>
      <c r="AS48" s="84"/>
    </row>
    <row r="49" spans="1:50" ht="12" customHeight="1">
      <c r="A49" s="144" t="s">
        <v>
119</v>
      </c>
      <c r="B49" s="110"/>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row>
    <row r="50" spans="1:50" s="79" customFormat="1" ht="12" customHeight="1">
      <c r="A50" s="146" t="s">
        <v>
121</v>
      </c>
      <c r="B50" s="559" t="s">
        <v>
245</v>
      </c>
      <c r="C50" s="559"/>
      <c r="D50" s="559"/>
      <c r="E50" s="559"/>
      <c r="F50" s="559"/>
      <c r="G50" s="559"/>
      <c r="H50" s="559"/>
      <c r="I50" s="559"/>
      <c r="J50" s="559"/>
      <c r="K50" s="559"/>
      <c r="L50" s="559"/>
      <c r="M50" s="559"/>
      <c r="N50" s="559"/>
      <c r="O50" s="559"/>
      <c r="P50" s="559"/>
      <c r="Q50" s="559"/>
      <c r="R50" s="559"/>
      <c r="S50" s="559"/>
      <c r="T50" s="559"/>
      <c r="U50" s="559"/>
      <c r="V50" s="559"/>
      <c r="W50" s="559"/>
      <c r="X50" s="559"/>
      <c r="Y50" s="559"/>
      <c r="Z50" s="559"/>
      <c r="AA50" s="559"/>
      <c r="AB50" s="559"/>
      <c r="AC50" s="559"/>
      <c r="AD50" s="559"/>
      <c r="AE50" s="559"/>
      <c r="AF50" s="559"/>
      <c r="AG50" s="559"/>
      <c r="AH50" s="559"/>
      <c r="AI50" s="559"/>
      <c r="AJ50" s="559"/>
      <c r="AK50" s="559"/>
      <c r="AS50" s="84"/>
    </row>
    <row r="51" spans="1:50" s="79" customFormat="1" ht="23.25" customHeight="1">
      <c r="A51" s="146" t="s">
        <v>
120</v>
      </c>
      <c r="B51" s="559" t="s">
        <v>
320</v>
      </c>
      <c r="C51" s="559"/>
      <c r="D51" s="559"/>
      <c r="E51" s="559"/>
      <c r="F51" s="559"/>
      <c r="G51" s="559"/>
      <c r="H51" s="559"/>
      <c r="I51" s="559"/>
      <c r="J51" s="559"/>
      <c r="K51" s="559"/>
      <c r="L51" s="559"/>
      <c r="M51" s="559"/>
      <c r="N51" s="559"/>
      <c r="O51" s="559"/>
      <c r="P51" s="559"/>
      <c r="Q51" s="559"/>
      <c r="R51" s="559"/>
      <c r="S51" s="559"/>
      <c r="T51" s="559"/>
      <c r="U51" s="559"/>
      <c r="V51" s="559"/>
      <c r="W51" s="559"/>
      <c r="X51" s="559"/>
      <c r="Y51" s="559"/>
      <c r="Z51" s="559"/>
      <c r="AA51" s="559"/>
      <c r="AB51" s="559"/>
      <c r="AC51" s="559"/>
      <c r="AD51" s="559"/>
      <c r="AE51" s="559"/>
      <c r="AF51" s="559"/>
      <c r="AG51" s="559"/>
      <c r="AH51" s="559"/>
      <c r="AI51" s="559"/>
      <c r="AJ51" s="559"/>
      <c r="AK51" s="559"/>
      <c r="AS51" s="84"/>
    </row>
    <row r="52" spans="1:50" s="79" customFormat="1" ht="45.75" customHeight="1">
      <c r="A52" s="146" t="s">
        <v>
121</v>
      </c>
      <c r="B52" s="559" t="s">
        <v>
201</v>
      </c>
      <c r="C52" s="559"/>
      <c r="D52" s="559"/>
      <c r="E52" s="559"/>
      <c r="F52" s="559"/>
      <c r="G52" s="559"/>
      <c r="H52" s="559"/>
      <c r="I52" s="559"/>
      <c r="J52" s="559"/>
      <c r="K52" s="559"/>
      <c r="L52" s="559"/>
      <c r="M52" s="559"/>
      <c r="N52" s="559"/>
      <c r="O52" s="559"/>
      <c r="P52" s="559"/>
      <c r="Q52" s="559"/>
      <c r="R52" s="559"/>
      <c r="S52" s="559"/>
      <c r="T52" s="559"/>
      <c r="U52" s="559"/>
      <c r="V52" s="559"/>
      <c r="W52" s="559"/>
      <c r="X52" s="559"/>
      <c r="Y52" s="559"/>
      <c r="Z52" s="559"/>
      <c r="AA52" s="559"/>
      <c r="AB52" s="559"/>
      <c r="AC52" s="559"/>
      <c r="AD52" s="559"/>
      <c r="AE52" s="559"/>
      <c r="AF52" s="559"/>
      <c r="AG52" s="559"/>
      <c r="AH52" s="559"/>
      <c r="AI52" s="559"/>
      <c r="AJ52" s="559"/>
      <c r="AK52" s="559"/>
      <c r="AS52" s="84"/>
    </row>
    <row r="53" spans="1:50" ht="33.75" customHeight="1">
      <c r="A53" s="147" t="s">
        <v>
120</v>
      </c>
      <c r="B53" s="542" t="s">
        <v>
242</v>
      </c>
      <c r="C53" s="542"/>
      <c r="D53" s="542"/>
      <c r="E53" s="542"/>
      <c r="F53" s="542"/>
      <c r="G53" s="542"/>
      <c r="H53" s="542"/>
      <c r="I53" s="542"/>
      <c r="J53" s="542"/>
      <c r="K53" s="542"/>
      <c r="L53" s="542"/>
      <c r="M53" s="542"/>
      <c r="N53" s="542"/>
      <c r="O53" s="542"/>
      <c r="P53" s="542"/>
      <c r="Q53" s="542"/>
      <c r="R53" s="542"/>
      <c r="S53" s="542"/>
      <c r="T53" s="542"/>
      <c r="U53" s="542"/>
      <c r="V53" s="542"/>
      <c r="W53" s="542"/>
      <c r="X53" s="542"/>
      <c r="Y53" s="542"/>
      <c r="Z53" s="542"/>
      <c r="AA53" s="542"/>
      <c r="AB53" s="542"/>
      <c r="AC53" s="542"/>
      <c r="AD53" s="542"/>
      <c r="AE53" s="542"/>
      <c r="AF53" s="542"/>
      <c r="AG53" s="542"/>
      <c r="AH53" s="542"/>
      <c r="AI53" s="542"/>
      <c r="AJ53" s="542"/>
      <c r="AK53" s="542"/>
      <c r="AX53" s="79"/>
    </row>
    <row r="54" spans="1:50" ht="45" customHeight="1">
      <c r="A54" s="147" t="s">
        <v>
120</v>
      </c>
      <c r="B54" s="542" t="s">
        <v>
319</v>
      </c>
      <c r="C54" s="542"/>
      <c r="D54" s="542"/>
      <c r="E54" s="542"/>
      <c r="F54" s="542"/>
      <c r="G54" s="542"/>
      <c r="H54" s="542"/>
      <c r="I54" s="542"/>
      <c r="J54" s="542"/>
      <c r="K54" s="542"/>
      <c r="L54" s="542"/>
      <c r="M54" s="542"/>
      <c r="N54" s="542"/>
      <c r="O54" s="542"/>
      <c r="P54" s="542"/>
      <c r="Q54" s="542"/>
      <c r="R54" s="542"/>
      <c r="S54" s="542"/>
      <c r="T54" s="542"/>
      <c r="U54" s="542"/>
      <c r="V54" s="542"/>
      <c r="W54" s="542"/>
      <c r="X54" s="542"/>
      <c r="Y54" s="542"/>
      <c r="Z54" s="542"/>
      <c r="AA54" s="542"/>
      <c r="AB54" s="542"/>
      <c r="AC54" s="542"/>
      <c r="AD54" s="542"/>
      <c r="AE54" s="542"/>
      <c r="AF54" s="542"/>
      <c r="AG54" s="542"/>
      <c r="AH54" s="542"/>
      <c r="AI54" s="542"/>
      <c r="AJ54" s="542"/>
      <c r="AK54" s="542"/>
      <c r="AX54" s="148"/>
    </row>
    <row r="55" spans="1:50" ht="4.5" customHeight="1">
      <c r="A55" s="147"/>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X55" s="148"/>
    </row>
    <row r="56" spans="1:50" ht="19.5" customHeight="1">
      <c r="A56" s="149" t="s">
        <v>
217</v>
      </c>
      <c r="B56" s="150"/>
      <c r="C56" s="150"/>
      <c r="D56" s="150"/>
      <c r="E56" s="151"/>
      <c r="F56" s="85"/>
      <c r="G56" s="85"/>
      <c r="H56" s="85"/>
      <c r="I56" s="85"/>
      <c r="J56" s="85"/>
      <c r="K56" s="85"/>
      <c r="L56" s="152"/>
      <c r="M56" s="152"/>
      <c r="N56" s="152"/>
      <c r="O56" s="152"/>
      <c r="P56" s="152"/>
      <c r="Q56" s="152"/>
      <c r="R56" s="152"/>
      <c r="S56" s="152"/>
      <c r="T56" s="85"/>
      <c r="U56" s="85"/>
      <c r="V56" s="105"/>
      <c r="W56" s="85"/>
      <c r="X56" s="85"/>
      <c r="Y56" s="85"/>
      <c r="Z56" s="152"/>
      <c r="AA56" s="85"/>
      <c r="AB56" s="85"/>
      <c r="AC56" s="85"/>
      <c r="AD56" s="85"/>
      <c r="AE56" s="85"/>
      <c r="AF56" s="85"/>
      <c r="AG56" s="85"/>
      <c r="AH56" s="85"/>
      <c r="AI56" s="85"/>
      <c r="AJ56" s="153"/>
      <c r="AK56" s="154"/>
      <c r="AS56" s="94"/>
    </row>
    <row r="57" spans="1:50" ht="16.5" customHeight="1" thickBot="1">
      <c r="A57" s="68" t="s">
        <v>
178</v>
      </c>
      <c r="B57" s="155" t="s">
        <v>
196</v>
      </c>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K57" s="79"/>
      <c r="AS57" s="94"/>
    </row>
    <row r="58" spans="1:50" ht="51.75" customHeight="1">
      <c r="A58" s="556" t="s">
        <v>
152</v>
      </c>
      <c r="B58" s="557"/>
      <c r="C58" s="557"/>
      <c r="D58" s="558"/>
      <c r="E58" s="576"/>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577"/>
      <c r="AJ58" s="578"/>
      <c r="AK58" s="79"/>
      <c r="AS58" s="94"/>
    </row>
    <row r="59" spans="1:50" ht="47.25" customHeight="1" thickBot="1">
      <c r="A59" s="556" t="s">
        <v>
153</v>
      </c>
      <c r="B59" s="557"/>
      <c r="C59" s="557"/>
      <c r="D59" s="558"/>
      <c r="E59" s="581"/>
      <c r="F59" s="582"/>
      <c r="G59" s="582"/>
      <c r="H59" s="582"/>
      <c r="I59" s="582"/>
      <c r="J59" s="582"/>
      <c r="K59" s="582"/>
      <c r="L59" s="582"/>
      <c r="M59" s="582"/>
      <c r="N59" s="582"/>
      <c r="O59" s="582"/>
      <c r="P59" s="582"/>
      <c r="Q59" s="582"/>
      <c r="R59" s="582"/>
      <c r="S59" s="582"/>
      <c r="T59" s="582"/>
      <c r="U59" s="582"/>
      <c r="V59" s="582"/>
      <c r="W59" s="582"/>
      <c r="X59" s="582"/>
      <c r="Y59" s="582"/>
      <c r="Z59" s="582"/>
      <c r="AA59" s="582"/>
      <c r="AB59" s="582"/>
      <c r="AC59" s="582"/>
      <c r="AD59" s="582"/>
      <c r="AE59" s="582"/>
      <c r="AF59" s="582"/>
      <c r="AG59" s="582"/>
      <c r="AH59" s="582"/>
      <c r="AI59" s="582"/>
      <c r="AJ59" s="583"/>
      <c r="AK59" s="79"/>
      <c r="AS59" s="94"/>
    </row>
    <row r="60" spans="1:50" ht="24" customHeight="1">
      <c r="A60" s="456" t="s">
        <v>
243</v>
      </c>
      <c r="B60" s="456"/>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6"/>
      <c r="AI60" s="456"/>
      <c r="AJ60" s="456"/>
      <c r="AK60" s="79"/>
      <c r="AS60" s="94"/>
    </row>
    <row r="61" spans="1:50" ht="5.25" customHeight="1">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S61" s="94"/>
    </row>
    <row r="62" spans="1:50" s="161" customFormat="1" ht="18.75" customHeight="1">
      <c r="A62" s="156" t="s">
        <v>
235</v>
      </c>
      <c r="B62" s="157"/>
      <c r="C62" s="158"/>
      <c r="D62" s="159"/>
      <c r="E62" s="159"/>
      <c r="F62" s="159"/>
      <c r="G62" s="159"/>
      <c r="H62" s="159"/>
      <c r="I62" s="159"/>
      <c r="J62" s="159"/>
      <c r="K62" s="160"/>
      <c r="L62" s="160"/>
      <c r="M62" s="160"/>
      <c r="N62" s="160"/>
      <c r="O62" s="160"/>
      <c r="P62" s="160"/>
      <c r="Q62" s="160"/>
      <c r="R62" s="160"/>
      <c r="S62" s="116"/>
      <c r="T62" s="117"/>
      <c r="U62" s="117"/>
      <c r="V62" s="117"/>
      <c r="W62" s="117"/>
      <c r="X62" s="117"/>
      <c r="Y62" s="117"/>
      <c r="Z62" s="159"/>
      <c r="AA62" s="159"/>
      <c r="AB62" s="116"/>
      <c r="AC62" s="117"/>
      <c r="AD62" s="117"/>
      <c r="AE62" s="117"/>
      <c r="AF62" s="117"/>
      <c r="AG62" s="117"/>
      <c r="AH62" s="117"/>
      <c r="AI62" s="159"/>
      <c r="AJ62" s="159"/>
      <c r="AS62" s="162"/>
    </row>
    <row r="63" spans="1:50" s="161" customFormat="1" ht="11.25" customHeight="1">
      <c r="A63" s="163" t="s">
        <v>
249</v>
      </c>
      <c r="B63" s="456" t="s">
        <v>
316</v>
      </c>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S63" s="162"/>
    </row>
    <row r="64" spans="1:50" s="161" customFormat="1" ht="11.25" customHeight="1">
      <c r="A64" s="105" t="s">
        <v>
265</v>
      </c>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S64" s="162"/>
    </row>
    <row r="65" spans="1:50" s="161" customFormat="1" ht="22.5" customHeight="1">
      <c r="A65" s="164" t="s">
        <v>
259</v>
      </c>
      <c r="B65" s="456" t="s">
        <v>
308</v>
      </c>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E65" s="456"/>
      <c r="AF65" s="456"/>
      <c r="AG65" s="456"/>
      <c r="AH65" s="456"/>
      <c r="AI65" s="456"/>
      <c r="AJ65" s="456"/>
      <c r="AK65" s="165"/>
      <c r="AS65" s="162"/>
    </row>
    <row r="66" spans="1:50" s="161" customFormat="1" ht="23.25" customHeight="1">
      <c r="A66" s="164" t="s">
        <v>
260</v>
      </c>
      <c r="B66" s="456" t="s">
        <v>
309</v>
      </c>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165"/>
      <c r="AS66" s="162"/>
    </row>
    <row r="67" spans="1:50" s="161" customFormat="1" ht="11.25" customHeight="1">
      <c r="A67" s="164" t="s">
        <v>
261</v>
      </c>
      <c r="B67" s="456" t="s">
        <v>
264</v>
      </c>
      <c r="C67" s="456"/>
      <c r="D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165"/>
      <c r="AS67" s="162"/>
    </row>
    <row r="68" spans="1:50" s="161" customFormat="1" ht="22.5" customHeight="1">
      <c r="A68" s="164" t="s">
        <v>
262</v>
      </c>
      <c r="B68" s="456" t="s">
        <v>
274</v>
      </c>
      <c r="C68" s="45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165"/>
      <c r="AS68" s="162"/>
    </row>
    <row r="69" spans="1:50" s="161" customFormat="1" ht="11.25" customHeight="1">
      <c r="A69" s="166" t="s">
        <v>
266</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S69" s="162"/>
    </row>
    <row r="70" spans="1:50" s="161" customFormat="1" ht="21.75" customHeight="1">
      <c r="A70" s="164" t="s">
        <v>
263</v>
      </c>
      <c r="B70" s="456" t="s">
        <v>
322</v>
      </c>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165"/>
      <c r="AS70" s="162"/>
    </row>
    <row r="71" spans="1:50" s="161" customFormat="1" ht="3.75" customHeight="1">
      <c r="A71" s="144"/>
      <c r="B71" s="157"/>
      <c r="C71" s="158"/>
      <c r="D71" s="159"/>
      <c r="E71" s="159"/>
      <c r="F71" s="159"/>
      <c r="G71" s="159"/>
      <c r="H71" s="159"/>
      <c r="I71" s="159"/>
      <c r="J71" s="159"/>
      <c r="K71" s="160"/>
      <c r="L71" s="160"/>
      <c r="M71" s="160"/>
      <c r="N71" s="160"/>
      <c r="O71" s="160"/>
      <c r="P71" s="160"/>
      <c r="Q71" s="160"/>
      <c r="R71" s="160"/>
      <c r="S71" s="116"/>
      <c r="T71" s="117"/>
      <c r="U71" s="117"/>
      <c r="V71" s="117"/>
      <c r="W71" s="117"/>
      <c r="X71" s="117"/>
      <c r="Y71" s="117"/>
      <c r="Z71" s="159"/>
      <c r="AA71" s="159"/>
      <c r="AB71" s="116"/>
      <c r="AC71" s="117"/>
      <c r="AD71" s="117"/>
      <c r="AE71" s="117"/>
      <c r="AF71" s="117"/>
      <c r="AG71" s="117"/>
      <c r="AH71" s="117"/>
      <c r="AI71" s="159"/>
      <c r="AJ71" s="159"/>
      <c r="AS71" s="162"/>
    </row>
    <row r="72" spans="1:50" s="79" customFormat="1" ht="24.75" customHeight="1">
      <c r="A72" s="167" t="s">
        <v>
282</v>
      </c>
      <c r="B72" s="168"/>
      <c r="C72" s="115"/>
      <c r="D72" s="85"/>
      <c r="E72" s="85"/>
      <c r="F72" s="85"/>
      <c r="G72" s="85"/>
      <c r="H72" s="85"/>
      <c r="I72" s="85"/>
      <c r="J72" s="85"/>
      <c r="K72" s="86"/>
      <c r="L72" s="86"/>
      <c r="M72" s="86"/>
      <c r="N72" s="86"/>
      <c r="O72" s="86"/>
      <c r="P72" s="86"/>
      <c r="Q72" s="86"/>
      <c r="R72" s="86"/>
      <c r="S72" s="116"/>
      <c r="T72" s="117"/>
      <c r="U72" s="117"/>
      <c r="V72" s="117"/>
      <c r="W72" s="117"/>
      <c r="X72" s="117"/>
      <c r="Y72" s="169"/>
      <c r="Z72" s="169"/>
      <c r="AA72" s="169"/>
      <c r="AB72" s="169"/>
      <c r="AC72" s="169"/>
      <c r="AD72" s="169"/>
      <c r="AE72" s="169"/>
      <c r="AF72" s="169"/>
      <c r="AG72" s="169"/>
      <c r="AH72" s="169"/>
      <c r="AI72" s="169"/>
      <c r="AJ72" s="169"/>
    </row>
    <row r="73" spans="1:50" s="79" customFormat="1" ht="30.75" customHeight="1" thickBot="1">
      <c r="A73" s="170"/>
      <c r="B73" s="171"/>
      <c r="C73" s="172"/>
      <c r="D73" s="172"/>
      <c r="E73" s="172"/>
      <c r="F73" s="172"/>
      <c r="G73" s="172"/>
      <c r="H73" s="172"/>
      <c r="I73" s="172"/>
      <c r="J73" s="172"/>
      <c r="K73" s="172"/>
      <c r="L73" s="173"/>
      <c r="M73" s="173"/>
      <c r="N73" s="172"/>
      <c r="O73" s="172"/>
      <c r="P73" s="174"/>
      <c r="Q73" s="174"/>
      <c r="R73" s="175"/>
      <c r="S73" s="461" t="s">
        <v>
137</v>
      </c>
      <c r="T73" s="462"/>
      <c r="U73" s="462"/>
      <c r="V73" s="462"/>
      <c r="W73" s="462"/>
      <c r="X73" s="463"/>
      <c r="Y73" s="457" t="s">
        <v>
138</v>
      </c>
      <c r="Z73" s="457"/>
      <c r="AA73" s="457"/>
      <c r="AB73" s="457"/>
      <c r="AC73" s="457"/>
      <c r="AD73" s="457"/>
      <c r="AE73" s="457" t="s">
        <v>
139</v>
      </c>
      <c r="AF73" s="457"/>
      <c r="AG73" s="457"/>
      <c r="AH73" s="457"/>
      <c r="AI73" s="457"/>
      <c r="AJ73" s="457"/>
    </row>
    <row r="74" spans="1:50" s="79" customFormat="1" ht="28.5" customHeight="1" thickBot="1">
      <c r="A74" s="480" t="s">
        <v>
275</v>
      </c>
      <c r="B74" s="481"/>
      <c r="C74" s="481"/>
      <c r="D74" s="481"/>
      <c r="E74" s="481"/>
      <c r="F74" s="481"/>
      <c r="G74" s="481"/>
      <c r="H74" s="481"/>
      <c r="I74" s="481"/>
      <c r="J74" s="481"/>
      <c r="K74" s="481"/>
      <c r="L74" s="481"/>
      <c r="M74" s="481"/>
      <c r="N74" s="481"/>
      <c r="O74" s="481"/>
      <c r="P74" s="481"/>
      <c r="Q74" s="481"/>
      <c r="R74" s="481"/>
      <c r="S74" s="478" t="b">
        <v>
1</v>
      </c>
      <c r="T74" s="479"/>
      <c r="U74" s="479"/>
      <c r="V74" s="479"/>
      <c r="W74" s="479"/>
      <c r="X74" s="55"/>
      <c r="Y74" s="477" t="b">
        <v>
1</v>
      </c>
      <c r="Z74" s="477"/>
      <c r="AA74" s="477"/>
      <c r="AB74" s="477"/>
      <c r="AC74" s="477"/>
      <c r="AD74" s="56"/>
      <c r="AE74" s="477" t="b">
        <v>
1</v>
      </c>
      <c r="AF74" s="477"/>
      <c r="AG74" s="477"/>
      <c r="AH74" s="477"/>
      <c r="AI74" s="580"/>
      <c r="AJ74" s="176" t="str">
        <f>
IF(M18="○", IF(OR(AND(NOT(S74),NOT(Y74),AE74),AND(NOT(S74),NOT(Y74),NOT(AE74))),"×","○"),"")</f>
        <v>
○</v>
      </c>
      <c r="AK74" s="464"/>
      <c r="AL74" s="458" t="s">
        <v>
216</v>
      </c>
      <c r="AM74" s="465"/>
      <c r="AN74" s="465"/>
      <c r="AO74" s="465"/>
      <c r="AP74" s="465"/>
      <c r="AQ74" s="465"/>
      <c r="AR74" s="465"/>
      <c r="AS74" s="465"/>
      <c r="AT74" s="465"/>
      <c r="AU74" s="465"/>
      <c r="AV74" s="466"/>
    </row>
    <row r="75" spans="1:50" s="79" customFormat="1" ht="18.75" customHeight="1">
      <c r="A75" s="177" t="s">
        <v>
171</v>
      </c>
      <c r="B75" s="178"/>
      <c r="C75" s="179"/>
      <c r="D75" s="179"/>
      <c r="E75" s="179"/>
      <c r="F75" s="179"/>
      <c r="G75" s="179"/>
      <c r="H75" s="179"/>
      <c r="I75" s="179"/>
      <c r="J75" s="179"/>
      <c r="K75" s="179"/>
      <c r="L75" s="180"/>
      <c r="M75" s="180"/>
      <c r="N75" s="180"/>
      <c r="O75" s="180"/>
      <c r="P75" s="180"/>
      <c r="Q75" s="180"/>
      <c r="R75" s="180"/>
      <c r="S75" s="533">
        <v>
17.5</v>
      </c>
      <c r="T75" s="513"/>
      <c r="U75" s="513"/>
      <c r="V75" s="513"/>
      <c r="W75" s="513"/>
      <c r="X75" s="57" t="s">
        <v>
136</v>
      </c>
      <c r="Y75" s="513">
        <v>
27.2</v>
      </c>
      <c r="Z75" s="513"/>
      <c r="AA75" s="513"/>
      <c r="AB75" s="513"/>
      <c r="AC75" s="513"/>
      <c r="AD75" s="57" t="s">
        <v>
136</v>
      </c>
      <c r="AE75" s="513">
        <v>
9</v>
      </c>
      <c r="AF75" s="513"/>
      <c r="AG75" s="513"/>
      <c r="AH75" s="513"/>
      <c r="AI75" s="513"/>
      <c r="AJ75" s="181" t="s">
        <v>
5</v>
      </c>
      <c r="AK75" s="464"/>
    </row>
    <row r="76" spans="1:50" s="79" customFormat="1" ht="18" customHeight="1">
      <c r="A76" s="182" t="s">
        <v>
172</v>
      </c>
      <c r="B76" s="183"/>
      <c r="C76" s="183"/>
      <c r="D76" s="184"/>
      <c r="E76" s="184"/>
      <c r="F76" s="184"/>
      <c r="G76" s="184"/>
      <c r="H76" s="184"/>
      <c r="I76" s="184"/>
      <c r="J76" s="184"/>
      <c r="K76" s="185"/>
      <c r="L76" s="185"/>
      <c r="M76" s="185"/>
      <c r="N76" s="185"/>
      <c r="O76" s="185"/>
      <c r="P76" s="185"/>
      <c r="Q76" s="185"/>
      <c r="R76" s="185"/>
      <c r="S76" s="514">
        <v>
3996256</v>
      </c>
      <c r="T76" s="515"/>
      <c r="U76" s="515"/>
      <c r="V76" s="515"/>
      <c r="W76" s="515"/>
      <c r="X76" s="58" t="s">
        <v>
4</v>
      </c>
      <c r="Y76" s="523">
        <v>
5257986</v>
      </c>
      <c r="Z76" s="523"/>
      <c r="AA76" s="523"/>
      <c r="AB76" s="523"/>
      <c r="AC76" s="523"/>
      <c r="AD76" s="58" t="s">
        <v>
140</v>
      </c>
      <c r="AE76" s="515">
        <v>
834421</v>
      </c>
      <c r="AF76" s="515"/>
      <c r="AG76" s="515"/>
      <c r="AH76" s="515"/>
      <c r="AI76" s="515"/>
      <c r="AJ76" s="186" t="s">
        <v>
4</v>
      </c>
      <c r="AK76" s="187"/>
    </row>
    <row r="77" spans="1:50" s="79" customFormat="1" ht="18.75" customHeight="1" thickBot="1">
      <c r="A77" s="182" t="s">
        <v>
173</v>
      </c>
      <c r="B77" s="188"/>
      <c r="C77" s="189"/>
      <c r="D77" s="190"/>
      <c r="E77" s="184"/>
      <c r="F77" s="184"/>
      <c r="G77" s="184"/>
      <c r="H77" s="184"/>
      <c r="I77" s="184"/>
      <c r="J77" s="184"/>
      <c r="K77" s="185"/>
      <c r="L77" s="185"/>
      <c r="M77" s="185"/>
      <c r="N77" s="185"/>
      <c r="O77" s="185"/>
      <c r="P77" s="185"/>
      <c r="Q77" s="185"/>
      <c r="R77" s="185"/>
      <c r="S77" s="530">
        <f>
S76/(S75*12)</f>
        <v>
19029.790476190476</v>
      </c>
      <c r="T77" s="531"/>
      <c r="U77" s="531"/>
      <c r="V77" s="531"/>
      <c r="W77" s="532"/>
      <c r="X77" s="191" t="s">
        <v>
140</v>
      </c>
      <c r="Y77" s="531">
        <f>
Y76/(Y75*12)</f>
        <v>
16109.025735294119</v>
      </c>
      <c r="Z77" s="531"/>
      <c r="AA77" s="531"/>
      <c r="AB77" s="531"/>
      <c r="AC77" s="532"/>
      <c r="AD77" s="191" t="s">
        <v>
140</v>
      </c>
      <c r="AE77" s="531">
        <f>
AE76/(AE75*12)</f>
        <v>
7726.1203703703704</v>
      </c>
      <c r="AF77" s="531"/>
      <c r="AG77" s="531"/>
      <c r="AH77" s="531"/>
      <c r="AI77" s="532"/>
      <c r="AJ77" s="192" t="s">
        <v>
140</v>
      </c>
      <c r="AK77" s="485" t="s">
        <v>
288</v>
      </c>
    </row>
    <row r="78" spans="1:50" s="79" customFormat="1" ht="15.75" customHeight="1" thickBot="1">
      <c r="A78" s="534" t="s">
        <v>
174</v>
      </c>
      <c r="B78" s="535"/>
      <c r="C78" s="535"/>
      <c r="D78" s="535"/>
      <c r="E78" s="535"/>
      <c r="F78" s="535"/>
      <c r="G78" s="535"/>
      <c r="H78" s="535"/>
      <c r="I78" s="535"/>
      <c r="J78" s="535"/>
      <c r="K78" s="535"/>
      <c r="L78" s="535"/>
      <c r="M78" s="535"/>
      <c r="N78" s="535"/>
      <c r="O78" s="535"/>
      <c r="P78" s="535"/>
      <c r="Q78" s="535"/>
      <c r="R78" s="536"/>
      <c r="S78" s="540" t="s">
        <v>
128</v>
      </c>
      <c r="T78" s="489">
        <f>
IF(Y77, S77/Y77, 1)</f>
        <v>
1.181312314530425</v>
      </c>
      <c r="U78" s="490"/>
      <c r="V78" s="491"/>
      <c r="W78" s="487" t="s">
        <v>
129</v>
      </c>
      <c r="X78" s="500"/>
      <c r="Y78" s="495" t="s">
        <v>
128</v>
      </c>
      <c r="Z78" s="489">
        <f>
IF(Y77,1,0)</f>
        <v>
1</v>
      </c>
      <c r="AA78" s="490"/>
      <c r="AB78" s="491"/>
      <c r="AC78" s="487" t="s">
        <v>
129</v>
      </c>
      <c r="AD78" s="500"/>
      <c r="AE78" s="495" t="s">
        <v>
128</v>
      </c>
      <c r="AF78" s="489">
        <f>
IF(Y77, AE77/Y77, IF(AE77, AE77/S77, 0))</f>
        <v>
0.47961437875431556</v>
      </c>
      <c r="AG78" s="490"/>
      <c r="AH78" s="491"/>
      <c r="AI78" s="498" t="s">
        <v>
129</v>
      </c>
      <c r="AJ78" s="193" t="str">
        <f>
IF(M18="○", IF(AND(S74=TRUE, Y74=TRUE), IF(AND(T78&gt;Z78, Z78&gt;0),"○","×"),""),"")</f>
        <v>
○</v>
      </c>
      <c r="AK78" s="485"/>
      <c r="AL78" s="458" t="s">
        <v>
289</v>
      </c>
      <c r="AM78" s="459"/>
      <c r="AN78" s="459"/>
      <c r="AO78" s="459"/>
      <c r="AP78" s="459"/>
      <c r="AQ78" s="459"/>
      <c r="AR78" s="459"/>
      <c r="AS78" s="459"/>
      <c r="AT78" s="459"/>
      <c r="AU78" s="459"/>
      <c r="AV78" s="460"/>
    </row>
    <row r="79" spans="1:50" s="195" customFormat="1" ht="17.25" customHeight="1" thickBot="1">
      <c r="A79" s="537"/>
      <c r="B79" s="538"/>
      <c r="C79" s="538"/>
      <c r="D79" s="538"/>
      <c r="E79" s="538"/>
      <c r="F79" s="538"/>
      <c r="G79" s="538"/>
      <c r="H79" s="538"/>
      <c r="I79" s="538"/>
      <c r="J79" s="538"/>
      <c r="K79" s="538"/>
      <c r="L79" s="538"/>
      <c r="M79" s="538"/>
      <c r="N79" s="538"/>
      <c r="O79" s="538"/>
      <c r="P79" s="538"/>
      <c r="Q79" s="538"/>
      <c r="R79" s="539"/>
      <c r="S79" s="541"/>
      <c r="T79" s="492"/>
      <c r="U79" s="493"/>
      <c r="V79" s="494"/>
      <c r="W79" s="488"/>
      <c r="X79" s="501"/>
      <c r="Y79" s="496"/>
      <c r="Z79" s="492"/>
      <c r="AA79" s="493"/>
      <c r="AB79" s="494"/>
      <c r="AC79" s="497"/>
      <c r="AD79" s="501"/>
      <c r="AE79" s="496"/>
      <c r="AF79" s="492"/>
      <c r="AG79" s="493"/>
      <c r="AH79" s="494"/>
      <c r="AI79" s="499"/>
      <c r="AJ79" s="194" t="str">
        <f>
IF(M18="○", IF(AND(Y74=TRUE,AE74=TRUE), IF(AND(Y80="",AE80=""), IF(AND(Z78&gt;=2*AF78, AF78&gt;0),"○","×"), IF(AND(Y80&gt;=AE80,Z78&gt;0, AF78&gt;0), "○","×")),IF(AND(S74=TRUE,AE74=TRUE),IF(AND(Y80&gt;=AE80, AE80&gt;0), IF(AND(T78&gt;2*AF78, AF78&gt;0), "○", "×"),"×"),"")),"")</f>
        <v>
○</v>
      </c>
      <c r="AK79" s="486" t="s">
        <v>
187</v>
      </c>
      <c r="AL79" s="458" t="s">
        <v>
317</v>
      </c>
      <c r="AM79" s="459"/>
      <c r="AN79" s="459"/>
      <c r="AO79" s="459"/>
      <c r="AP79" s="459"/>
      <c r="AQ79" s="459"/>
      <c r="AR79" s="459"/>
      <c r="AS79" s="459"/>
      <c r="AT79" s="459"/>
      <c r="AU79" s="459"/>
      <c r="AV79" s="460"/>
      <c r="AX79" s="196"/>
    </row>
    <row r="80" spans="1:50" s="195" customFormat="1" ht="27" customHeight="1" thickBot="1">
      <c r="A80" s="521" t="s">
        <v>
276</v>
      </c>
      <c r="B80" s="522"/>
      <c r="C80" s="522"/>
      <c r="D80" s="522"/>
      <c r="E80" s="522"/>
      <c r="F80" s="522"/>
      <c r="G80" s="522"/>
      <c r="H80" s="522"/>
      <c r="I80" s="522"/>
      <c r="J80" s="522"/>
      <c r="K80" s="522"/>
      <c r="L80" s="522"/>
      <c r="M80" s="522"/>
      <c r="N80" s="522"/>
      <c r="O80" s="522"/>
      <c r="P80" s="522"/>
      <c r="Q80" s="522"/>
      <c r="R80" s="522"/>
      <c r="S80" s="467"/>
      <c r="T80" s="468"/>
      <c r="U80" s="468"/>
      <c r="V80" s="468"/>
      <c r="W80" s="469"/>
      <c r="X80" s="469"/>
      <c r="Y80" s="515"/>
      <c r="Z80" s="529"/>
      <c r="AA80" s="529"/>
      <c r="AB80" s="529"/>
      <c r="AC80" s="515"/>
      <c r="AD80" s="197" t="s">
        <v>
4</v>
      </c>
      <c r="AE80" s="470"/>
      <c r="AF80" s="471"/>
      <c r="AG80" s="471"/>
      <c r="AH80" s="471"/>
      <c r="AI80" s="470"/>
      <c r="AJ80" s="198" t="s">
        <v>
4</v>
      </c>
      <c r="AK80" s="486"/>
      <c r="AL80" s="79"/>
      <c r="AM80" s="79"/>
      <c r="AN80" s="79"/>
      <c r="AO80" s="199"/>
      <c r="AP80" s="199"/>
      <c r="AQ80" s="199"/>
      <c r="AR80" s="199"/>
      <c r="AS80" s="199"/>
      <c r="AT80" s="200"/>
      <c r="AU80" s="200"/>
      <c r="AV80" s="200"/>
    </row>
    <row r="81" spans="1:48" s="195" customFormat="1" ht="20.25" customHeight="1" thickBot="1">
      <c r="A81" s="516" t="s">
        <v>
162</v>
      </c>
      <c r="B81" s="517"/>
      <c r="C81" s="517"/>
      <c r="D81" s="517"/>
      <c r="E81" s="517"/>
      <c r="F81" s="517"/>
      <c r="G81" s="517"/>
      <c r="H81" s="517"/>
      <c r="I81" s="517"/>
      <c r="J81" s="517"/>
      <c r="K81" s="517"/>
      <c r="L81" s="517"/>
      <c r="M81" s="517"/>
      <c r="N81" s="517"/>
      <c r="O81" s="517"/>
      <c r="P81" s="517"/>
      <c r="Q81" s="517"/>
      <c r="R81" s="517"/>
      <c r="S81" s="518"/>
      <c r="T81" s="518"/>
      <c r="U81" s="518"/>
      <c r="V81" s="518"/>
      <c r="W81" s="518"/>
      <c r="X81" s="518"/>
      <c r="Y81" s="527">
        <f>
S76+Y76+AE76</f>
        <v>
10088663</v>
      </c>
      <c r="Z81" s="528"/>
      <c r="AA81" s="528"/>
      <c r="AB81" s="528"/>
      <c r="AC81" s="528"/>
      <c r="AD81" s="201" t="s">
        <v>
4</v>
      </c>
      <c r="AE81" s="202"/>
      <c r="AF81" s="154"/>
      <c r="AG81" s="154"/>
      <c r="AH81" s="154"/>
      <c r="AI81" s="154"/>
      <c r="AJ81" s="154"/>
      <c r="AK81" s="99"/>
      <c r="AL81" s="79"/>
      <c r="AM81" s="79"/>
      <c r="AN81" s="79"/>
      <c r="AO81" s="199"/>
      <c r="AP81" s="199"/>
      <c r="AQ81" s="199"/>
      <c r="AR81" s="199"/>
      <c r="AS81" s="199"/>
      <c r="AT81" s="200"/>
      <c r="AU81" s="200"/>
      <c r="AV81" s="200"/>
    </row>
    <row r="82" spans="1:48" s="79" customFormat="1" ht="27" customHeight="1" thickBot="1">
      <c r="A82" s="519" t="s">
        <v>
202</v>
      </c>
      <c r="B82" s="520"/>
      <c r="C82" s="520"/>
      <c r="D82" s="520"/>
      <c r="E82" s="520"/>
      <c r="F82" s="520"/>
      <c r="G82" s="520"/>
      <c r="H82" s="520"/>
      <c r="I82" s="520"/>
      <c r="J82" s="520"/>
      <c r="K82" s="520"/>
      <c r="L82" s="520"/>
      <c r="M82" s="520"/>
      <c r="N82" s="520"/>
      <c r="O82" s="520"/>
      <c r="P82" s="520"/>
      <c r="Q82" s="520"/>
      <c r="R82" s="520"/>
      <c r="S82" s="520"/>
      <c r="T82" s="520"/>
      <c r="U82" s="520"/>
      <c r="V82" s="520"/>
      <c r="W82" s="520"/>
      <c r="X82" s="520"/>
      <c r="Y82" s="524">
        <v>
4260000</v>
      </c>
      <c r="Z82" s="525"/>
      <c r="AA82" s="525"/>
      <c r="AB82" s="525"/>
      <c r="AC82" s="526"/>
      <c r="AD82" s="203" t="s">
        <v>
4</v>
      </c>
      <c r="AE82" s="92" t="s">
        <v>
170</v>
      </c>
      <c r="AF82" s="204" t="str">
        <f>
IF(M18="○", IF(Y82, IF(Y82&lt;=4400000,"○","☓"),""),"")</f>
        <v>
○</v>
      </c>
      <c r="AG82" s="205" t="s">
        <v>
175</v>
      </c>
      <c r="AL82" s="458" t="s">
        <v>
287</v>
      </c>
      <c r="AM82" s="459"/>
      <c r="AN82" s="459"/>
      <c r="AO82" s="459"/>
      <c r="AP82" s="459"/>
      <c r="AQ82" s="459"/>
      <c r="AR82" s="459"/>
      <c r="AS82" s="459"/>
      <c r="AT82" s="459"/>
      <c r="AU82" s="459"/>
      <c r="AV82" s="460"/>
    </row>
    <row r="83" spans="1:48" s="79" customFormat="1" ht="27.75" customHeight="1">
      <c r="A83" s="707" t="s">
        <v>
194</v>
      </c>
      <c r="B83" s="708"/>
      <c r="C83" s="708"/>
      <c r="D83" s="708"/>
      <c r="E83" s="708"/>
      <c r="F83" s="708"/>
      <c r="G83" s="708"/>
      <c r="H83" s="708"/>
      <c r="I83" s="708"/>
      <c r="J83" s="708"/>
      <c r="K83" s="708"/>
      <c r="L83" s="708"/>
      <c r="M83" s="708"/>
      <c r="N83" s="708"/>
      <c r="O83" s="708"/>
      <c r="P83" s="708"/>
      <c r="Q83" s="708"/>
      <c r="R83" s="708"/>
      <c r="S83" s="708"/>
      <c r="T83" s="708"/>
      <c r="U83" s="708"/>
      <c r="V83" s="708"/>
      <c r="W83" s="708"/>
      <c r="X83" s="708"/>
      <c r="Y83" s="712">
        <f>
SUM('別紙様式3-2'!U19:U118)</f>
        <v>
3</v>
      </c>
      <c r="Z83" s="713"/>
      <c r="AA83" s="713"/>
      <c r="AB83" s="713"/>
      <c r="AC83" s="713"/>
      <c r="AD83" s="203" t="s">
        <v>
169</v>
      </c>
      <c r="AE83" s="206" t="s">
        <v>
170</v>
      </c>
      <c r="AF83" s="504" t="str">
        <f>
IF(M18="○", IF(OR(Y83&gt;=Y84, OR(A86,A87,A88,A89)=TRUE),"○","×"),"")</f>
        <v>
○</v>
      </c>
      <c r="AG83" s="506" t="s">
        <v>
176</v>
      </c>
      <c r="AL83" s="507" t="s">
        <v>
193</v>
      </c>
      <c r="AM83" s="508"/>
      <c r="AN83" s="508"/>
      <c r="AO83" s="508"/>
      <c r="AP83" s="508"/>
      <c r="AQ83" s="508"/>
      <c r="AR83" s="508"/>
      <c r="AS83" s="508"/>
      <c r="AT83" s="508"/>
      <c r="AU83" s="508"/>
      <c r="AV83" s="509"/>
    </row>
    <row r="84" spans="1:48" s="79" customFormat="1" ht="28.5" customHeight="1" thickBot="1">
      <c r="A84" s="475" t="s">
        <v>
234</v>
      </c>
      <c r="B84" s="476"/>
      <c r="C84" s="476"/>
      <c r="D84" s="476"/>
      <c r="E84" s="476"/>
      <c r="F84" s="476"/>
      <c r="G84" s="476"/>
      <c r="H84" s="476"/>
      <c r="I84" s="476"/>
      <c r="J84" s="476"/>
      <c r="K84" s="476"/>
      <c r="L84" s="476"/>
      <c r="M84" s="476"/>
      <c r="N84" s="476"/>
      <c r="O84" s="476"/>
      <c r="P84" s="476"/>
      <c r="Q84" s="476"/>
      <c r="R84" s="476"/>
      <c r="S84" s="476"/>
      <c r="T84" s="476"/>
      <c r="U84" s="476"/>
      <c r="V84" s="476"/>
      <c r="W84" s="476"/>
      <c r="X84" s="476"/>
      <c r="Y84" s="473">
        <f>
COUNTIFS('別紙様式3-2'!P19:P118,"&lt;&gt;訪問型サービス（総合事業）",'別紙様式3-2'!P19:P118,"&lt;&gt;通所型サービス（総合事業）",'別紙様式3-2'!P19:P118,"&lt;&gt;（介護予防）短期入所生活介護",'別紙様式3-2'!P19:P118,"&lt;&gt;（介護予防）短期入所療養介護（老健）",'別紙様式3-2'!P19:P118,"&lt;&gt;（介護予防）短期入所療養介護 （病院等（老健以外）)",'別紙様式3-2'!P19:P118,"&lt;&gt;（介護予防）短期入所療養介護（医療院）",'別紙様式3-2'!S19:S118,"*")</f>
        <v>
3</v>
      </c>
      <c r="Z84" s="474"/>
      <c r="AA84" s="474"/>
      <c r="AB84" s="474"/>
      <c r="AC84" s="474"/>
      <c r="AD84" s="207" t="s">
        <v>
203</v>
      </c>
      <c r="AE84" s="206" t="s">
        <v>
170</v>
      </c>
      <c r="AF84" s="505"/>
      <c r="AG84" s="506"/>
      <c r="AL84" s="510"/>
      <c r="AM84" s="511"/>
      <c r="AN84" s="511"/>
      <c r="AO84" s="511"/>
      <c r="AP84" s="511"/>
      <c r="AQ84" s="511"/>
      <c r="AR84" s="511"/>
      <c r="AS84" s="511"/>
      <c r="AT84" s="511"/>
      <c r="AU84" s="511"/>
      <c r="AV84" s="512"/>
    </row>
    <row r="85" spans="1:48" s="79" customFormat="1" ht="18.75" customHeight="1">
      <c r="A85" s="208" t="s">
        <v>
230</v>
      </c>
      <c r="B85" s="209"/>
      <c r="C85" s="210"/>
      <c r="D85" s="210"/>
      <c r="E85" s="210"/>
      <c r="F85" s="210"/>
      <c r="G85" s="210"/>
      <c r="H85" s="210"/>
      <c r="I85" s="210"/>
      <c r="J85" s="211"/>
      <c r="K85" s="211"/>
      <c r="L85" s="211"/>
      <c r="M85" s="211"/>
      <c r="N85" s="211"/>
      <c r="O85" s="211"/>
      <c r="P85" s="211"/>
      <c r="Q85" s="211"/>
      <c r="R85" s="211"/>
      <c r="S85" s="211"/>
      <c r="T85" s="211"/>
      <c r="U85" s="210"/>
      <c r="V85" s="210"/>
      <c r="W85" s="210"/>
      <c r="X85" s="210"/>
      <c r="Y85" s="86"/>
      <c r="Z85" s="86"/>
      <c r="AA85" s="86"/>
      <c r="AB85" s="86"/>
      <c r="AC85" s="86"/>
      <c r="AD85" s="86"/>
      <c r="AE85" s="211"/>
      <c r="AF85" s="211"/>
      <c r="AG85" s="211"/>
      <c r="AH85" s="211"/>
      <c r="AI85" s="211"/>
      <c r="AJ85" s="212"/>
      <c r="AR85" s="84"/>
    </row>
    <row r="86" spans="1:48" s="79" customFormat="1" ht="18.75" customHeight="1">
      <c r="A86" s="59" t="b">
        <v>
0</v>
      </c>
      <c r="B86" s="213" t="s">
        <v>
62</v>
      </c>
      <c r="C86" s="214"/>
      <c r="D86" s="214"/>
      <c r="E86" s="214"/>
      <c r="F86" s="214"/>
      <c r="G86" s="214"/>
      <c r="H86" s="214"/>
      <c r="I86" s="215"/>
      <c r="J86" s="215"/>
      <c r="K86" s="215"/>
      <c r="L86" s="215"/>
      <c r="M86" s="215"/>
      <c r="N86" s="215"/>
      <c r="O86" s="215"/>
      <c r="P86" s="215"/>
      <c r="Q86" s="215"/>
      <c r="R86" s="215"/>
      <c r="S86" s="215"/>
      <c r="T86" s="214"/>
      <c r="U86" s="214"/>
      <c r="V86" s="214"/>
      <c r="W86" s="214"/>
      <c r="X86" s="215"/>
      <c r="Y86" s="215"/>
      <c r="Z86" s="215"/>
      <c r="AA86" s="215"/>
      <c r="AB86" s="215"/>
      <c r="AC86" s="215"/>
      <c r="AD86" s="215"/>
      <c r="AE86" s="215"/>
      <c r="AF86" s="215"/>
      <c r="AG86" s="215"/>
      <c r="AH86" s="86"/>
      <c r="AI86" s="216"/>
      <c r="AJ86" s="217"/>
      <c r="AP86" s="84"/>
    </row>
    <row r="87" spans="1:48" s="79" customFormat="1" ht="18.75" customHeight="1">
      <c r="A87" s="59" t="b">
        <v>
0</v>
      </c>
      <c r="B87" s="213" t="s">
        <v>
69</v>
      </c>
      <c r="C87" s="214"/>
      <c r="D87" s="214"/>
      <c r="E87" s="214"/>
      <c r="F87" s="214"/>
      <c r="G87" s="214"/>
      <c r="H87" s="214"/>
      <c r="I87" s="215"/>
      <c r="J87" s="215"/>
      <c r="K87" s="215"/>
      <c r="L87" s="215"/>
      <c r="M87" s="215"/>
      <c r="N87" s="215"/>
      <c r="O87" s="215"/>
      <c r="P87" s="215"/>
      <c r="Q87" s="215"/>
      <c r="R87" s="215"/>
      <c r="S87" s="215"/>
      <c r="T87" s="214"/>
      <c r="U87" s="214"/>
      <c r="V87" s="214"/>
      <c r="W87" s="214"/>
      <c r="X87" s="215"/>
      <c r="Y87" s="215"/>
      <c r="Z87" s="215"/>
      <c r="AA87" s="215"/>
      <c r="AB87" s="215"/>
      <c r="AC87" s="215"/>
      <c r="AD87" s="215"/>
      <c r="AE87" s="215"/>
      <c r="AF87" s="215"/>
      <c r="AG87" s="215"/>
      <c r="AH87" s="86"/>
      <c r="AI87" s="216"/>
      <c r="AJ87" s="217"/>
      <c r="AQ87" s="84"/>
    </row>
    <row r="88" spans="1:48" s="79" customFormat="1" ht="30.75" customHeight="1">
      <c r="A88" s="59" t="b">
        <v>
0</v>
      </c>
      <c r="B88" s="472" t="s">
        <v>
70</v>
      </c>
      <c r="C88" s="472"/>
      <c r="D88" s="472"/>
      <c r="E88" s="472"/>
      <c r="F88" s="472"/>
      <c r="G88" s="472"/>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219"/>
      <c r="AK88" s="220"/>
      <c r="AQ88" s="84"/>
    </row>
    <row r="89" spans="1:48" s="79" customFormat="1" ht="18" customHeight="1" thickBot="1">
      <c r="A89" s="59" t="b">
        <v>
0</v>
      </c>
      <c r="B89" s="213" t="s">
        <v>
27</v>
      </c>
      <c r="C89" s="214"/>
      <c r="D89" s="214" t="s">
        <v>
28</v>
      </c>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221" t="s">
        <v>
29</v>
      </c>
      <c r="AH89" s="86"/>
      <c r="AI89" s="216"/>
      <c r="AJ89" s="217"/>
      <c r="AQ89" s="84"/>
    </row>
    <row r="90" spans="1:48" s="79" customFormat="1" ht="18" customHeight="1" thickBot="1">
      <c r="A90" s="694" t="s">
        <v>
281</v>
      </c>
      <c r="B90" s="695"/>
      <c r="C90" s="695"/>
      <c r="D90" s="695"/>
      <c r="E90" s="695"/>
      <c r="F90" s="695"/>
      <c r="G90" s="695"/>
      <c r="H90" s="695"/>
      <c r="I90" s="695"/>
      <c r="J90" s="695"/>
      <c r="K90" s="695"/>
      <c r="L90" s="696"/>
      <c r="M90" s="691"/>
      <c r="N90" s="692"/>
      <c r="O90" s="692"/>
      <c r="P90" s="692"/>
      <c r="Q90" s="692"/>
      <c r="R90" s="692"/>
      <c r="S90" s="692"/>
      <c r="T90" s="692"/>
      <c r="U90" s="692"/>
      <c r="V90" s="692"/>
      <c r="W90" s="692"/>
      <c r="X90" s="692"/>
      <c r="Y90" s="692"/>
      <c r="Z90" s="692"/>
      <c r="AA90" s="692"/>
      <c r="AB90" s="692"/>
      <c r="AC90" s="692"/>
      <c r="AD90" s="692"/>
      <c r="AE90" s="692"/>
      <c r="AF90" s="692"/>
      <c r="AG90" s="692"/>
      <c r="AH90" s="692"/>
      <c r="AI90" s="693"/>
      <c r="AJ90" s="194" t="str">
        <f>
IF(S74=FALSE, IF(M90&lt;&gt;"","○","×"),"")</f>
        <v/>
      </c>
      <c r="AL90" s="458" t="s">
        <v>
236</v>
      </c>
      <c r="AM90" s="459"/>
      <c r="AN90" s="459"/>
      <c r="AO90" s="459"/>
      <c r="AP90" s="459"/>
      <c r="AQ90" s="459"/>
      <c r="AR90" s="459"/>
      <c r="AS90" s="459"/>
      <c r="AT90" s="459"/>
      <c r="AU90" s="459"/>
      <c r="AV90" s="460"/>
    </row>
    <row r="91" spans="1:48" s="79" customFormat="1" ht="6.75" customHeight="1">
      <c r="A91" s="85"/>
      <c r="B91" s="85"/>
      <c r="C91" s="168"/>
      <c r="D91" s="85"/>
      <c r="E91" s="85"/>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86"/>
      <c r="AJ91" s="216"/>
      <c r="AR91" s="84"/>
    </row>
    <row r="92" spans="1:48" s="99" customFormat="1" ht="45" customHeight="1">
      <c r="A92" s="687" t="s">
        <v>
318</v>
      </c>
      <c r="B92" s="688"/>
      <c r="C92" s="688"/>
      <c r="D92" s="688"/>
      <c r="E92" s="688"/>
      <c r="F92" s="688"/>
      <c r="G92" s="688"/>
      <c r="H92" s="688"/>
      <c r="I92" s="688"/>
      <c r="J92" s="688"/>
      <c r="K92" s="688"/>
      <c r="L92" s="688"/>
      <c r="M92" s="688"/>
      <c r="N92" s="688"/>
      <c r="O92" s="688"/>
      <c r="P92" s="688"/>
      <c r="Q92" s="688"/>
      <c r="R92" s="688"/>
      <c r="S92" s="688"/>
      <c r="T92" s="688"/>
      <c r="U92" s="688"/>
      <c r="V92" s="688"/>
      <c r="W92" s="688"/>
      <c r="X92" s="688"/>
      <c r="Y92" s="688"/>
      <c r="Z92" s="688"/>
      <c r="AA92" s="688"/>
      <c r="AB92" s="688"/>
      <c r="AC92" s="688"/>
      <c r="AD92" s="688"/>
      <c r="AE92" s="688"/>
      <c r="AF92" s="688"/>
      <c r="AG92" s="688"/>
      <c r="AH92" s="688"/>
      <c r="AI92" s="688"/>
      <c r="AJ92" s="688"/>
    </row>
    <row r="93" spans="1:48" ht="21" customHeight="1" thickBot="1">
      <c r="A93" s="167" t="s">
        <v>
283</v>
      </c>
      <c r="B93" s="103"/>
      <c r="C93" s="103"/>
      <c r="D93" s="103"/>
      <c r="E93" s="103"/>
      <c r="F93" s="103"/>
      <c r="G93" s="103"/>
      <c r="H93" s="103"/>
      <c r="I93" s="103"/>
      <c r="J93" s="103"/>
      <c r="K93" s="103"/>
      <c r="L93" s="103"/>
      <c r="M93" s="103"/>
      <c r="N93" s="103"/>
      <c r="O93" s="103"/>
      <c r="P93" s="103"/>
      <c r="Q93" s="103"/>
      <c r="R93" s="222"/>
      <c r="S93" s="223"/>
      <c r="T93" s="223"/>
      <c r="U93" s="223"/>
      <c r="V93" s="223"/>
      <c r="W93" s="223"/>
      <c r="X93" s="223"/>
      <c r="Y93" s="223"/>
      <c r="Z93" s="224"/>
      <c r="AA93" s="224"/>
      <c r="AB93" s="225"/>
      <c r="AC93" s="226"/>
      <c r="AD93" s="154"/>
      <c r="AE93" s="154"/>
      <c r="AF93" s="227"/>
      <c r="AG93" s="227"/>
      <c r="AH93" s="227"/>
      <c r="AI93" s="227"/>
      <c r="AJ93" s="85"/>
      <c r="AK93" s="154"/>
      <c r="AR93" s="94"/>
    </row>
    <row r="94" spans="1:48" ht="19.5" customHeight="1" thickBot="1">
      <c r="A94" s="679" t="s">
        <v>
167</v>
      </c>
      <c r="B94" s="680"/>
      <c r="C94" s="228" t="s">
        <v>
180</v>
      </c>
      <c r="D94" s="229"/>
      <c r="E94" s="229"/>
      <c r="F94" s="229"/>
      <c r="G94" s="229"/>
      <c r="H94" s="229"/>
      <c r="I94" s="229"/>
      <c r="J94" s="229"/>
      <c r="K94" s="229"/>
      <c r="L94" s="229"/>
      <c r="M94" s="229"/>
      <c r="N94" s="229"/>
      <c r="O94" s="229"/>
      <c r="P94" s="229"/>
      <c r="Q94" s="229"/>
      <c r="R94" s="230"/>
      <c r="S94" s="720">
        <v>
6081285</v>
      </c>
      <c r="T94" s="721"/>
      <c r="U94" s="721"/>
      <c r="V94" s="721"/>
      <c r="W94" s="722"/>
      <c r="X94" s="231" t="s">
        <v>
4</v>
      </c>
      <c r="Y94" s="232"/>
      <c r="Z94" s="233"/>
      <c r="AA94" s="234"/>
      <c r="AB94" s="235"/>
      <c r="AC94" s="235"/>
      <c r="AD94" s="236"/>
      <c r="AE94" s="237"/>
      <c r="AF94" s="238"/>
      <c r="AJ94" s="226"/>
      <c r="AK94" s="226"/>
    </row>
    <row r="95" spans="1:48" ht="27" customHeight="1" thickBot="1">
      <c r="A95" s="681"/>
      <c r="B95" s="682"/>
      <c r="C95" s="239"/>
      <c r="D95" s="689" t="s">
        <v>
321</v>
      </c>
      <c r="E95" s="689"/>
      <c r="F95" s="689"/>
      <c r="G95" s="689"/>
      <c r="H95" s="689"/>
      <c r="I95" s="689"/>
      <c r="J95" s="689"/>
      <c r="K95" s="689"/>
      <c r="L95" s="689"/>
      <c r="M95" s="689"/>
      <c r="N95" s="689"/>
      <c r="O95" s="689"/>
      <c r="P95" s="689"/>
      <c r="Q95" s="689"/>
      <c r="R95" s="689"/>
      <c r="S95" s="714">
        <v>
4321269</v>
      </c>
      <c r="T95" s="715"/>
      <c r="U95" s="715"/>
      <c r="V95" s="715"/>
      <c r="W95" s="716"/>
      <c r="X95" s="240" t="s">
        <v>
4</v>
      </c>
      <c r="Y95" s="241" t="s">
        <v>
28</v>
      </c>
      <c r="Z95" s="482">
        <f>
IFERROR(S95/S94*100,0)</f>
        <v>
71.05848517213056</v>
      </c>
      <c r="AA95" s="483"/>
      <c r="AB95" s="484"/>
      <c r="AC95" s="242" t="s">
        <v>
29</v>
      </c>
      <c r="AD95" s="243" t="s">
        <v>
116</v>
      </c>
      <c r="AE95" s="244" t="s">
        <v>
170</v>
      </c>
      <c r="AF95" s="204" t="str">
        <f>
IF(X18="○", IF(Z95=0,"",IF(Z95&gt;=200/3,"○","×")),"")</f>
        <v>
○</v>
      </c>
      <c r="AG95" s="672" t="s">
        <v>
195</v>
      </c>
      <c r="AJ95" s="226"/>
      <c r="AK95" s="226"/>
      <c r="AL95" s="458" t="s">
        <v>
290</v>
      </c>
      <c r="AM95" s="465"/>
      <c r="AN95" s="465"/>
      <c r="AO95" s="465"/>
      <c r="AP95" s="465"/>
      <c r="AQ95" s="465"/>
      <c r="AR95" s="465"/>
      <c r="AS95" s="465"/>
      <c r="AT95" s="465"/>
      <c r="AU95" s="465"/>
      <c r="AV95" s="466"/>
    </row>
    <row r="96" spans="1:48" ht="18.75" customHeight="1" thickBot="1">
      <c r="A96" s="683" t="s">
        <v>
219</v>
      </c>
      <c r="B96" s="684"/>
      <c r="C96" s="228" t="s">
        <v>
181</v>
      </c>
      <c r="D96" s="229"/>
      <c r="E96" s="229"/>
      <c r="F96" s="229"/>
      <c r="G96" s="229"/>
      <c r="H96" s="229"/>
      <c r="I96" s="229"/>
      <c r="J96" s="229"/>
      <c r="K96" s="229"/>
      <c r="L96" s="229"/>
      <c r="M96" s="229"/>
      <c r="N96" s="229"/>
      <c r="O96" s="229"/>
      <c r="P96" s="229"/>
      <c r="Q96" s="229"/>
      <c r="R96" s="245"/>
      <c r="S96" s="714">
        <v>
1325805</v>
      </c>
      <c r="T96" s="715"/>
      <c r="U96" s="715"/>
      <c r="V96" s="715"/>
      <c r="W96" s="716"/>
      <c r="X96" s="246" t="s">
        <v>
4</v>
      </c>
      <c r="Y96" s="232"/>
      <c r="Z96" s="233"/>
      <c r="AA96" s="234"/>
      <c r="AB96" s="235"/>
      <c r="AC96" s="235"/>
      <c r="AD96" s="236"/>
      <c r="AE96" s="237"/>
      <c r="AF96" s="238"/>
      <c r="AG96" s="672"/>
      <c r="AJ96" s="226"/>
      <c r="AK96" s="226"/>
    </row>
    <row r="97" spans="1:48" ht="24.75" customHeight="1" thickBot="1">
      <c r="A97" s="685"/>
      <c r="B97" s="686"/>
      <c r="C97" s="239"/>
      <c r="D97" s="689" t="s">
        <v>
321</v>
      </c>
      <c r="E97" s="689"/>
      <c r="F97" s="689"/>
      <c r="G97" s="689"/>
      <c r="H97" s="689"/>
      <c r="I97" s="689"/>
      <c r="J97" s="689"/>
      <c r="K97" s="689"/>
      <c r="L97" s="689"/>
      <c r="M97" s="689"/>
      <c r="N97" s="689"/>
      <c r="O97" s="689"/>
      <c r="P97" s="689"/>
      <c r="Q97" s="689"/>
      <c r="R97" s="689"/>
      <c r="S97" s="717">
        <v>
923121</v>
      </c>
      <c r="T97" s="718"/>
      <c r="U97" s="718"/>
      <c r="V97" s="718"/>
      <c r="W97" s="719"/>
      <c r="X97" s="247" t="s">
        <v>
4</v>
      </c>
      <c r="Y97" s="248" t="s">
        <v>
28</v>
      </c>
      <c r="Z97" s="482">
        <f>
IFERROR(S97/S96*100,0)</f>
        <v>
69.627207621030237</v>
      </c>
      <c r="AA97" s="483"/>
      <c r="AB97" s="484"/>
      <c r="AC97" s="249" t="s">
        <v>
29</v>
      </c>
      <c r="AD97" s="250" t="s">
        <v>
116</v>
      </c>
      <c r="AE97" s="244" t="s">
        <v>
170</v>
      </c>
      <c r="AF97" s="204" t="str">
        <f>
IF(X18="○", IF(Z97=0,"",IF(Z97&gt;=200/3,"○","×")),"")</f>
        <v>
○</v>
      </c>
      <c r="AG97" s="672"/>
      <c r="AL97" s="458" t="s">
        <v>
291</v>
      </c>
      <c r="AM97" s="465"/>
      <c r="AN97" s="465"/>
      <c r="AO97" s="465"/>
      <c r="AP97" s="465"/>
      <c r="AQ97" s="465"/>
      <c r="AR97" s="465"/>
      <c r="AS97" s="465"/>
      <c r="AT97" s="465"/>
      <c r="AU97" s="465"/>
      <c r="AV97" s="466"/>
    </row>
    <row r="98" spans="1:48" ht="18.75" customHeight="1">
      <c r="A98" s="251" t="s">
        <v>
161</v>
      </c>
      <c r="B98" s="252"/>
      <c r="C98" s="252"/>
      <c r="D98" s="252"/>
      <c r="E98" s="252"/>
      <c r="F98" s="252"/>
      <c r="G98" s="252"/>
      <c r="H98" s="252"/>
      <c r="I98" s="252"/>
      <c r="J98" s="252"/>
      <c r="K98" s="252"/>
      <c r="L98" s="252"/>
      <c r="M98" s="252"/>
      <c r="N98" s="252"/>
      <c r="O98" s="252"/>
      <c r="P98" s="252"/>
      <c r="Q98" s="252"/>
      <c r="R98" s="253"/>
      <c r="S98" s="710">
        <f>
S94+S96</f>
        <v>
7407090</v>
      </c>
      <c r="T98" s="711"/>
      <c r="U98" s="711"/>
      <c r="V98" s="711"/>
      <c r="W98" s="711"/>
      <c r="X98" s="254" t="s">
        <v>
4</v>
      </c>
      <c r="Y98" s="255"/>
      <c r="Z98" s="125"/>
      <c r="AA98" s="256"/>
      <c r="AB98" s="257"/>
      <c r="AC98" s="79"/>
      <c r="AD98" s="79"/>
      <c r="AE98" s="154"/>
      <c r="AF98" s="154"/>
      <c r="AG98" s="154"/>
      <c r="AH98" s="154"/>
      <c r="AI98" s="154"/>
    </row>
    <row r="99" spans="1:48" s="148" customFormat="1" ht="26.25" customHeight="1">
      <c r="A99" s="258" t="s">
        <v>
157</v>
      </c>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111"/>
      <c r="AI99" s="261"/>
      <c r="AJ99" s="260"/>
      <c r="AS99" s="262"/>
    </row>
    <row r="100" spans="1:48" s="148" customFormat="1">
      <c r="A100" s="263" t="s">
        <v>
277</v>
      </c>
      <c r="B100" s="263"/>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111"/>
      <c r="AI100" s="261"/>
      <c r="AJ100" s="260"/>
      <c r="AS100" s="262"/>
    </row>
    <row r="101" spans="1:48" s="148" customFormat="1">
      <c r="A101" s="264" t="s">
        <v>
120</v>
      </c>
      <c r="B101" s="263" t="s">
        <v>
278</v>
      </c>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111"/>
      <c r="AI101" s="261"/>
      <c r="AJ101" s="260"/>
      <c r="AS101" s="262"/>
    </row>
    <row r="102" spans="1:48" s="148" customFormat="1">
      <c r="A102" s="263" t="s">
        <v>
279</v>
      </c>
      <c r="B102" s="263"/>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111"/>
      <c r="AI102" s="261"/>
      <c r="AJ102" s="260"/>
      <c r="AS102" s="262"/>
    </row>
    <row r="103" spans="1:48" s="148" customFormat="1" ht="42.75" customHeight="1">
      <c r="A103" s="265" t="s">
        <v>
120</v>
      </c>
      <c r="B103" s="690" t="s">
        <v>
280</v>
      </c>
      <c r="C103" s="690"/>
      <c r="D103" s="690"/>
      <c r="E103" s="690"/>
      <c r="F103" s="690"/>
      <c r="G103" s="690"/>
      <c r="H103" s="690"/>
      <c r="I103" s="690"/>
      <c r="J103" s="690"/>
      <c r="K103" s="690"/>
      <c r="L103" s="690"/>
      <c r="M103" s="690"/>
      <c r="N103" s="690"/>
      <c r="O103" s="690"/>
      <c r="P103" s="690"/>
      <c r="Q103" s="690"/>
      <c r="R103" s="690"/>
      <c r="S103" s="690"/>
      <c r="T103" s="690"/>
      <c r="U103" s="690"/>
      <c r="V103" s="690"/>
      <c r="W103" s="690"/>
      <c r="X103" s="690"/>
      <c r="Y103" s="690"/>
      <c r="Z103" s="690"/>
      <c r="AA103" s="690"/>
      <c r="AB103" s="690"/>
      <c r="AC103" s="690"/>
      <c r="AD103" s="690"/>
      <c r="AE103" s="690"/>
      <c r="AF103" s="690"/>
      <c r="AG103" s="690"/>
      <c r="AH103" s="690"/>
      <c r="AI103" s="690"/>
      <c r="AJ103" s="690"/>
      <c r="AS103" s="262"/>
    </row>
    <row r="104" spans="1:48" ht="7.5" customHeight="1" thickBot="1">
      <c r="A104" s="266"/>
      <c r="B104" s="266"/>
      <c r="C104" s="266"/>
      <c r="D104" s="266"/>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8"/>
      <c r="AK104" s="269"/>
      <c r="AS104" s="94"/>
    </row>
    <row r="105" spans="1:48" ht="15" customHeight="1" thickBot="1">
      <c r="A105" s="674" t="s">
        <v>
103</v>
      </c>
      <c r="B105" s="675"/>
      <c r="C105" s="675"/>
      <c r="D105" s="676"/>
      <c r="E105" s="723" t="s">
        <v>
72</v>
      </c>
      <c r="F105" s="724"/>
      <c r="G105" s="724"/>
      <c r="H105" s="724"/>
      <c r="I105" s="724"/>
      <c r="J105" s="724"/>
      <c r="K105" s="724"/>
      <c r="L105" s="724"/>
      <c r="M105" s="724"/>
      <c r="N105" s="724"/>
      <c r="O105" s="724"/>
      <c r="P105" s="724"/>
      <c r="Q105" s="724"/>
      <c r="R105" s="724"/>
      <c r="S105" s="724"/>
      <c r="T105" s="724"/>
      <c r="U105" s="724"/>
      <c r="V105" s="724"/>
      <c r="W105" s="724"/>
      <c r="X105" s="724"/>
      <c r="Y105" s="724"/>
      <c r="Z105" s="724"/>
      <c r="AA105" s="724"/>
      <c r="AB105" s="724"/>
      <c r="AC105" s="724"/>
      <c r="AD105" s="724"/>
      <c r="AE105" s="724"/>
      <c r="AF105" s="724"/>
      <c r="AG105" s="724"/>
      <c r="AH105" s="724"/>
      <c r="AI105" s="724"/>
      <c r="AJ105" s="194" t="str" cm="1">
        <f t="array" ref="AJ105">
IF(M18="○", IF(OR(PRODUCT((E106:E109=FALSE)*1),PRODUCT((E110:E113=FALSE)*1),PRODUCT((E114:E117=FALSE)*1),PRODUCT((E118:E121=FALSE)*1),PRODUCT((E122:E125=FALSE)*1),PRODUCT((E126:E129=FALSE)*1)),"×","○"), IF(PRODUCT((E106:E129=FALSE)*1),"×","○"))</f>
        <v>
○</v>
      </c>
      <c r="AK105" s="269"/>
      <c r="AL105" s="507" t="s">
        <v>
215</v>
      </c>
      <c r="AM105" s="508"/>
      <c r="AN105" s="508"/>
      <c r="AO105" s="508"/>
      <c r="AP105" s="508"/>
      <c r="AQ105" s="508"/>
      <c r="AR105" s="508"/>
      <c r="AS105" s="508"/>
      <c r="AT105" s="508"/>
      <c r="AU105" s="508"/>
      <c r="AV105" s="509"/>
    </row>
    <row r="106" spans="1:48" s="269" customFormat="1" ht="14.25" customHeight="1">
      <c r="A106" s="661" t="s">
        <v>
73</v>
      </c>
      <c r="B106" s="662"/>
      <c r="C106" s="662"/>
      <c r="D106" s="663"/>
      <c r="E106" s="60" t="b">
        <v>
1</v>
      </c>
      <c r="F106" s="705" t="s">
        <v>
74</v>
      </c>
      <c r="G106" s="705"/>
      <c r="H106" s="705"/>
      <c r="I106" s="705"/>
      <c r="J106" s="705"/>
      <c r="K106" s="705"/>
      <c r="L106" s="705"/>
      <c r="M106" s="705"/>
      <c r="N106" s="705"/>
      <c r="O106" s="705"/>
      <c r="P106" s="705"/>
      <c r="Q106" s="705"/>
      <c r="R106" s="705"/>
      <c r="S106" s="705"/>
      <c r="T106" s="705"/>
      <c r="U106" s="705"/>
      <c r="V106" s="705"/>
      <c r="W106" s="705"/>
      <c r="X106" s="705"/>
      <c r="Y106" s="705"/>
      <c r="Z106" s="705"/>
      <c r="AA106" s="705"/>
      <c r="AB106" s="705"/>
      <c r="AC106" s="705"/>
      <c r="AD106" s="705"/>
      <c r="AE106" s="705"/>
      <c r="AF106" s="705"/>
      <c r="AG106" s="705"/>
      <c r="AH106" s="705"/>
      <c r="AI106" s="705"/>
      <c r="AJ106" s="706"/>
      <c r="AL106" s="553"/>
      <c r="AM106" s="733"/>
      <c r="AN106" s="733"/>
      <c r="AO106" s="733"/>
      <c r="AP106" s="733"/>
      <c r="AQ106" s="733"/>
      <c r="AR106" s="733"/>
      <c r="AS106" s="733"/>
      <c r="AT106" s="733"/>
      <c r="AU106" s="733"/>
      <c r="AV106" s="555"/>
    </row>
    <row r="107" spans="1:48" s="269" customFormat="1" ht="13.5" customHeight="1" thickBot="1">
      <c r="A107" s="664"/>
      <c r="B107" s="472"/>
      <c r="C107" s="472"/>
      <c r="D107" s="665"/>
      <c r="E107" s="61" t="b">
        <v>
0</v>
      </c>
      <c r="F107" s="669" t="s">
        <v>
75</v>
      </c>
      <c r="G107" s="669"/>
      <c r="H107" s="669"/>
      <c r="I107" s="669"/>
      <c r="J107" s="669"/>
      <c r="K107" s="669"/>
      <c r="L107" s="669"/>
      <c r="M107" s="669"/>
      <c r="N107" s="669"/>
      <c r="O107" s="669"/>
      <c r="P107" s="669"/>
      <c r="Q107" s="669"/>
      <c r="R107" s="669"/>
      <c r="S107" s="669"/>
      <c r="T107" s="669"/>
      <c r="U107" s="669"/>
      <c r="V107" s="669"/>
      <c r="W107" s="669"/>
      <c r="X107" s="669"/>
      <c r="Y107" s="669"/>
      <c r="Z107" s="669"/>
      <c r="AA107" s="669"/>
      <c r="AB107" s="669"/>
      <c r="AC107" s="669"/>
      <c r="AD107" s="669"/>
      <c r="AE107" s="669"/>
      <c r="AF107" s="669"/>
      <c r="AG107" s="669"/>
      <c r="AH107" s="669"/>
      <c r="AI107" s="669"/>
      <c r="AJ107" s="270"/>
      <c r="AK107" s="202"/>
      <c r="AL107" s="510"/>
      <c r="AM107" s="511"/>
      <c r="AN107" s="511"/>
      <c r="AO107" s="511"/>
      <c r="AP107" s="511"/>
      <c r="AQ107" s="511"/>
      <c r="AR107" s="511"/>
      <c r="AS107" s="511"/>
      <c r="AT107" s="511"/>
      <c r="AU107" s="511"/>
      <c r="AV107" s="512"/>
    </row>
    <row r="108" spans="1:48" s="269" customFormat="1" ht="13.5" customHeight="1">
      <c r="A108" s="664"/>
      <c r="B108" s="472"/>
      <c r="C108" s="472"/>
      <c r="D108" s="665"/>
      <c r="E108" s="61" t="b">
        <v>
0</v>
      </c>
      <c r="F108" s="669" t="s">
        <v>
76</v>
      </c>
      <c r="G108" s="669"/>
      <c r="H108" s="669"/>
      <c r="I108" s="669"/>
      <c r="J108" s="669"/>
      <c r="K108" s="669"/>
      <c r="L108" s="669"/>
      <c r="M108" s="669"/>
      <c r="N108" s="669"/>
      <c r="O108" s="669"/>
      <c r="P108" s="669"/>
      <c r="Q108" s="669"/>
      <c r="R108" s="669"/>
      <c r="S108" s="669"/>
      <c r="T108" s="669"/>
      <c r="U108" s="669"/>
      <c r="V108" s="669"/>
      <c r="W108" s="669"/>
      <c r="X108" s="669"/>
      <c r="Y108" s="669"/>
      <c r="Z108" s="669"/>
      <c r="AA108" s="669"/>
      <c r="AB108" s="669"/>
      <c r="AC108" s="669"/>
      <c r="AD108" s="669"/>
      <c r="AE108" s="669"/>
      <c r="AF108" s="669"/>
      <c r="AG108" s="669"/>
      <c r="AH108" s="669"/>
      <c r="AI108" s="669"/>
      <c r="AJ108" s="270"/>
      <c r="AK108" s="202"/>
    </row>
    <row r="109" spans="1:48" s="269" customFormat="1" ht="13.5" customHeight="1">
      <c r="A109" s="666"/>
      <c r="B109" s="667"/>
      <c r="C109" s="667"/>
      <c r="D109" s="668"/>
      <c r="E109" s="62" t="b">
        <v>
0</v>
      </c>
      <c r="F109" s="709" t="s">
        <v>
77</v>
      </c>
      <c r="G109" s="709"/>
      <c r="H109" s="709"/>
      <c r="I109" s="709"/>
      <c r="J109" s="709"/>
      <c r="K109" s="709"/>
      <c r="L109" s="709"/>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271"/>
      <c r="AK109" s="202"/>
    </row>
    <row r="110" spans="1:48" s="269" customFormat="1" ht="24.75" customHeight="1">
      <c r="A110" s="661" t="s">
        <v>
78</v>
      </c>
      <c r="B110" s="662"/>
      <c r="C110" s="662"/>
      <c r="D110" s="663"/>
      <c r="E110" s="63" t="b">
        <v>
1</v>
      </c>
      <c r="F110" s="657" t="s">
        <v>
79</v>
      </c>
      <c r="G110" s="657"/>
      <c r="H110" s="657"/>
      <c r="I110" s="657"/>
      <c r="J110" s="657"/>
      <c r="K110" s="657"/>
      <c r="L110" s="657"/>
      <c r="M110" s="657"/>
      <c r="N110" s="657"/>
      <c r="O110" s="657"/>
      <c r="P110" s="657"/>
      <c r="Q110" s="657"/>
      <c r="R110" s="657"/>
      <c r="S110" s="657"/>
      <c r="T110" s="657"/>
      <c r="U110" s="657"/>
      <c r="V110" s="657"/>
      <c r="W110" s="657"/>
      <c r="X110" s="657"/>
      <c r="Y110" s="657"/>
      <c r="Z110" s="657"/>
      <c r="AA110" s="657"/>
      <c r="AB110" s="657"/>
      <c r="AC110" s="657"/>
      <c r="AD110" s="657"/>
      <c r="AE110" s="657"/>
      <c r="AF110" s="657"/>
      <c r="AG110" s="657"/>
      <c r="AH110" s="657"/>
      <c r="AI110" s="657"/>
      <c r="AJ110" s="658"/>
      <c r="AK110" s="202"/>
    </row>
    <row r="111" spans="1:48" s="79" customFormat="1" ht="13.5" customHeight="1">
      <c r="A111" s="664"/>
      <c r="B111" s="472"/>
      <c r="C111" s="472"/>
      <c r="D111" s="665"/>
      <c r="E111" s="64" t="b">
        <v>
0</v>
      </c>
      <c r="F111" s="669" t="s">
        <v>
80</v>
      </c>
      <c r="G111" s="669"/>
      <c r="H111" s="669"/>
      <c r="I111" s="669"/>
      <c r="J111" s="669"/>
      <c r="K111" s="669"/>
      <c r="L111" s="669"/>
      <c r="M111" s="669"/>
      <c r="N111" s="669"/>
      <c r="O111" s="669"/>
      <c r="P111" s="669"/>
      <c r="Q111" s="669"/>
      <c r="R111" s="669"/>
      <c r="S111" s="669"/>
      <c r="T111" s="669"/>
      <c r="U111" s="669"/>
      <c r="V111" s="669"/>
      <c r="W111" s="669"/>
      <c r="X111" s="669"/>
      <c r="Y111" s="669"/>
      <c r="Z111" s="669"/>
      <c r="AA111" s="669"/>
      <c r="AB111" s="669"/>
      <c r="AC111" s="669"/>
      <c r="AD111" s="669"/>
      <c r="AE111" s="669"/>
      <c r="AF111" s="669"/>
      <c r="AG111" s="669"/>
      <c r="AH111" s="669"/>
      <c r="AI111" s="669"/>
      <c r="AJ111" s="272"/>
      <c r="AK111" s="202"/>
    </row>
    <row r="112" spans="1:48" s="79" customFormat="1" ht="13.5" customHeight="1">
      <c r="A112" s="664"/>
      <c r="B112" s="472"/>
      <c r="C112" s="472"/>
      <c r="D112" s="665"/>
      <c r="E112" s="61" t="b">
        <v>
1</v>
      </c>
      <c r="F112" s="669" t="s">
        <v>
81</v>
      </c>
      <c r="G112" s="669"/>
      <c r="H112" s="669"/>
      <c r="I112" s="669"/>
      <c r="J112" s="669"/>
      <c r="K112" s="669"/>
      <c r="L112" s="669"/>
      <c r="M112" s="669"/>
      <c r="N112" s="669"/>
      <c r="O112" s="669"/>
      <c r="P112" s="669"/>
      <c r="Q112" s="669"/>
      <c r="R112" s="669"/>
      <c r="S112" s="669"/>
      <c r="T112" s="669"/>
      <c r="U112" s="669"/>
      <c r="V112" s="669"/>
      <c r="W112" s="669"/>
      <c r="X112" s="669"/>
      <c r="Y112" s="669"/>
      <c r="Z112" s="669"/>
      <c r="AA112" s="669"/>
      <c r="AB112" s="669"/>
      <c r="AC112" s="669"/>
      <c r="AD112" s="669"/>
      <c r="AE112" s="669"/>
      <c r="AF112" s="669"/>
      <c r="AG112" s="669"/>
      <c r="AH112" s="669"/>
      <c r="AI112" s="669"/>
      <c r="AJ112" s="270"/>
      <c r="AK112" s="202"/>
    </row>
    <row r="113" spans="1:37" s="79" customFormat="1" ht="15.75" customHeight="1">
      <c r="A113" s="666"/>
      <c r="B113" s="667"/>
      <c r="C113" s="667"/>
      <c r="D113" s="668"/>
      <c r="E113" s="65" t="b">
        <v>
0</v>
      </c>
      <c r="F113" s="659" t="s">
        <v>
82</v>
      </c>
      <c r="G113" s="659"/>
      <c r="H113" s="659"/>
      <c r="I113" s="659"/>
      <c r="J113" s="659"/>
      <c r="K113" s="659"/>
      <c r="L113" s="659"/>
      <c r="M113" s="659"/>
      <c r="N113" s="659"/>
      <c r="O113" s="659"/>
      <c r="P113" s="659"/>
      <c r="Q113" s="659"/>
      <c r="R113" s="659"/>
      <c r="S113" s="659"/>
      <c r="T113" s="659"/>
      <c r="U113" s="659"/>
      <c r="V113" s="659"/>
      <c r="W113" s="659"/>
      <c r="X113" s="659"/>
      <c r="Y113" s="659"/>
      <c r="Z113" s="659"/>
      <c r="AA113" s="659"/>
      <c r="AB113" s="659"/>
      <c r="AC113" s="659"/>
      <c r="AD113" s="659"/>
      <c r="AE113" s="659"/>
      <c r="AF113" s="659"/>
      <c r="AG113" s="659"/>
      <c r="AH113" s="659"/>
      <c r="AI113" s="659"/>
      <c r="AJ113" s="660"/>
    </row>
    <row r="114" spans="1:37" s="79" customFormat="1" ht="13.5" customHeight="1">
      <c r="A114" s="661" t="s">
        <v>
83</v>
      </c>
      <c r="B114" s="662"/>
      <c r="C114" s="662"/>
      <c r="D114" s="663"/>
      <c r="E114" s="64" t="b">
        <v>
1</v>
      </c>
      <c r="F114" s="677" t="s">
        <v>
84</v>
      </c>
      <c r="G114" s="677"/>
      <c r="H114" s="677"/>
      <c r="I114" s="677"/>
      <c r="J114" s="677"/>
      <c r="K114" s="677"/>
      <c r="L114" s="677"/>
      <c r="M114" s="677"/>
      <c r="N114" s="677"/>
      <c r="O114" s="677"/>
      <c r="P114" s="677"/>
      <c r="Q114" s="677"/>
      <c r="R114" s="677"/>
      <c r="S114" s="677"/>
      <c r="T114" s="677"/>
      <c r="U114" s="677"/>
      <c r="V114" s="677"/>
      <c r="W114" s="677"/>
      <c r="X114" s="677"/>
      <c r="Y114" s="677"/>
      <c r="Z114" s="677"/>
      <c r="AA114" s="677"/>
      <c r="AB114" s="677"/>
      <c r="AC114" s="677"/>
      <c r="AD114" s="677"/>
      <c r="AE114" s="677"/>
      <c r="AF114" s="677"/>
      <c r="AG114" s="677"/>
      <c r="AH114" s="677"/>
      <c r="AI114" s="677"/>
      <c r="AJ114" s="272"/>
      <c r="AK114" s="202"/>
    </row>
    <row r="115" spans="1:37" s="79" customFormat="1" ht="22.5" customHeight="1">
      <c r="A115" s="664"/>
      <c r="B115" s="472"/>
      <c r="C115" s="472"/>
      <c r="D115" s="665"/>
      <c r="E115" s="61" t="b">
        <v>
1</v>
      </c>
      <c r="F115" s="655" t="s">
        <v>
85</v>
      </c>
      <c r="G115" s="655"/>
      <c r="H115" s="655"/>
      <c r="I115" s="655"/>
      <c r="J115" s="655"/>
      <c r="K115" s="655"/>
      <c r="L115" s="655"/>
      <c r="M115" s="655"/>
      <c r="N115" s="655"/>
      <c r="O115" s="655"/>
      <c r="P115" s="655"/>
      <c r="Q115" s="655"/>
      <c r="R115" s="655"/>
      <c r="S115" s="655"/>
      <c r="T115" s="655"/>
      <c r="U115" s="655"/>
      <c r="V115" s="655"/>
      <c r="W115" s="655"/>
      <c r="X115" s="655"/>
      <c r="Y115" s="655"/>
      <c r="Z115" s="655"/>
      <c r="AA115" s="655"/>
      <c r="AB115" s="655"/>
      <c r="AC115" s="655"/>
      <c r="AD115" s="655"/>
      <c r="AE115" s="655"/>
      <c r="AF115" s="655"/>
      <c r="AG115" s="655"/>
      <c r="AH115" s="655"/>
      <c r="AI115" s="655"/>
      <c r="AJ115" s="678"/>
      <c r="AK115" s="202"/>
    </row>
    <row r="116" spans="1:37" s="79" customFormat="1" ht="13.5" customHeight="1">
      <c r="A116" s="664"/>
      <c r="B116" s="472"/>
      <c r="C116" s="472"/>
      <c r="D116" s="665"/>
      <c r="E116" s="61" t="b">
        <v>
1</v>
      </c>
      <c r="F116" s="669" t="s">
        <v>
86</v>
      </c>
      <c r="G116" s="669"/>
      <c r="H116" s="669"/>
      <c r="I116" s="669"/>
      <c r="J116" s="669"/>
      <c r="K116" s="669"/>
      <c r="L116" s="669"/>
      <c r="M116" s="669"/>
      <c r="N116" s="669"/>
      <c r="O116" s="669"/>
      <c r="P116" s="669"/>
      <c r="Q116" s="669"/>
      <c r="R116" s="669"/>
      <c r="S116" s="669"/>
      <c r="T116" s="669"/>
      <c r="U116" s="669"/>
      <c r="V116" s="669"/>
      <c r="W116" s="669"/>
      <c r="X116" s="669"/>
      <c r="Y116" s="669"/>
      <c r="Z116" s="669"/>
      <c r="AA116" s="669"/>
      <c r="AB116" s="669"/>
      <c r="AC116" s="669"/>
      <c r="AD116" s="669"/>
      <c r="AE116" s="669"/>
      <c r="AF116" s="669"/>
      <c r="AG116" s="669"/>
      <c r="AH116" s="669"/>
      <c r="AI116" s="669"/>
      <c r="AJ116" s="270"/>
      <c r="AK116" s="202"/>
    </row>
    <row r="117" spans="1:37" s="79" customFormat="1" ht="13.5" customHeight="1">
      <c r="A117" s="666"/>
      <c r="B117" s="667"/>
      <c r="C117" s="667"/>
      <c r="D117" s="668"/>
      <c r="E117" s="65" t="b">
        <v>
0</v>
      </c>
      <c r="F117" s="659" t="s">
        <v>
87</v>
      </c>
      <c r="G117" s="659"/>
      <c r="H117" s="659"/>
      <c r="I117" s="659" t="b">
        <v>
0</v>
      </c>
      <c r="J117" s="659"/>
      <c r="K117" s="659"/>
      <c r="L117" s="659"/>
      <c r="M117" s="659"/>
      <c r="N117" s="659"/>
      <c r="O117" s="659" t="b">
        <v>
1</v>
      </c>
      <c r="P117" s="659"/>
      <c r="Q117" s="659"/>
      <c r="R117" s="659"/>
      <c r="S117" s="659"/>
      <c r="T117" s="659"/>
      <c r="U117" s="659"/>
      <c r="V117" s="659"/>
      <c r="W117" s="659"/>
      <c r="X117" s="659"/>
      <c r="Y117" s="659"/>
      <c r="Z117" s="659"/>
      <c r="AA117" s="659"/>
      <c r="AB117" s="659"/>
      <c r="AC117" s="659"/>
      <c r="AD117" s="659"/>
      <c r="AE117" s="659"/>
      <c r="AF117" s="659"/>
      <c r="AG117" s="659"/>
      <c r="AH117" s="659"/>
      <c r="AI117" s="659"/>
      <c r="AJ117" s="273"/>
      <c r="AK117" s="202"/>
    </row>
    <row r="118" spans="1:37" s="79" customFormat="1" ht="22.5" customHeight="1">
      <c r="A118" s="661" t="s">
        <v>
88</v>
      </c>
      <c r="B118" s="662"/>
      <c r="C118" s="662"/>
      <c r="D118" s="663"/>
      <c r="E118" s="64" t="b">
        <v>
1</v>
      </c>
      <c r="F118" s="657" t="s">
        <v>
89</v>
      </c>
      <c r="G118" s="657"/>
      <c r="H118" s="657"/>
      <c r="I118" s="657"/>
      <c r="J118" s="657"/>
      <c r="K118" s="657"/>
      <c r="L118" s="657"/>
      <c r="M118" s="657"/>
      <c r="N118" s="657"/>
      <c r="O118" s="657"/>
      <c r="P118" s="657"/>
      <c r="Q118" s="657"/>
      <c r="R118" s="657"/>
      <c r="S118" s="657"/>
      <c r="T118" s="657"/>
      <c r="U118" s="657"/>
      <c r="V118" s="657"/>
      <c r="W118" s="657"/>
      <c r="X118" s="657"/>
      <c r="Y118" s="657"/>
      <c r="Z118" s="657"/>
      <c r="AA118" s="657"/>
      <c r="AB118" s="657"/>
      <c r="AC118" s="657"/>
      <c r="AD118" s="657"/>
      <c r="AE118" s="657"/>
      <c r="AF118" s="657"/>
      <c r="AG118" s="657"/>
      <c r="AH118" s="657"/>
      <c r="AI118" s="657"/>
      <c r="AJ118" s="658"/>
      <c r="AK118" s="202"/>
    </row>
    <row r="119" spans="1:37" s="79" customFormat="1" ht="15" customHeight="1">
      <c r="A119" s="664"/>
      <c r="B119" s="472"/>
      <c r="C119" s="472"/>
      <c r="D119" s="665"/>
      <c r="E119" s="61" t="b">
        <v>
0</v>
      </c>
      <c r="F119" s="655" t="s">
        <v>
90</v>
      </c>
      <c r="G119" s="655"/>
      <c r="H119" s="655"/>
      <c r="I119" s="655"/>
      <c r="J119" s="655"/>
      <c r="K119" s="655"/>
      <c r="L119" s="655"/>
      <c r="M119" s="655"/>
      <c r="N119" s="655"/>
      <c r="O119" s="655"/>
      <c r="P119" s="655"/>
      <c r="Q119" s="655"/>
      <c r="R119" s="655"/>
      <c r="S119" s="655"/>
      <c r="T119" s="655"/>
      <c r="U119" s="655"/>
      <c r="V119" s="655"/>
      <c r="W119" s="655"/>
      <c r="X119" s="655"/>
      <c r="Y119" s="655"/>
      <c r="Z119" s="655"/>
      <c r="AA119" s="655"/>
      <c r="AB119" s="655"/>
      <c r="AC119" s="655"/>
      <c r="AD119" s="655"/>
      <c r="AE119" s="655"/>
      <c r="AF119" s="655"/>
      <c r="AG119" s="655"/>
      <c r="AH119" s="655"/>
      <c r="AI119" s="655"/>
      <c r="AJ119" s="274"/>
      <c r="AK119" s="99"/>
    </row>
    <row r="120" spans="1:37" s="79" customFormat="1" ht="13.5" customHeight="1">
      <c r="A120" s="664"/>
      <c r="B120" s="472"/>
      <c r="C120" s="472"/>
      <c r="D120" s="665"/>
      <c r="E120" s="64" t="b">
        <v>
0</v>
      </c>
      <c r="F120" s="655" t="s">
        <v>
91</v>
      </c>
      <c r="G120" s="655"/>
      <c r="H120" s="655"/>
      <c r="I120" s="655"/>
      <c r="J120" s="655"/>
      <c r="K120" s="655"/>
      <c r="L120" s="655"/>
      <c r="M120" s="655"/>
      <c r="N120" s="655"/>
      <c r="O120" s="655"/>
      <c r="P120" s="655"/>
      <c r="Q120" s="655"/>
      <c r="R120" s="655"/>
      <c r="S120" s="655"/>
      <c r="T120" s="655"/>
      <c r="U120" s="655"/>
      <c r="V120" s="655"/>
      <c r="W120" s="655"/>
      <c r="X120" s="655"/>
      <c r="Y120" s="655"/>
      <c r="Z120" s="655"/>
      <c r="AA120" s="655"/>
      <c r="AB120" s="655"/>
      <c r="AC120" s="655"/>
      <c r="AD120" s="655"/>
      <c r="AE120" s="655"/>
      <c r="AF120" s="655"/>
      <c r="AG120" s="655"/>
      <c r="AH120" s="655"/>
      <c r="AI120" s="655"/>
      <c r="AJ120" s="275"/>
    </row>
    <row r="121" spans="1:37" s="79" customFormat="1" ht="15.75" customHeight="1">
      <c r="A121" s="666"/>
      <c r="B121" s="667"/>
      <c r="C121" s="667"/>
      <c r="D121" s="668"/>
      <c r="E121" s="65" t="b">
        <v>
1</v>
      </c>
      <c r="F121" s="659" t="s">
        <v>
92</v>
      </c>
      <c r="G121" s="659"/>
      <c r="H121" s="659"/>
      <c r="I121" s="659"/>
      <c r="J121" s="659"/>
      <c r="K121" s="659"/>
      <c r="L121" s="659"/>
      <c r="M121" s="659"/>
      <c r="N121" s="659"/>
      <c r="O121" s="659"/>
      <c r="P121" s="659"/>
      <c r="Q121" s="659"/>
      <c r="R121" s="659"/>
      <c r="S121" s="659"/>
      <c r="T121" s="659"/>
      <c r="U121" s="659"/>
      <c r="V121" s="659"/>
      <c r="W121" s="659"/>
      <c r="X121" s="659"/>
      <c r="Y121" s="659"/>
      <c r="Z121" s="659"/>
      <c r="AA121" s="659"/>
      <c r="AB121" s="659"/>
      <c r="AC121" s="659"/>
      <c r="AD121" s="659"/>
      <c r="AE121" s="659"/>
      <c r="AF121" s="659"/>
      <c r="AG121" s="659"/>
      <c r="AH121" s="659"/>
      <c r="AI121" s="659"/>
      <c r="AJ121" s="660"/>
    </row>
    <row r="122" spans="1:37" s="79" customFormat="1" ht="13.5" customHeight="1">
      <c r="A122" s="661" t="s">
        <v>
93</v>
      </c>
      <c r="B122" s="662"/>
      <c r="C122" s="662"/>
      <c r="D122" s="663"/>
      <c r="E122" s="64" t="b">
        <v>
1</v>
      </c>
      <c r="F122" s="657" t="s">
        <v>
94</v>
      </c>
      <c r="G122" s="657"/>
      <c r="H122" s="657"/>
      <c r="I122" s="657"/>
      <c r="J122" s="657"/>
      <c r="K122" s="657"/>
      <c r="L122" s="657"/>
      <c r="M122" s="657"/>
      <c r="N122" s="657"/>
      <c r="O122" s="657"/>
      <c r="P122" s="657"/>
      <c r="Q122" s="657"/>
      <c r="R122" s="657"/>
      <c r="S122" s="657"/>
      <c r="T122" s="657"/>
      <c r="U122" s="657"/>
      <c r="V122" s="657"/>
      <c r="W122" s="657"/>
      <c r="X122" s="657"/>
      <c r="Y122" s="657"/>
      <c r="Z122" s="657"/>
      <c r="AA122" s="657"/>
      <c r="AB122" s="657"/>
      <c r="AC122" s="657"/>
      <c r="AD122" s="657"/>
      <c r="AE122" s="657"/>
      <c r="AF122" s="657"/>
      <c r="AG122" s="657"/>
      <c r="AH122" s="657"/>
      <c r="AI122" s="657"/>
      <c r="AJ122" s="272"/>
    </row>
    <row r="123" spans="1:37" s="79" customFormat="1" ht="21" customHeight="1">
      <c r="A123" s="664"/>
      <c r="B123" s="472"/>
      <c r="C123" s="472"/>
      <c r="D123" s="665"/>
      <c r="E123" s="61" t="b">
        <v>
1</v>
      </c>
      <c r="F123" s="655" t="s">
        <v>
95</v>
      </c>
      <c r="G123" s="655"/>
      <c r="H123" s="655"/>
      <c r="I123" s="655"/>
      <c r="J123" s="655"/>
      <c r="K123" s="655"/>
      <c r="L123" s="655"/>
      <c r="M123" s="655"/>
      <c r="N123" s="655"/>
      <c r="O123" s="655"/>
      <c r="P123" s="655"/>
      <c r="Q123" s="655"/>
      <c r="R123" s="655"/>
      <c r="S123" s="655"/>
      <c r="T123" s="655"/>
      <c r="U123" s="655"/>
      <c r="V123" s="655"/>
      <c r="W123" s="655"/>
      <c r="X123" s="655"/>
      <c r="Y123" s="655"/>
      <c r="Z123" s="655"/>
      <c r="AA123" s="655"/>
      <c r="AB123" s="655"/>
      <c r="AC123" s="655"/>
      <c r="AD123" s="655"/>
      <c r="AE123" s="655"/>
      <c r="AF123" s="655"/>
      <c r="AG123" s="655"/>
      <c r="AH123" s="655"/>
      <c r="AI123" s="655"/>
      <c r="AJ123" s="678"/>
    </row>
    <row r="124" spans="1:37" s="79" customFormat="1" ht="13.5" customHeight="1">
      <c r="A124" s="664"/>
      <c r="B124" s="472"/>
      <c r="C124" s="472"/>
      <c r="D124" s="665"/>
      <c r="E124" s="61" t="b">
        <v>
0</v>
      </c>
      <c r="F124" s="655" t="s">
        <v>
96</v>
      </c>
      <c r="G124" s="655"/>
      <c r="H124" s="655"/>
      <c r="I124" s="655"/>
      <c r="J124" s="655"/>
      <c r="K124" s="655"/>
      <c r="L124" s="655"/>
      <c r="M124" s="655"/>
      <c r="N124" s="655"/>
      <c r="O124" s="655"/>
      <c r="P124" s="655"/>
      <c r="Q124" s="655"/>
      <c r="R124" s="655"/>
      <c r="S124" s="655"/>
      <c r="T124" s="655"/>
      <c r="U124" s="655"/>
      <c r="V124" s="655"/>
      <c r="W124" s="655"/>
      <c r="X124" s="655"/>
      <c r="Y124" s="655"/>
      <c r="Z124" s="655"/>
      <c r="AA124" s="655"/>
      <c r="AB124" s="655"/>
      <c r="AC124" s="655"/>
      <c r="AD124" s="655"/>
      <c r="AE124" s="655"/>
      <c r="AF124" s="655"/>
      <c r="AG124" s="655"/>
      <c r="AH124" s="655"/>
      <c r="AI124" s="655"/>
      <c r="AJ124" s="270"/>
    </row>
    <row r="125" spans="1:37" s="79" customFormat="1" ht="13.5" customHeight="1">
      <c r="A125" s="666"/>
      <c r="B125" s="667"/>
      <c r="C125" s="667"/>
      <c r="D125" s="668"/>
      <c r="E125" s="65" t="b">
        <v>
0</v>
      </c>
      <c r="F125" s="659" t="s">
        <v>
97</v>
      </c>
      <c r="G125" s="659"/>
      <c r="H125" s="659"/>
      <c r="I125" s="659"/>
      <c r="J125" s="659"/>
      <c r="K125" s="659"/>
      <c r="L125" s="659"/>
      <c r="M125" s="659"/>
      <c r="N125" s="659"/>
      <c r="O125" s="659"/>
      <c r="P125" s="659"/>
      <c r="Q125" s="659"/>
      <c r="R125" s="659"/>
      <c r="S125" s="659"/>
      <c r="T125" s="659"/>
      <c r="U125" s="659"/>
      <c r="V125" s="659"/>
      <c r="W125" s="659"/>
      <c r="X125" s="659"/>
      <c r="Y125" s="659"/>
      <c r="Z125" s="659"/>
      <c r="AA125" s="659"/>
      <c r="AB125" s="659"/>
      <c r="AC125" s="659"/>
      <c r="AD125" s="659"/>
      <c r="AE125" s="659"/>
      <c r="AF125" s="659"/>
      <c r="AG125" s="659"/>
      <c r="AH125" s="659"/>
      <c r="AI125" s="659"/>
      <c r="AJ125" s="276"/>
    </row>
    <row r="126" spans="1:37" s="79" customFormat="1" ht="13.5" customHeight="1">
      <c r="A126" s="661" t="s">
        <v>
98</v>
      </c>
      <c r="B126" s="662"/>
      <c r="C126" s="662"/>
      <c r="D126" s="663"/>
      <c r="E126" s="64" t="b">
        <v>
1</v>
      </c>
      <c r="F126" s="657" t="s">
        <v>
99</v>
      </c>
      <c r="G126" s="657"/>
      <c r="H126" s="657"/>
      <c r="I126" s="657"/>
      <c r="J126" s="657"/>
      <c r="K126" s="657"/>
      <c r="L126" s="657"/>
      <c r="M126" s="657"/>
      <c r="N126" s="657"/>
      <c r="O126" s="657"/>
      <c r="P126" s="657"/>
      <c r="Q126" s="657"/>
      <c r="R126" s="657"/>
      <c r="S126" s="657"/>
      <c r="T126" s="657"/>
      <c r="U126" s="657"/>
      <c r="V126" s="657"/>
      <c r="W126" s="657"/>
      <c r="X126" s="657"/>
      <c r="Y126" s="657"/>
      <c r="Z126" s="657"/>
      <c r="AA126" s="657"/>
      <c r="AB126" s="657"/>
      <c r="AC126" s="657"/>
      <c r="AD126" s="657"/>
      <c r="AE126" s="657"/>
      <c r="AF126" s="657"/>
      <c r="AG126" s="657"/>
      <c r="AH126" s="657"/>
      <c r="AI126" s="657"/>
      <c r="AJ126" s="658"/>
    </row>
    <row r="127" spans="1:37" s="79" customFormat="1" ht="13.5" customHeight="1">
      <c r="A127" s="664"/>
      <c r="B127" s="472"/>
      <c r="C127" s="472"/>
      <c r="D127" s="665"/>
      <c r="E127" s="61" t="b">
        <v>
0</v>
      </c>
      <c r="F127" s="655" t="s">
        <v>
100</v>
      </c>
      <c r="G127" s="655"/>
      <c r="H127" s="655"/>
      <c r="I127" s="655"/>
      <c r="J127" s="655"/>
      <c r="K127" s="655"/>
      <c r="L127" s="655"/>
      <c r="M127" s="655"/>
      <c r="N127" s="655"/>
      <c r="O127" s="655"/>
      <c r="P127" s="655"/>
      <c r="Q127" s="655"/>
      <c r="R127" s="655"/>
      <c r="S127" s="655"/>
      <c r="T127" s="655"/>
      <c r="U127" s="655"/>
      <c r="V127" s="655"/>
      <c r="W127" s="655"/>
      <c r="X127" s="655"/>
      <c r="Y127" s="655"/>
      <c r="Z127" s="655"/>
      <c r="AA127" s="655"/>
      <c r="AB127" s="655"/>
      <c r="AC127" s="655"/>
      <c r="AD127" s="655"/>
      <c r="AE127" s="655"/>
      <c r="AF127" s="655"/>
      <c r="AG127" s="655"/>
      <c r="AH127" s="655"/>
      <c r="AI127" s="655"/>
      <c r="AJ127" s="270"/>
    </row>
    <row r="128" spans="1:37" s="79" customFormat="1" ht="13.5" customHeight="1">
      <c r="A128" s="664"/>
      <c r="B128" s="472"/>
      <c r="C128" s="472"/>
      <c r="D128" s="665"/>
      <c r="E128" s="61" t="b">
        <v>
0</v>
      </c>
      <c r="F128" s="655" t="s">
        <v>
101</v>
      </c>
      <c r="G128" s="655"/>
      <c r="H128" s="655"/>
      <c r="I128" s="655"/>
      <c r="J128" s="655"/>
      <c r="K128" s="655"/>
      <c r="L128" s="655"/>
      <c r="M128" s="655"/>
      <c r="N128" s="655"/>
      <c r="O128" s="655"/>
      <c r="P128" s="655"/>
      <c r="Q128" s="655"/>
      <c r="R128" s="655"/>
      <c r="S128" s="655"/>
      <c r="T128" s="655"/>
      <c r="U128" s="655"/>
      <c r="V128" s="655"/>
      <c r="W128" s="655"/>
      <c r="X128" s="655"/>
      <c r="Y128" s="655"/>
      <c r="Z128" s="655"/>
      <c r="AA128" s="655"/>
      <c r="AB128" s="655"/>
      <c r="AC128" s="655"/>
      <c r="AD128" s="655"/>
      <c r="AE128" s="655"/>
      <c r="AF128" s="655"/>
      <c r="AG128" s="655"/>
      <c r="AH128" s="655"/>
      <c r="AI128" s="655"/>
      <c r="AJ128" s="270"/>
    </row>
    <row r="129" spans="1:49" s="79" customFormat="1" ht="13.5" customHeight="1" thickBot="1">
      <c r="A129" s="666"/>
      <c r="B129" s="667"/>
      <c r="C129" s="667"/>
      <c r="D129" s="668"/>
      <c r="E129" s="66" t="b">
        <v>
0</v>
      </c>
      <c r="F129" s="656" t="s">
        <v>
102</v>
      </c>
      <c r="G129" s="656"/>
      <c r="H129" s="656"/>
      <c r="I129" s="656"/>
      <c r="J129" s="656"/>
      <c r="K129" s="656"/>
      <c r="L129" s="656"/>
      <c r="M129" s="656"/>
      <c r="N129" s="656"/>
      <c r="O129" s="656"/>
      <c r="P129" s="656"/>
      <c r="Q129" s="656"/>
      <c r="R129" s="656"/>
      <c r="S129" s="656"/>
      <c r="T129" s="656"/>
      <c r="U129" s="656"/>
      <c r="V129" s="656"/>
      <c r="W129" s="656"/>
      <c r="X129" s="656"/>
      <c r="Y129" s="656"/>
      <c r="Z129" s="656"/>
      <c r="AA129" s="656"/>
      <c r="AB129" s="656"/>
      <c r="AC129" s="656"/>
      <c r="AD129" s="656"/>
      <c r="AE129" s="656"/>
      <c r="AF129" s="656"/>
      <c r="AG129" s="656"/>
      <c r="AH129" s="656"/>
      <c r="AI129" s="656"/>
      <c r="AJ129" s="277"/>
    </row>
    <row r="130" spans="1:49" ht="19.5" customHeight="1">
      <c r="A130" s="278"/>
      <c r="B130" s="67"/>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S130" s="94"/>
    </row>
    <row r="131" spans="1:49" ht="18.75" customHeight="1">
      <c r="A131" s="280" t="s">
        <v>
237</v>
      </c>
      <c r="B131" s="281"/>
      <c r="C131" s="281"/>
      <c r="D131" s="281"/>
      <c r="E131" s="281"/>
      <c r="F131" s="281"/>
      <c r="G131" s="281"/>
      <c r="H131" s="281"/>
      <c r="I131" s="281"/>
      <c r="J131" s="281"/>
      <c r="K131" s="281"/>
      <c r="L131" s="281"/>
      <c r="M131" s="281"/>
      <c r="N131" s="281"/>
      <c r="O131" s="281"/>
      <c r="P131" s="281"/>
      <c r="Q131" s="282"/>
      <c r="R131" s="282"/>
      <c r="S131" s="282"/>
      <c r="T131" s="282"/>
      <c r="U131" s="282"/>
      <c r="V131" s="282"/>
      <c r="W131" s="282"/>
      <c r="X131" s="282"/>
      <c r="Y131" s="282"/>
      <c r="Z131" s="282"/>
      <c r="AA131" s="282"/>
      <c r="AB131" s="282"/>
      <c r="AC131" s="282"/>
      <c r="AD131" s="282"/>
      <c r="AE131" s="282"/>
      <c r="AF131" s="282"/>
      <c r="AG131" s="282"/>
      <c r="AH131" s="283"/>
      <c r="AI131" s="284"/>
      <c r="AJ131" s="285"/>
      <c r="AT131" s="94"/>
    </row>
    <row r="132" spans="1:49" s="79" customFormat="1" ht="45" customHeight="1">
      <c r="A132" s="753"/>
      <c r="B132" s="754"/>
      <c r="C132" s="754"/>
      <c r="D132" s="754"/>
      <c r="E132" s="754"/>
      <c r="F132" s="754"/>
      <c r="G132" s="754"/>
      <c r="H132" s="754"/>
      <c r="I132" s="754"/>
      <c r="J132" s="754"/>
      <c r="K132" s="754"/>
      <c r="L132" s="754"/>
      <c r="M132" s="754"/>
      <c r="N132" s="754"/>
      <c r="O132" s="754"/>
      <c r="P132" s="754"/>
      <c r="Q132" s="754"/>
      <c r="R132" s="754"/>
      <c r="S132" s="754"/>
      <c r="T132" s="754"/>
      <c r="U132" s="754"/>
      <c r="V132" s="754"/>
      <c r="W132" s="754"/>
      <c r="X132" s="754"/>
      <c r="Y132" s="754"/>
      <c r="Z132" s="754"/>
      <c r="AA132" s="754"/>
      <c r="AB132" s="754"/>
      <c r="AC132" s="754"/>
      <c r="AD132" s="754"/>
      <c r="AE132" s="754"/>
      <c r="AF132" s="754"/>
      <c r="AG132" s="754"/>
      <c r="AH132" s="754"/>
      <c r="AI132" s="754"/>
      <c r="AJ132" s="755"/>
      <c r="AK132" s="286"/>
      <c r="AL132" s="256"/>
      <c r="AM132" s="287"/>
      <c r="AN132" s="287"/>
      <c r="AO132" s="287"/>
      <c r="AP132" s="287"/>
      <c r="AQ132" s="287"/>
      <c r="AR132" s="287"/>
      <c r="AS132" s="287"/>
      <c r="AT132" s="287"/>
      <c r="AU132" s="287"/>
      <c r="AV132" s="287"/>
      <c r="AW132" s="288"/>
    </row>
    <row r="133" spans="1:49" s="79" customFormat="1" ht="16.5" customHeight="1">
      <c r="A133" s="85"/>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L133" s="256"/>
      <c r="AM133" s="287"/>
      <c r="AN133" s="287"/>
      <c r="AO133" s="287"/>
      <c r="AP133" s="287"/>
      <c r="AQ133" s="287"/>
      <c r="AR133" s="287"/>
      <c r="AS133" s="287"/>
      <c r="AT133" s="287"/>
      <c r="AU133" s="287"/>
      <c r="AV133" s="287"/>
      <c r="AW133" s="288"/>
    </row>
    <row r="134" spans="1:49" s="79" customFormat="1" ht="12">
      <c r="A134" s="152" t="s">
        <v>
30</v>
      </c>
      <c r="B134" s="105" t="s">
        <v>
34</v>
      </c>
      <c r="C134" s="85"/>
      <c r="D134" s="168"/>
      <c r="E134" s="85"/>
      <c r="F134" s="85"/>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86"/>
      <c r="AS134" s="84"/>
    </row>
    <row r="135" spans="1:49" ht="22.5" customHeight="1">
      <c r="A135" s="265" t="s">
        <v>
30</v>
      </c>
      <c r="B135" s="671" t="s">
        <v>
122</v>
      </c>
      <c r="C135" s="671"/>
      <c r="D135" s="671"/>
      <c r="E135" s="671"/>
      <c r="F135" s="671"/>
      <c r="G135" s="671"/>
      <c r="H135" s="671"/>
      <c r="I135" s="671"/>
      <c r="J135" s="671"/>
      <c r="K135" s="671"/>
      <c r="L135" s="671"/>
      <c r="M135" s="671"/>
      <c r="N135" s="671"/>
      <c r="O135" s="671"/>
      <c r="P135" s="671"/>
      <c r="Q135" s="671"/>
      <c r="R135" s="671"/>
      <c r="S135" s="671"/>
      <c r="T135" s="671"/>
      <c r="U135" s="671"/>
      <c r="V135" s="671"/>
      <c r="W135" s="671"/>
      <c r="X135" s="671"/>
      <c r="Y135" s="671"/>
      <c r="Z135" s="671"/>
      <c r="AA135" s="671"/>
      <c r="AB135" s="671"/>
      <c r="AC135" s="671"/>
      <c r="AD135" s="671"/>
      <c r="AE135" s="671"/>
      <c r="AF135" s="671"/>
      <c r="AG135" s="671"/>
      <c r="AH135" s="671"/>
      <c r="AI135" s="671"/>
      <c r="AJ135" s="671"/>
      <c r="AS135" s="94"/>
    </row>
    <row r="136" spans="1:49" s="79" customFormat="1" ht="9.75" customHeight="1" thickBot="1">
      <c r="A136" s="85"/>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90"/>
      <c r="AL136" s="256"/>
      <c r="AM136" s="287"/>
      <c r="AN136" s="287"/>
      <c r="AO136" s="287"/>
      <c r="AP136" s="287"/>
      <c r="AQ136" s="287"/>
      <c r="AR136" s="287"/>
      <c r="AS136" s="287"/>
      <c r="AT136" s="287"/>
      <c r="AU136" s="287"/>
      <c r="AV136" s="287"/>
      <c r="AW136" s="288"/>
    </row>
    <row r="137" spans="1:49" ht="7.5" customHeight="1">
      <c r="A137" s="291"/>
      <c r="B137" s="292"/>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4"/>
      <c r="AT137" s="94"/>
    </row>
    <row r="138" spans="1:49" ht="25.5" customHeight="1">
      <c r="A138" s="295" t="s">
        <v>
67</v>
      </c>
      <c r="B138" s="670" t="s">
        <v>
68</v>
      </c>
      <c r="C138" s="670"/>
      <c r="D138" s="670"/>
      <c r="E138" s="670"/>
      <c r="F138" s="670"/>
      <c r="G138" s="670"/>
      <c r="H138" s="670"/>
      <c r="I138" s="670"/>
      <c r="J138" s="670"/>
      <c r="K138" s="670"/>
      <c r="L138" s="670"/>
      <c r="M138" s="670"/>
      <c r="N138" s="670"/>
      <c r="O138" s="670"/>
      <c r="P138" s="670"/>
      <c r="Q138" s="670"/>
      <c r="R138" s="670"/>
      <c r="S138" s="670"/>
      <c r="T138" s="670"/>
      <c r="U138" s="670"/>
      <c r="V138" s="670"/>
      <c r="W138" s="670"/>
      <c r="X138" s="670"/>
      <c r="Y138" s="670"/>
      <c r="Z138" s="670"/>
      <c r="AA138" s="670"/>
      <c r="AB138" s="670"/>
      <c r="AC138" s="670"/>
      <c r="AD138" s="670"/>
      <c r="AE138" s="670"/>
      <c r="AF138" s="670"/>
      <c r="AG138" s="670"/>
      <c r="AH138" s="670"/>
      <c r="AI138" s="670"/>
      <c r="AJ138" s="296"/>
    </row>
    <row r="139" spans="1:49" ht="7.5" customHeight="1">
      <c r="A139" s="295"/>
      <c r="B139" s="213"/>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6"/>
    </row>
    <row r="140" spans="1:49" s="301" customFormat="1" ht="19.5" customHeight="1">
      <c r="A140" s="298"/>
      <c r="B140" s="299" t="s">
        <v>
24</v>
      </c>
      <c r="C140" s="299"/>
      <c r="D140" s="748">
        <v>
6</v>
      </c>
      <c r="E140" s="749"/>
      <c r="F140" s="299" t="s">
        <v>
2</v>
      </c>
      <c r="G140" s="748" t="s">
        <v>
239</v>
      </c>
      <c r="H140" s="749"/>
      <c r="I140" s="299" t="s">
        <v>
3</v>
      </c>
      <c r="J140" s="748" t="s">
        <v>
239</v>
      </c>
      <c r="K140" s="749"/>
      <c r="L140" s="299" t="s">
        <v>
6</v>
      </c>
      <c r="M140" s="300"/>
      <c r="N140" s="750" t="s">
        <v>
39</v>
      </c>
      <c r="O140" s="750"/>
      <c r="P140" s="750"/>
      <c r="Q140" s="751" t="str">
        <f>
IF(G8="","",G8)</f>
        <v>
○○ケアサービス</v>
      </c>
      <c r="R140" s="751"/>
      <c r="S140" s="751"/>
      <c r="T140" s="751"/>
      <c r="U140" s="751"/>
      <c r="V140" s="751"/>
      <c r="W140" s="751"/>
      <c r="X140" s="751"/>
      <c r="Y140" s="751"/>
      <c r="Z140" s="751"/>
      <c r="AA140" s="751"/>
      <c r="AB140" s="751"/>
      <c r="AC140" s="751"/>
      <c r="AD140" s="751"/>
      <c r="AE140" s="751"/>
      <c r="AF140" s="751"/>
      <c r="AG140" s="751"/>
      <c r="AH140" s="751"/>
      <c r="AI140" s="751"/>
      <c r="AJ140" s="752"/>
    </row>
    <row r="141" spans="1:49" s="301" customFormat="1" ht="19.5" customHeight="1">
      <c r="A141" s="298"/>
      <c r="B141" s="302"/>
      <c r="C141" s="299"/>
      <c r="D141" s="299"/>
      <c r="E141" s="299"/>
      <c r="F141" s="299"/>
      <c r="G141" s="299"/>
      <c r="H141" s="299"/>
      <c r="I141" s="299"/>
      <c r="J141" s="299"/>
      <c r="K141" s="299"/>
      <c r="L141" s="299"/>
      <c r="M141" s="299"/>
      <c r="N141" s="742" t="s">
        <v>
168</v>
      </c>
      <c r="O141" s="742"/>
      <c r="P141" s="742"/>
      <c r="Q141" s="743" t="s">
        <v>
49</v>
      </c>
      <c r="R141" s="743"/>
      <c r="S141" s="744" t="s">
        <v>
240</v>
      </c>
      <c r="T141" s="744"/>
      <c r="U141" s="744"/>
      <c r="V141" s="744"/>
      <c r="W141" s="744"/>
      <c r="X141" s="745" t="s">
        <v>
50</v>
      </c>
      <c r="Y141" s="745"/>
      <c r="Z141" s="744" t="s">
        <v>
241</v>
      </c>
      <c r="AA141" s="744"/>
      <c r="AB141" s="744"/>
      <c r="AC141" s="744"/>
      <c r="AD141" s="744"/>
      <c r="AE141" s="744"/>
      <c r="AF141" s="744"/>
      <c r="AG141" s="744"/>
      <c r="AH141" s="744"/>
      <c r="AI141" s="746"/>
      <c r="AJ141" s="747"/>
    </row>
    <row r="142" spans="1:49" ht="7.5" customHeight="1" thickBot="1">
      <c r="A142" s="95"/>
      <c r="B142" s="303"/>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c r="AI142" s="304"/>
      <c r="AJ142" s="305"/>
    </row>
    <row r="143" spans="1:49" ht="7.5" customHeight="1">
      <c r="A143" s="78"/>
      <c r="B143" s="306"/>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row>
    <row r="144" spans="1:49" ht="14.25">
      <c r="A144" s="307" t="s">
        <v>
231</v>
      </c>
      <c r="B144" s="308"/>
      <c r="C144" s="154"/>
      <c r="D144" s="154"/>
      <c r="E144" s="28" t="s">
        <v>
244</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row>
    <row r="145" spans="1:36">
      <c r="A145" s="309" t="s">
        <v>
306</v>
      </c>
      <c r="B145" s="308"/>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row>
    <row r="146" spans="1:36">
      <c r="A146" s="310" t="s">
        <v>
232</v>
      </c>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row>
    <row r="147" spans="1:36" ht="14.25">
      <c r="A147" s="28"/>
      <c r="B147" s="308"/>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row>
    <row r="148" spans="1:36">
      <c r="A148" s="732" t="s">
        <v>
155</v>
      </c>
      <c r="B148" s="732"/>
      <c r="C148" s="732"/>
      <c r="D148" s="732"/>
      <c r="E148" s="732"/>
      <c r="F148" s="732"/>
      <c r="G148" s="732"/>
      <c r="H148" s="732"/>
      <c r="I148" s="732"/>
      <c r="J148" s="732"/>
      <c r="K148" s="732"/>
      <c r="L148" s="732"/>
      <c r="M148" s="732"/>
      <c r="N148" s="732"/>
      <c r="O148" s="732"/>
      <c r="P148" s="732"/>
      <c r="Q148" s="732"/>
      <c r="R148" s="732"/>
      <c r="S148" s="732"/>
      <c r="T148" s="732"/>
      <c r="U148" s="732"/>
      <c r="V148" s="732"/>
      <c r="W148" s="732"/>
      <c r="X148" s="732"/>
      <c r="Y148" s="732"/>
      <c r="Z148" s="732"/>
      <c r="AA148" s="732"/>
      <c r="AB148" s="732"/>
      <c r="AC148" s="732"/>
      <c r="AD148" s="732"/>
      <c r="AE148" s="732"/>
      <c r="AF148" s="732"/>
      <c r="AG148" s="732"/>
      <c r="AH148" s="732"/>
      <c r="AI148" s="732"/>
      <c r="AJ148" s="732"/>
    </row>
    <row r="149" spans="1:36">
      <c r="A149" s="734" t="s">
        <v>
292</v>
      </c>
      <c r="B149" s="736" t="s">
        <v>
294</v>
      </c>
      <c r="C149" s="727"/>
      <c r="D149" s="727"/>
      <c r="E149" s="727"/>
      <c r="F149" s="727"/>
      <c r="G149" s="727"/>
      <c r="H149" s="727"/>
      <c r="I149" s="727"/>
      <c r="J149" s="727"/>
      <c r="K149" s="727"/>
      <c r="L149" s="727"/>
      <c r="M149" s="727"/>
      <c r="N149" s="727"/>
      <c r="O149" s="727"/>
      <c r="P149" s="727"/>
      <c r="Q149" s="727"/>
      <c r="R149" s="727"/>
      <c r="S149" s="727"/>
      <c r="T149" s="727"/>
      <c r="U149" s="727"/>
      <c r="V149" s="727"/>
      <c r="W149" s="727"/>
      <c r="X149" s="727"/>
      <c r="Y149" s="727"/>
      <c r="Z149" s="727"/>
      <c r="AA149" s="727"/>
      <c r="AB149" s="727"/>
      <c r="AC149" s="727"/>
      <c r="AD149" s="727"/>
      <c r="AE149" s="727"/>
      <c r="AF149" s="727"/>
      <c r="AG149" s="727"/>
      <c r="AH149" s="727"/>
      <c r="AI149" s="728"/>
      <c r="AJ149" s="313" t="str">
        <f>
V34</f>
        <v>
○</v>
      </c>
    </row>
    <row r="150" spans="1:36">
      <c r="A150" s="735"/>
      <c r="B150" s="737" t="s">
        <v>
295</v>
      </c>
      <c r="C150" s="729"/>
      <c r="D150" s="729"/>
      <c r="E150" s="729"/>
      <c r="F150" s="729"/>
      <c r="G150" s="729"/>
      <c r="H150" s="729"/>
      <c r="I150" s="729"/>
      <c r="J150" s="729"/>
      <c r="K150" s="729"/>
      <c r="L150" s="729"/>
      <c r="M150" s="729"/>
      <c r="N150" s="729"/>
      <c r="O150" s="729"/>
      <c r="P150" s="729"/>
      <c r="Q150" s="729"/>
      <c r="R150" s="729"/>
      <c r="S150" s="729"/>
      <c r="T150" s="729"/>
      <c r="U150" s="729"/>
      <c r="V150" s="729"/>
      <c r="W150" s="729"/>
      <c r="X150" s="729"/>
      <c r="Y150" s="729"/>
      <c r="Z150" s="729"/>
      <c r="AA150" s="729"/>
      <c r="AB150" s="729"/>
      <c r="AC150" s="729"/>
      <c r="AD150" s="729"/>
      <c r="AE150" s="729"/>
      <c r="AF150" s="729"/>
      <c r="AG150" s="729"/>
      <c r="AH150" s="729"/>
      <c r="AI150" s="730"/>
      <c r="AJ150" s="313" t="str">
        <f>
AC34</f>
        <v>
○</v>
      </c>
    </row>
    <row r="151" spans="1:36">
      <c r="A151" s="735"/>
      <c r="B151" s="737" t="s">
        <v>
296</v>
      </c>
      <c r="C151" s="729"/>
      <c r="D151" s="729"/>
      <c r="E151" s="729"/>
      <c r="F151" s="729"/>
      <c r="G151" s="729"/>
      <c r="H151" s="729"/>
      <c r="I151" s="729"/>
      <c r="J151" s="729"/>
      <c r="K151" s="729"/>
      <c r="L151" s="729"/>
      <c r="M151" s="729"/>
      <c r="N151" s="729"/>
      <c r="O151" s="729"/>
      <c r="P151" s="729"/>
      <c r="Q151" s="729"/>
      <c r="R151" s="729"/>
      <c r="S151" s="729"/>
      <c r="T151" s="729"/>
      <c r="U151" s="729"/>
      <c r="V151" s="729"/>
      <c r="W151" s="729"/>
      <c r="X151" s="729"/>
      <c r="Y151" s="729"/>
      <c r="Z151" s="729"/>
      <c r="AA151" s="729"/>
      <c r="AB151" s="729"/>
      <c r="AC151" s="729"/>
      <c r="AD151" s="729"/>
      <c r="AE151" s="729"/>
      <c r="AF151" s="729"/>
      <c r="AG151" s="729"/>
      <c r="AH151" s="729"/>
      <c r="AI151" s="730"/>
      <c r="AJ151" s="313" t="str">
        <f>
AJ34</f>
        <v>
○</v>
      </c>
    </row>
    <row r="152" spans="1:36">
      <c r="A152" s="314" t="s">
        <v>
293</v>
      </c>
      <c r="B152" s="738" t="s">
        <v>
310</v>
      </c>
      <c r="C152" s="739"/>
      <c r="D152" s="739"/>
      <c r="E152" s="739"/>
      <c r="F152" s="739"/>
      <c r="G152" s="739"/>
      <c r="H152" s="739"/>
      <c r="I152" s="739"/>
      <c r="J152" s="739"/>
      <c r="K152" s="739"/>
      <c r="L152" s="739"/>
      <c r="M152" s="739"/>
      <c r="N152" s="739"/>
      <c r="O152" s="739"/>
      <c r="P152" s="739"/>
      <c r="Q152" s="739"/>
      <c r="R152" s="739"/>
      <c r="S152" s="739"/>
      <c r="T152" s="739"/>
      <c r="U152" s="739"/>
      <c r="V152" s="739"/>
      <c r="W152" s="739"/>
      <c r="X152" s="739"/>
      <c r="Y152" s="739"/>
      <c r="Z152" s="739"/>
      <c r="AA152" s="739"/>
      <c r="AB152" s="739"/>
      <c r="AC152" s="739"/>
      <c r="AD152" s="739"/>
      <c r="AE152" s="739"/>
      <c r="AF152" s="739"/>
      <c r="AG152" s="739"/>
      <c r="AH152" s="739"/>
      <c r="AI152" s="740"/>
      <c r="AJ152" s="313" t="str">
        <f>
X39</f>
        <v>
○</v>
      </c>
    </row>
    <row r="153" spans="1:36">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row>
    <row r="154" spans="1:36">
      <c r="A154" s="732" t="s">
        <v>
235</v>
      </c>
      <c r="B154" s="732"/>
      <c r="C154" s="732"/>
      <c r="D154" s="732"/>
      <c r="E154" s="732"/>
      <c r="F154" s="732"/>
      <c r="G154" s="732"/>
      <c r="H154" s="732"/>
      <c r="I154" s="732"/>
      <c r="J154" s="732"/>
      <c r="K154" s="732"/>
      <c r="L154" s="732"/>
      <c r="M154" s="732"/>
      <c r="N154" s="732"/>
      <c r="O154" s="732"/>
      <c r="P154" s="732"/>
      <c r="Q154" s="732"/>
      <c r="R154" s="732"/>
      <c r="S154" s="732"/>
      <c r="T154" s="732"/>
      <c r="U154" s="732"/>
      <c r="V154" s="732"/>
      <c r="W154" s="732"/>
      <c r="X154" s="732"/>
      <c r="Y154" s="732"/>
      <c r="Z154" s="732"/>
      <c r="AA154" s="732"/>
      <c r="AB154" s="732"/>
      <c r="AC154" s="732"/>
      <c r="AD154" s="732"/>
      <c r="AE154" s="732"/>
      <c r="AF154" s="732"/>
      <c r="AG154" s="732"/>
      <c r="AH154" s="732"/>
      <c r="AI154" s="732"/>
      <c r="AJ154" s="732"/>
    </row>
    <row r="155" spans="1:36">
      <c r="A155" s="741" t="s">
        <v>
298</v>
      </c>
      <c r="B155" s="727" t="s">
        <v>
297</v>
      </c>
      <c r="C155" s="727"/>
      <c r="D155" s="727"/>
      <c r="E155" s="727"/>
      <c r="F155" s="727"/>
      <c r="G155" s="727"/>
      <c r="H155" s="727"/>
      <c r="I155" s="727"/>
      <c r="J155" s="727"/>
      <c r="K155" s="727"/>
      <c r="L155" s="727"/>
      <c r="M155" s="727"/>
      <c r="N155" s="727"/>
      <c r="O155" s="727"/>
      <c r="P155" s="727"/>
      <c r="Q155" s="727"/>
      <c r="R155" s="727"/>
      <c r="S155" s="727"/>
      <c r="T155" s="727"/>
      <c r="U155" s="727"/>
      <c r="V155" s="727"/>
      <c r="W155" s="727"/>
      <c r="X155" s="727"/>
      <c r="Y155" s="727"/>
      <c r="Z155" s="727"/>
      <c r="AA155" s="727"/>
      <c r="AB155" s="727"/>
      <c r="AC155" s="727"/>
      <c r="AD155" s="727"/>
      <c r="AE155" s="727"/>
      <c r="AF155" s="727"/>
      <c r="AG155" s="727"/>
      <c r="AH155" s="727"/>
      <c r="AI155" s="728"/>
      <c r="AJ155" s="313" t="str">
        <f>
AJ78</f>
        <v>
○</v>
      </c>
    </row>
    <row r="156" spans="1:36">
      <c r="A156" s="726"/>
      <c r="B156" s="729" t="s">
        <v>
301</v>
      </c>
      <c r="C156" s="729"/>
      <c r="D156" s="729"/>
      <c r="E156" s="729"/>
      <c r="F156" s="729"/>
      <c r="G156" s="729"/>
      <c r="H156" s="729"/>
      <c r="I156" s="729"/>
      <c r="J156" s="729"/>
      <c r="K156" s="729"/>
      <c r="L156" s="729"/>
      <c r="M156" s="729"/>
      <c r="N156" s="729"/>
      <c r="O156" s="729"/>
      <c r="P156" s="729"/>
      <c r="Q156" s="729"/>
      <c r="R156" s="729"/>
      <c r="S156" s="729"/>
      <c r="T156" s="729"/>
      <c r="U156" s="729"/>
      <c r="V156" s="729"/>
      <c r="W156" s="729"/>
      <c r="X156" s="729"/>
      <c r="Y156" s="729"/>
      <c r="Z156" s="729"/>
      <c r="AA156" s="729"/>
      <c r="AB156" s="729"/>
      <c r="AC156" s="729"/>
      <c r="AD156" s="729"/>
      <c r="AE156" s="729"/>
      <c r="AF156" s="729"/>
      <c r="AG156" s="729"/>
      <c r="AH156" s="729"/>
      <c r="AI156" s="730"/>
      <c r="AJ156" s="313" t="str">
        <f>
AJ79</f>
        <v>
○</v>
      </c>
    </row>
    <row r="157" spans="1:36" ht="13.5" customHeight="1">
      <c r="A157" s="726"/>
      <c r="B157" s="729" t="s">
        <v>
302</v>
      </c>
      <c r="C157" s="729"/>
      <c r="D157" s="729"/>
      <c r="E157" s="729"/>
      <c r="F157" s="729"/>
      <c r="G157" s="729"/>
      <c r="H157" s="729"/>
      <c r="I157" s="729"/>
      <c r="J157" s="729"/>
      <c r="K157" s="729"/>
      <c r="L157" s="729"/>
      <c r="M157" s="729"/>
      <c r="N157" s="729"/>
      <c r="O157" s="729"/>
      <c r="P157" s="729"/>
      <c r="Q157" s="729"/>
      <c r="R157" s="729"/>
      <c r="S157" s="729"/>
      <c r="T157" s="729"/>
      <c r="U157" s="729"/>
      <c r="V157" s="729"/>
      <c r="W157" s="729"/>
      <c r="X157" s="729"/>
      <c r="Y157" s="729"/>
      <c r="Z157" s="729"/>
      <c r="AA157" s="729"/>
      <c r="AB157" s="729"/>
      <c r="AC157" s="729"/>
      <c r="AD157" s="729"/>
      <c r="AE157" s="729"/>
      <c r="AF157" s="729"/>
      <c r="AG157" s="729"/>
      <c r="AH157" s="729"/>
      <c r="AI157" s="730"/>
      <c r="AJ157" s="313" t="str">
        <f>
AJ74</f>
        <v>
○</v>
      </c>
    </row>
    <row r="158" spans="1:36" ht="13.5" customHeight="1">
      <c r="A158" s="726"/>
      <c r="B158" s="729" t="s">
        <v>
303</v>
      </c>
      <c r="C158" s="729"/>
      <c r="D158" s="729"/>
      <c r="E158" s="729"/>
      <c r="F158" s="729"/>
      <c r="G158" s="729"/>
      <c r="H158" s="729"/>
      <c r="I158" s="729"/>
      <c r="J158" s="729"/>
      <c r="K158" s="729"/>
      <c r="L158" s="729"/>
      <c r="M158" s="729"/>
      <c r="N158" s="729"/>
      <c r="O158" s="729"/>
      <c r="P158" s="729"/>
      <c r="Q158" s="729"/>
      <c r="R158" s="729"/>
      <c r="S158" s="729"/>
      <c r="T158" s="729"/>
      <c r="U158" s="729"/>
      <c r="V158" s="729"/>
      <c r="W158" s="729"/>
      <c r="X158" s="729"/>
      <c r="Y158" s="729"/>
      <c r="Z158" s="729"/>
      <c r="AA158" s="729"/>
      <c r="AB158" s="729"/>
      <c r="AC158" s="729"/>
      <c r="AD158" s="729"/>
      <c r="AE158" s="729"/>
      <c r="AF158" s="729"/>
      <c r="AG158" s="729"/>
      <c r="AH158" s="729"/>
      <c r="AI158" s="730"/>
      <c r="AJ158" s="313" t="str">
        <f>
AF82</f>
        <v>
○</v>
      </c>
    </row>
    <row r="159" spans="1:36" ht="27" customHeight="1">
      <c r="A159" s="726"/>
      <c r="B159" s="708" t="s">
        <v>
311</v>
      </c>
      <c r="C159" s="708"/>
      <c r="D159" s="708"/>
      <c r="E159" s="708"/>
      <c r="F159" s="708"/>
      <c r="G159" s="708"/>
      <c r="H159" s="708"/>
      <c r="I159" s="708"/>
      <c r="J159" s="708"/>
      <c r="K159" s="708"/>
      <c r="L159" s="708"/>
      <c r="M159" s="708"/>
      <c r="N159" s="708"/>
      <c r="O159" s="708"/>
      <c r="P159" s="708"/>
      <c r="Q159" s="708"/>
      <c r="R159" s="708"/>
      <c r="S159" s="708"/>
      <c r="T159" s="708"/>
      <c r="U159" s="708"/>
      <c r="V159" s="708"/>
      <c r="W159" s="708"/>
      <c r="X159" s="708"/>
      <c r="Y159" s="708"/>
      <c r="Z159" s="708"/>
      <c r="AA159" s="708"/>
      <c r="AB159" s="708"/>
      <c r="AC159" s="708"/>
      <c r="AD159" s="708"/>
      <c r="AE159" s="708"/>
      <c r="AF159" s="708"/>
      <c r="AG159" s="708"/>
      <c r="AH159" s="708"/>
      <c r="AI159" s="731"/>
      <c r="AJ159" s="313" t="str">
        <f>
AF83</f>
        <v>
○</v>
      </c>
    </row>
    <row r="160" spans="1:36" ht="16.5" customHeight="1">
      <c r="A160" s="726"/>
      <c r="B160" s="729" t="s">
        <v>
304</v>
      </c>
      <c r="C160" s="729"/>
      <c r="D160" s="729"/>
      <c r="E160" s="729"/>
      <c r="F160" s="729"/>
      <c r="G160" s="729"/>
      <c r="H160" s="729"/>
      <c r="I160" s="729"/>
      <c r="J160" s="729"/>
      <c r="K160" s="729"/>
      <c r="L160" s="729"/>
      <c r="M160" s="729"/>
      <c r="N160" s="729"/>
      <c r="O160" s="729"/>
      <c r="P160" s="729"/>
      <c r="Q160" s="729"/>
      <c r="R160" s="729"/>
      <c r="S160" s="729"/>
      <c r="T160" s="729"/>
      <c r="U160" s="729"/>
      <c r="V160" s="729"/>
      <c r="W160" s="729"/>
      <c r="X160" s="729"/>
      <c r="Y160" s="729"/>
      <c r="Z160" s="729"/>
      <c r="AA160" s="729"/>
      <c r="AB160" s="729"/>
      <c r="AC160" s="729"/>
      <c r="AD160" s="729"/>
      <c r="AE160" s="729"/>
      <c r="AF160" s="729"/>
      <c r="AG160" s="729"/>
      <c r="AH160" s="729"/>
      <c r="AI160" s="730"/>
      <c r="AJ160" s="313" t="str">
        <f>
AJ90</f>
        <v/>
      </c>
    </row>
    <row r="161" spans="1:36" ht="23.25" customHeight="1">
      <c r="A161" s="725" t="s">
        <v>
292</v>
      </c>
      <c r="B161" s="708" t="s">
        <v>
299</v>
      </c>
      <c r="C161" s="708"/>
      <c r="D161" s="708"/>
      <c r="E161" s="708"/>
      <c r="F161" s="708"/>
      <c r="G161" s="708"/>
      <c r="H161" s="708"/>
      <c r="I161" s="708"/>
      <c r="J161" s="708"/>
      <c r="K161" s="708"/>
      <c r="L161" s="708"/>
      <c r="M161" s="708"/>
      <c r="N161" s="708"/>
      <c r="O161" s="708"/>
      <c r="P161" s="708"/>
      <c r="Q161" s="708"/>
      <c r="R161" s="708"/>
      <c r="S161" s="708"/>
      <c r="T161" s="708"/>
      <c r="U161" s="708"/>
      <c r="V161" s="708"/>
      <c r="W161" s="708"/>
      <c r="X161" s="708"/>
      <c r="Y161" s="708"/>
      <c r="Z161" s="708"/>
      <c r="AA161" s="708"/>
      <c r="AB161" s="708"/>
      <c r="AC161" s="708"/>
      <c r="AD161" s="708"/>
      <c r="AE161" s="708"/>
      <c r="AF161" s="708"/>
      <c r="AG161" s="708"/>
      <c r="AH161" s="708"/>
      <c r="AI161" s="731"/>
      <c r="AJ161" s="313" t="str">
        <f>
AF95</f>
        <v>
○</v>
      </c>
    </row>
    <row r="162" spans="1:36" ht="25.5" customHeight="1">
      <c r="A162" s="726"/>
      <c r="B162" s="708" t="s">
        <v>
305</v>
      </c>
      <c r="C162" s="708"/>
      <c r="D162" s="708"/>
      <c r="E162" s="708"/>
      <c r="F162" s="708"/>
      <c r="G162" s="708"/>
      <c r="H162" s="708"/>
      <c r="I162" s="708"/>
      <c r="J162" s="708"/>
      <c r="K162" s="708"/>
      <c r="L162" s="708"/>
      <c r="M162" s="708"/>
      <c r="N162" s="708"/>
      <c r="O162" s="708"/>
      <c r="P162" s="708"/>
      <c r="Q162" s="708"/>
      <c r="R162" s="708"/>
      <c r="S162" s="708"/>
      <c r="T162" s="708"/>
      <c r="U162" s="708"/>
      <c r="V162" s="708"/>
      <c r="W162" s="708"/>
      <c r="X162" s="708"/>
      <c r="Y162" s="708"/>
      <c r="Z162" s="708"/>
      <c r="AA162" s="708"/>
      <c r="AB162" s="708"/>
      <c r="AC162" s="708"/>
      <c r="AD162" s="708"/>
      <c r="AE162" s="708"/>
      <c r="AF162" s="708"/>
      <c r="AG162" s="708"/>
      <c r="AH162" s="708"/>
      <c r="AI162" s="731"/>
      <c r="AJ162" s="313" t="str">
        <f>
AF97</f>
        <v>
○</v>
      </c>
    </row>
    <row r="163" spans="1:36" ht="25.5" customHeight="1">
      <c r="A163" s="315" t="s">
        <v>
293</v>
      </c>
      <c r="B163" s="697" t="s">
        <v>
300</v>
      </c>
      <c r="C163" s="697"/>
      <c r="D163" s="697"/>
      <c r="E163" s="697"/>
      <c r="F163" s="697"/>
      <c r="G163" s="697"/>
      <c r="H163" s="697"/>
      <c r="I163" s="697"/>
      <c r="J163" s="697"/>
      <c r="K163" s="697"/>
      <c r="L163" s="697"/>
      <c r="M163" s="697"/>
      <c r="N163" s="697"/>
      <c r="O163" s="697"/>
      <c r="P163" s="697"/>
      <c r="Q163" s="697"/>
      <c r="R163" s="697"/>
      <c r="S163" s="697"/>
      <c r="T163" s="697"/>
      <c r="U163" s="697"/>
      <c r="V163" s="697"/>
      <c r="W163" s="697"/>
      <c r="X163" s="697"/>
      <c r="Y163" s="697"/>
      <c r="Z163" s="697"/>
      <c r="AA163" s="697"/>
      <c r="AB163" s="697"/>
      <c r="AC163" s="697"/>
      <c r="AD163" s="697"/>
      <c r="AE163" s="697"/>
      <c r="AF163" s="697"/>
      <c r="AG163" s="697"/>
      <c r="AH163" s="697"/>
      <c r="AI163" s="698"/>
      <c r="AJ163" s="313" t="str">
        <f>
AJ105</f>
        <v>
○</v>
      </c>
    </row>
    <row r="164" spans="1:36" ht="1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row>
    <row r="165" spans="1:36">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row>
    <row r="166" spans="1:3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row>
    <row r="167" spans="1:36">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row>
    <row r="168" spans="1:36">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row>
    <row r="169" spans="1:36">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row>
    <row r="170" spans="1:36">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316"/>
      <c r="AB170" s="316"/>
      <c r="AC170" s="316"/>
      <c r="AD170" s="316"/>
      <c r="AE170" s="316"/>
      <c r="AF170" s="316"/>
      <c r="AG170" s="316"/>
      <c r="AH170" s="316"/>
      <c r="AI170" s="316"/>
      <c r="AJ170" s="316"/>
    </row>
    <row r="171" spans="1:36">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6"/>
      <c r="AJ171" s="316"/>
    </row>
    <row r="172" spans="1:36">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6"/>
      <c r="AD172" s="316"/>
      <c r="AE172" s="316"/>
      <c r="AF172" s="316"/>
      <c r="AG172" s="316"/>
      <c r="AH172" s="316"/>
      <c r="AI172" s="316"/>
      <c r="AJ172" s="316"/>
    </row>
    <row r="173" spans="1:36">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316"/>
      <c r="AB173" s="316"/>
      <c r="AC173" s="316"/>
      <c r="AD173" s="316"/>
      <c r="AE173" s="316"/>
      <c r="AF173" s="316"/>
      <c r="AG173" s="316"/>
      <c r="AH173" s="316"/>
      <c r="AI173" s="316"/>
      <c r="AJ173" s="316"/>
    </row>
    <row r="174" spans="1:36">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row>
    <row r="175" spans="1:36">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row>
    <row r="176" spans="1:3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c r="AA176" s="316"/>
      <c r="AB176" s="316"/>
      <c r="AC176" s="316"/>
      <c r="AD176" s="316"/>
      <c r="AE176" s="316"/>
      <c r="AF176" s="316"/>
      <c r="AG176" s="316"/>
      <c r="AH176" s="316"/>
      <c r="AI176" s="316"/>
      <c r="AJ176" s="316"/>
    </row>
    <row r="177" spans="1:36">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c r="AA177" s="316"/>
      <c r="AB177" s="316"/>
      <c r="AC177" s="316"/>
      <c r="AD177" s="316"/>
      <c r="AE177" s="316"/>
      <c r="AF177" s="316"/>
      <c r="AG177" s="316"/>
      <c r="AH177" s="316"/>
      <c r="AI177" s="316"/>
      <c r="AJ177" s="316"/>
    </row>
    <row r="178" spans="1:36">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row>
    <row r="179" spans="1:36">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c r="AA179" s="316"/>
      <c r="AB179" s="316"/>
      <c r="AC179" s="316"/>
      <c r="AD179" s="316"/>
      <c r="AE179" s="316"/>
      <c r="AF179" s="316"/>
      <c r="AG179" s="316"/>
      <c r="AH179" s="316"/>
      <c r="AI179" s="316"/>
      <c r="AJ179" s="316"/>
    </row>
    <row r="180" spans="1:36">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row>
    <row r="181" spans="1:36">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6"/>
      <c r="AB181" s="316"/>
      <c r="AC181" s="316"/>
      <c r="AD181" s="316"/>
      <c r="AE181" s="316"/>
      <c r="AF181" s="316"/>
      <c r="AG181" s="316"/>
      <c r="AH181" s="316"/>
      <c r="AI181" s="316"/>
      <c r="AJ181" s="316"/>
    </row>
    <row r="182" spans="1:36">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row>
    <row r="183" spans="1:36">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row>
    <row r="184" spans="1:36">
      <c r="A184" s="317"/>
      <c r="B184" s="316"/>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row>
    <row r="185" spans="1:36">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row>
    <row r="186" spans="1:36">
      <c r="B186" s="317"/>
    </row>
  </sheetData>
  <sheetProtection sheet="1" objects="1" scenarios="1" formatCells="0" formatColumns="0" formatRows="0"/>
  <mergeCells count="224">
    <mergeCell ref="A148:AJ148"/>
    <mergeCell ref="A154:AJ154"/>
    <mergeCell ref="AL105:AV107"/>
    <mergeCell ref="A149:A151"/>
    <mergeCell ref="B149:AI149"/>
    <mergeCell ref="B150:AI150"/>
    <mergeCell ref="B151:AI151"/>
    <mergeCell ref="B152:AI152"/>
    <mergeCell ref="A155:A160"/>
    <mergeCell ref="F125:AI125"/>
    <mergeCell ref="N141:P141"/>
    <mergeCell ref="Q141:R141"/>
    <mergeCell ref="S141:W141"/>
    <mergeCell ref="X141:Y141"/>
    <mergeCell ref="Z141:AH141"/>
    <mergeCell ref="AI141:AJ141"/>
    <mergeCell ref="D140:E140"/>
    <mergeCell ref="G140:H140"/>
    <mergeCell ref="J140:K140"/>
    <mergeCell ref="N140:P140"/>
    <mergeCell ref="Q140:AJ140"/>
    <mergeCell ref="F126:AJ126"/>
    <mergeCell ref="F127:AI127"/>
    <mergeCell ref="A132:AJ132"/>
    <mergeCell ref="A161:A162"/>
    <mergeCell ref="B155:AI155"/>
    <mergeCell ref="B156:AI156"/>
    <mergeCell ref="B157:AI157"/>
    <mergeCell ref="B158:AI158"/>
    <mergeCell ref="B159:AI159"/>
    <mergeCell ref="B160:AI160"/>
    <mergeCell ref="B161:AI161"/>
    <mergeCell ref="B162:AI162"/>
    <mergeCell ref="B163:AI163"/>
    <mergeCell ref="P36:U36"/>
    <mergeCell ref="W36:AB36"/>
    <mergeCell ref="AD36:AI36"/>
    <mergeCell ref="Y39:Y42"/>
    <mergeCell ref="B43:O43"/>
    <mergeCell ref="B44:O44"/>
    <mergeCell ref="B45:O45"/>
    <mergeCell ref="P44:U44"/>
    <mergeCell ref="P45:U45"/>
    <mergeCell ref="F108:AI108"/>
    <mergeCell ref="F106:AJ106"/>
    <mergeCell ref="A83:X83"/>
    <mergeCell ref="A106:D109"/>
    <mergeCell ref="F107:AI107"/>
    <mergeCell ref="F109:AI109"/>
    <mergeCell ref="S98:W98"/>
    <mergeCell ref="Y83:AC83"/>
    <mergeCell ref="D97:R97"/>
    <mergeCell ref="S96:W96"/>
    <mergeCell ref="S97:W97"/>
    <mergeCell ref="S94:W94"/>
    <mergeCell ref="S95:W95"/>
    <mergeCell ref="E105:AI105"/>
    <mergeCell ref="A94:B95"/>
    <mergeCell ref="A96:B97"/>
    <mergeCell ref="A110:D113"/>
    <mergeCell ref="F111:AI111"/>
    <mergeCell ref="F123:AJ123"/>
    <mergeCell ref="A92:AJ92"/>
    <mergeCell ref="D95:R95"/>
    <mergeCell ref="Z95:AB95"/>
    <mergeCell ref="B103:AJ103"/>
    <mergeCell ref="A105:D105"/>
    <mergeCell ref="F122:AI122"/>
    <mergeCell ref="A114:D117"/>
    <mergeCell ref="F124:AI124"/>
    <mergeCell ref="F114:AI114"/>
    <mergeCell ref="A118:D121"/>
    <mergeCell ref="F117:AI117"/>
    <mergeCell ref="F116:AI116"/>
    <mergeCell ref="F119:AI119"/>
    <mergeCell ref="F115:AJ115"/>
    <mergeCell ref="F118:AJ118"/>
    <mergeCell ref="F128:AI128"/>
    <mergeCell ref="F129:AI129"/>
    <mergeCell ref="F110:AJ110"/>
    <mergeCell ref="F121:AJ121"/>
    <mergeCell ref="A122:D125"/>
    <mergeCell ref="F112:AI112"/>
    <mergeCell ref="B138:AI138"/>
    <mergeCell ref="B135:AJ135"/>
    <mergeCell ref="F120:AI120"/>
    <mergeCell ref="F113:AJ113"/>
    <mergeCell ref="A126:D129"/>
    <mergeCell ref="Y1:AB1"/>
    <mergeCell ref="AC1:AJ1"/>
    <mergeCell ref="G13:AJ13"/>
    <mergeCell ref="A9:F11"/>
    <mergeCell ref="A8:F8"/>
    <mergeCell ref="A13:F13"/>
    <mergeCell ref="H9:L9"/>
    <mergeCell ref="B30:C30"/>
    <mergeCell ref="D30:E30"/>
    <mergeCell ref="P30:U30"/>
    <mergeCell ref="G14:J14"/>
    <mergeCell ref="G11:AJ11"/>
    <mergeCell ref="A12:F12"/>
    <mergeCell ref="G12:AJ12"/>
    <mergeCell ref="A3:AK3"/>
    <mergeCell ref="A7:F7"/>
    <mergeCell ref="G7:AJ7"/>
    <mergeCell ref="G8:AJ8"/>
    <mergeCell ref="G10:AJ10"/>
    <mergeCell ref="V4:W4"/>
    <mergeCell ref="A14:F14"/>
    <mergeCell ref="U14:X14"/>
    <mergeCell ref="K14:T14"/>
    <mergeCell ref="Y14:AJ14"/>
    <mergeCell ref="A59:D59"/>
    <mergeCell ref="B63:AK63"/>
    <mergeCell ref="AE74:AI74"/>
    <mergeCell ref="E59:AJ59"/>
    <mergeCell ref="W35:AB35"/>
    <mergeCell ref="AD35:AI35"/>
    <mergeCell ref="F35:O35"/>
    <mergeCell ref="C18:L18"/>
    <mergeCell ref="N18:W18"/>
    <mergeCell ref="Y18:AI18"/>
    <mergeCell ref="A29:V29"/>
    <mergeCell ref="B31:O31"/>
    <mergeCell ref="P31:U31"/>
    <mergeCell ref="D35:E35"/>
    <mergeCell ref="P39:U39"/>
    <mergeCell ref="W34:AB34"/>
    <mergeCell ref="B42:O42"/>
    <mergeCell ref="P42:U42"/>
    <mergeCell ref="B40:O40"/>
    <mergeCell ref="B41:O41"/>
    <mergeCell ref="P40:U40"/>
    <mergeCell ref="P41:U41"/>
    <mergeCell ref="X39:X42"/>
    <mergeCell ref="AD34:AI34"/>
    <mergeCell ref="AL23:BT23"/>
    <mergeCell ref="B25:AK25"/>
    <mergeCell ref="P35:U35"/>
    <mergeCell ref="A34:O34"/>
    <mergeCell ref="P34:U34"/>
    <mergeCell ref="A40:A41"/>
    <mergeCell ref="AL34:AV34"/>
    <mergeCell ref="AL39:AV42"/>
    <mergeCell ref="A58:D58"/>
    <mergeCell ref="B50:AK50"/>
    <mergeCell ref="A43:A47"/>
    <mergeCell ref="B47:O47"/>
    <mergeCell ref="P47:U47"/>
    <mergeCell ref="B52:AK52"/>
    <mergeCell ref="B51:AK51"/>
    <mergeCell ref="P43:U43"/>
    <mergeCell ref="B46:O46"/>
    <mergeCell ref="F39:O39"/>
    <mergeCell ref="P46:U46"/>
    <mergeCell ref="B36:O36"/>
    <mergeCell ref="E58:AJ58"/>
    <mergeCell ref="D39:E39"/>
    <mergeCell ref="B53:AK53"/>
    <mergeCell ref="B54:AK54"/>
    <mergeCell ref="B39:C39"/>
    <mergeCell ref="B35:C35"/>
    <mergeCell ref="AF83:AF84"/>
    <mergeCell ref="AG83:AG84"/>
    <mergeCell ref="AL83:AV84"/>
    <mergeCell ref="AE75:AI75"/>
    <mergeCell ref="S76:W76"/>
    <mergeCell ref="A81:X81"/>
    <mergeCell ref="A82:X82"/>
    <mergeCell ref="AE76:AI76"/>
    <mergeCell ref="A80:R80"/>
    <mergeCell ref="Y76:AC76"/>
    <mergeCell ref="Y82:AC82"/>
    <mergeCell ref="Y81:AC81"/>
    <mergeCell ref="Y80:AC80"/>
    <mergeCell ref="S77:W77"/>
    <mergeCell ref="Y77:AC77"/>
    <mergeCell ref="AE77:AI77"/>
    <mergeCell ref="S75:W75"/>
    <mergeCell ref="Y75:AC75"/>
    <mergeCell ref="A60:AJ60"/>
    <mergeCell ref="A78:R79"/>
    <mergeCell ref="T78:V79"/>
    <mergeCell ref="S78:S79"/>
    <mergeCell ref="Z97:AB97"/>
    <mergeCell ref="AK77:AK78"/>
    <mergeCell ref="AK79:AK80"/>
    <mergeCell ref="AL78:AV78"/>
    <mergeCell ref="AL79:AV79"/>
    <mergeCell ref="AL95:AV95"/>
    <mergeCell ref="AL97:AV97"/>
    <mergeCell ref="W78:W79"/>
    <mergeCell ref="Z78:AB79"/>
    <mergeCell ref="Y78:Y79"/>
    <mergeCell ref="AC78:AC79"/>
    <mergeCell ref="AF78:AH79"/>
    <mergeCell ref="AE78:AE79"/>
    <mergeCell ref="AI78:AI79"/>
    <mergeCell ref="X78:X79"/>
    <mergeCell ref="AD78:AD79"/>
    <mergeCell ref="AG95:AG97"/>
    <mergeCell ref="E89:AF89"/>
    <mergeCell ref="M90:AI90"/>
    <mergeCell ref="A90:L90"/>
    <mergeCell ref="B65:AJ65"/>
    <mergeCell ref="B66:AJ66"/>
    <mergeCell ref="B67:AJ67"/>
    <mergeCell ref="B68:AJ68"/>
    <mergeCell ref="B70:AJ70"/>
    <mergeCell ref="Y73:AD73"/>
    <mergeCell ref="AE73:AJ73"/>
    <mergeCell ref="AL90:AV90"/>
    <mergeCell ref="S73:X73"/>
    <mergeCell ref="AL82:AV82"/>
    <mergeCell ref="AK74:AK75"/>
    <mergeCell ref="AL74:AV74"/>
    <mergeCell ref="S80:X80"/>
    <mergeCell ref="AE80:AI80"/>
    <mergeCell ref="B88:AI88"/>
    <mergeCell ref="Y84:AC84"/>
    <mergeCell ref="A84:X84"/>
    <mergeCell ref="Y74:AC74"/>
    <mergeCell ref="S74:W74"/>
    <mergeCell ref="A74:R74"/>
  </mergeCells>
  <phoneticPr fontId="4"/>
  <dataValidations count="3">
    <dataValidation imeMode="halfAlpha" allowBlank="1" showInputMessage="1" showErrorMessage="1" sqref="G140:H140 A14 K33:R33 K14 Z15:AJ15 K15:U15 K48:R48 P73:Q73 AJ134 K21:K22 Z21:AJ22 N21:U22 K28:R28 K71:R72 AI91 J140:K140 D140:E140 I86:S87 J85:T85 X86:AH87 Y85:AJ85 AH89 K62:R62 K76:R77" xr:uid="{00000000-0002-0000-0200-000000000000}"/>
    <dataValidation imeMode="hiragana" allowBlank="1" showInputMessage="1" showErrorMessage="1" sqref="S141" xr:uid="{935D08B5-181D-4623-AFDF-8D27AFFA51C4}"/>
    <dataValidation type="list" allowBlank="1" showInputMessage="1" showErrorMessage="1" sqref="X18 B18 M18" xr:uid="{B3898B22-D7D4-4BD1-974C-AD2686B7EE1C}">
      <formula1>
"○,×"</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54" max="36" man="1"/>
    <brk id="98" max="36" man="1"/>
    <brk id="142" max="36"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0</xdr:col>
                    <xdr:colOff>
9525</xdr:colOff>
                    <xdr:row>
84</xdr:row>
                    <xdr:rowOff>
228600</xdr:rowOff>
                  </from>
                  <to>
                    <xdr:col>
1</xdr:col>
                    <xdr:colOff>
57150</xdr:colOff>
                    <xdr:row>
85</xdr:row>
                    <xdr:rowOff>
228600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0</xdr:col>
                    <xdr:colOff>
9525</xdr:colOff>
                    <xdr:row>
85</xdr:row>
                    <xdr:rowOff>
219075</xdr:rowOff>
                  </from>
                  <to>
                    <xdr:col>
1</xdr:col>
                    <xdr:colOff>
57150</xdr:colOff>
                    <xdr:row>
86</xdr:row>
                    <xdr:rowOff>
200025</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0</xdr:col>
                    <xdr:colOff>
9525</xdr:colOff>
                    <xdr:row>
87</xdr:row>
                    <xdr:rowOff>
57150</xdr:rowOff>
                  </from>
                  <to>
                    <xdr:col>
1</xdr:col>
                    <xdr:colOff>
57150</xdr:colOff>
                    <xdr:row>
87</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0</xdr:col>
                    <xdr:colOff>
9525</xdr:colOff>
                    <xdr:row>
87</xdr:row>
                    <xdr:rowOff>
361950</xdr:rowOff>
                  </from>
                  <to>
                    <xdr:col>
1</xdr:col>
                    <xdr:colOff>
57150</xdr:colOff>
                    <xdr:row>
88</xdr:row>
                    <xdr:rowOff>
219075</xdr:rowOff>
                  </to>
                </anchor>
              </controlPr>
            </control>
          </mc:Choice>
        </mc:AlternateContent>
        <mc:AlternateContent xmlns:mc="http://schemas.openxmlformats.org/markup-compatibility/2006">
          <mc:Choice Requires="x14">
            <control shapeId="15501" r:id="rId8" name="Check Box 141">
              <controlPr defaultSize="0" autoFill="0" autoLine="0" autoPict="0">
                <anchor moveWithCells="1">
                  <from>
                    <xdr:col>
4</xdr:col>
                    <xdr:colOff>
0</xdr:colOff>
                    <xdr:row>
105</xdr:row>
                    <xdr:rowOff>
0</xdr:rowOff>
                  </from>
                  <to>
                    <xdr:col>
4</xdr:col>
                    <xdr:colOff>
180975</xdr:colOff>
                    <xdr:row>
106</xdr:row>
                    <xdr:rowOff>
0</xdr:rowOff>
                  </to>
                </anchor>
              </controlPr>
            </control>
          </mc:Choice>
        </mc:AlternateContent>
        <mc:AlternateContent xmlns:mc="http://schemas.openxmlformats.org/markup-compatibility/2006">
          <mc:Choice Requires="x14">
            <control shapeId="15502" r:id="rId9" name="Check Box 142">
              <controlPr defaultSize="0" autoFill="0" autoLine="0" autoPict="0">
                <anchor moveWithCells="1">
                  <from>
                    <xdr:col>
4</xdr:col>
                    <xdr:colOff>
0</xdr:colOff>
                    <xdr:row>
106</xdr:row>
                    <xdr:rowOff>
0</xdr:rowOff>
                  </from>
                  <to>
                    <xdr:col>
4</xdr:col>
                    <xdr:colOff>
180975</xdr:colOff>
                    <xdr:row>
107</xdr:row>
                    <xdr:rowOff>
9525</xdr:rowOff>
                  </to>
                </anchor>
              </controlPr>
            </control>
          </mc:Choice>
        </mc:AlternateContent>
        <mc:AlternateContent xmlns:mc="http://schemas.openxmlformats.org/markup-compatibility/2006">
          <mc:Choice Requires="x14">
            <control shapeId="15503" r:id="rId10" name="Check Box 143">
              <controlPr defaultSize="0" autoFill="0" autoLine="0" autoPict="0">
                <anchor moveWithCells="1">
                  <from>
                    <xdr:col>
4</xdr:col>
                    <xdr:colOff>
0</xdr:colOff>
                    <xdr:row>
107</xdr:row>
                    <xdr:rowOff>
0</xdr:rowOff>
                  </from>
                  <to>
                    <xdr:col>
4</xdr:col>
                    <xdr:colOff>
180975</xdr:colOff>
                    <xdr:row>
108</xdr:row>
                    <xdr:rowOff>
9525</xdr:rowOff>
                  </to>
                </anchor>
              </controlPr>
            </control>
          </mc:Choice>
        </mc:AlternateContent>
        <mc:AlternateContent xmlns:mc="http://schemas.openxmlformats.org/markup-compatibility/2006">
          <mc:Choice Requires="x14">
            <control shapeId="15504" r:id="rId11" name="Check Box 144">
              <controlPr defaultSize="0" autoFill="0" autoLine="0" autoPict="0">
                <anchor moveWithCells="1">
                  <from>
                    <xdr:col>
4</xdr:col>
                    <xdr:colOff>
0</xdr:colOff>
                    <xdr:row>
108</xdr:row>
                    <xdr:rowOff>
0</xdr:rowOff>
                  </from>
                  <to>
                    <xdr:col>
4</xdr:col>
                    <xdr:colOff>
180975</xdr:colOff>
                    <xdr:row>
109</xdr:row>
                    <xdr:rowOff>
9525</xdr:rowOff>
                  </to>
                </anchor>
              </controlPr>
            </control>
          </mc:Choice>
        </mc:AlternateContent>
        <mc:AlternateContent xmlns:mc="http://schemas.openxmlformats.org/markup-compatibility/2006">
          <mc:Choice Requires="x14">
            <control shapeId="15505" r:id="rId12" name="Check Box 145">
              <controlPr defaultSize="0" autoFill="0" autoLine="0" autoPict="0">
                <anchor moveWithCells="1">
                  <from>
                    <xdr:col>
4</xdr:col>
                    <xdr:colOff>
0</xdr:colOff>
                    <xdr:row>
109</xdr:row>
                    <xdr:rowOff>
57150</xdr:rowOff>
                  </from>
                  <to>
                    <xdr:col>
4</xdr:col>
                    <xdr:colOff>
180975</xdr:colOff>
                    <xdr:row>
109</xdr:row>
                    <xdr:rowOff>
247650</xdr:rowOff>
                  </to>
                </anchor>
              </controlPr>
            </control>
          </mc:Choice>
        </mc:AlternateContent>
        <mc:AlternateContent xmlns:mc="http://schemas.openxmlformats.org/markup-compatibility/2006">
          <mc:Choice Requires="x14">
            <control shapeId="15506" r:id="rId13" name="Check Box 146">
              <controlPr defaultSize="0" autoFill="0" autoLine="0" autoPict="0">
                <anchor moveWithCells="1">
                  <from>
                    <xdr:col>
4</xdr:col>
                    <xdr:colOff>
0</xdr:colOff>
                    <xdr:row>
110</xdr:row>
                    <xdr:rowOff>
0</xdr:rowOff>
                  </from>
                  <to>
                    <xdr:col>
4</xdr:col>
                    <xdr:colOff>
180975</xdr:colOff>
                    <xdr:row>
111</xdr:row>
                    <xdr:rowOff>
9525</xdr:rowOff>
                  </to>
                </anchor>
              </controlPr>
            </control>
          </mc:Choice>
        </mc:AlternateContent>
        <mc:AlternateContent xmlns:mc="http://schemas.openxmlformats.org/markup-compatibility/2006">
          <mc:Choice Requires="x14">
            <control shapeId="15507" r:id="rId14" name="Check Box 147">
              <controlPr defaultSize="0" autoFill="0" autoLine="0" autoPict="0">
                <anchor moveWithCells="1">
                  <from>
                    <xdr:col>
4</xdr:col>
                    <xdr:colOff>
0</xdr:colOff>
                    <xdr:row>
111</xdr:row>
                    <xdr:rowOff>
0</xdr:rowOff>
                  </from>
                  <to>
                    <xdr:col>
4</xdr:col>
                    <xdr:colOff>
180975</xdr:colOff>
                    <xdr:row>
112</xdr:row>
                    <xdr:rowOff>
9525</xdr:rowOff>
                  </to>
                </anchor>
              </controlPr>
            </control>
          </mc:Choice>
        </mc:AlternateContent>
        <mc:AlternateContent xmlns:mc="http://schemas.openxmlformats.org/markup-compatibility/2006">
          <mc:Choice Requires="x14">
            <control shapeId="15508" r:id="rId15" name="Check Box 148">
              <controlPr defaultSize="0" autoFill="0" autoLine="0" autoPict="0">
                <anchor moveWithCells="1">
                  <from>
                    <xdr:col>
4</xdr:col>
                    <xdr:colOff>
0</xdr:colOff>
                    <xdr:row>
112</xdr:row>
                    <xdr:rowOff>
0</xdr:rowOff>
                  </from>
                  <to>
                    <xdr:col>
4</xdr:col>
                    <xdr:colOff>
180975</xdr:colOff>
                    <xdr:row>
112</xdr:row>
                    <xdr:rowOff>
180975</xdr:rowOff>
                  </to>
                </anchor>
              </controlPr>
            </control>
          </mc:Choice>
        </mc:AlternateContent>
        <mc:AlternateContent xmlns:mc="http://schemas.openxmlformats.org/markup-compatibility/2006">
          <mc:Choice Requires="x14">
            <control shapeId="15509" r:id="rId16" name="Check Box 149">
              <controlPr defaultSize="0" autoFill="0" autoLine="0" autoPict="0">
                <anchor moveWithCells="1">
                  <from>
                    <xdr:col>
4</xdr:col>
                    <xdr:colOff>
0</xdr:colOff>
                    <xdr:row>
113</xdr:row>
                    <xdr:rowOff>
0</xdr:rowOff>
                  </from>
                  <to>
                    <xdr:col>
4</xdr:col>
                    <xdr:colOff>
180975</xdr:colOff>
                    <xdr:row>
114</xdr:row>
                    <xdr:rowOff>
9525</xdr:rowOff>
                  </to>
                </anchor>
              </controlPr>
            </control>
          </mc:Choice>
        </mc:AlternateContent>
        <mc:AlternateContent xmlns:mc="http://schemas.openxmlformats.org/markup-compatibility/2006">
          <mc:Choice Requires="x14">
            <control shapeId="15510" r:id="rId17" name="Check Box 150">
              <controlPr defaultSize="0" autoFill="0" autoLine="0" autoPict="0">
                <anchor moveWithCells="1">
                  <from>
                    <xdr:col>
4</xdr:col>
                    <xdr:colOff>
0</xdr:colOff>
                    <xdr:row>
114</xdr:row>
                    <xdr:rowOff>
47625</xdr:rowOff>
                  </from>
                  <to>
                    <xdr:col>
4</xdr:col>
                    <xdr:colOff>
180975</xdr:colOff>
                    <xdr:row>
114</xdr:row>
                    <xdr:rowOff>
228600</xdr:rowOff>
                  </to>
                </anchor>
              </controlPr>
            </control>
          </mc:Choice>
        </mc:AlternateContent>
        <mc:AlternateContent xmlns:mc="http://schemas.openxmlformats.org/markup-compatibility/2006">
          <mc:Choice Requires="x14">
            <control shapeId="15511" r:id="rId18" name="Check Box 151">
              <controlPr defaultSize="0" autoFill="0" autoLine="0" autoPict="0">
                <anchor moveWithCells="1">
                  <from>
                    <xdr:col>
4</xdr:col>
                    <xdr:colOff>
0</xdr:colOff>
                    <xdr:row>
115</xdr:row>
                    <xdr:rowOff>
0</xdr:rowOff>
                  </from>
                  <to>
                    <xdr:col>
4</xdr:col>
                    <xdr:colOff>
180975</xdr:colOff>
                    <xdr:row>
116</xdr:row>
                    <xdr:rowOff>
9525</xdr:rowOff>
                  </to>
                </anchor>
              </controlPr>
            </control>
          </mc:Choice>
        </mc:AlternateContent>
        <mc:AlternateContent xmlns:mc="http://schemas.openxmlformats.org/markup-compatibility/2006">
          <mc:Choice Requires="x14">
            <control shapeId="15512" r:id="rId19" name="Check Box 152">
              <controlPr defaultSize="0" autoFill="0" autoLine="0" autoPict="0">
                <anchor moveWithCells="1">
                  <from>
                    <xdr:col>
4</xdr:col>
                    <xdr:colOff>
0</xdr:colOff>
                    <xdr:row>
116</xdr:row>
                    <xdr:rowOff>
0</xdr:rowOff>
                  </from>
                  <to>
                    <xdr:col>
4</xdr:col>
                    <xdr:colOff>
180975</xdr:colOff>
                    <xdr:row>
117</xdr:row>
                    <xdr:rowOff>
9525</xdr:rowOff>
                  </to>
                </anchor>
              </controlPr>
            </control>
          </mc:Choice>
        </mc:AlternateContent>
        <mc:AlternateContent xmlns:mc="http://schemas.openxmlformats.org/markup-compatibility/2006">
          <mc:Choice Requires="x14">
            <control shapeId="15513" r:id="rId20" name="Check Box 153">
              <controlPr defaultSize="0" autoFill="0" autoLine="0" autoPict="0">
                <anchor moveWithCells="1">
                  <from>
                    <xdr:col>
4</xdr:col>
                    <xdr:colOff>
0</xdr:colOff>
                    <xdr:row>
117</xdr:row>
                    <xdr:rowOff>
47625</xdr:rowOff>
                  </from>
                  <to>
                    <xdr:col>
4</xdr:col>
                    <xdr:colOff>
180975</xdr:colOff>
                    <xdr:row>
117</xdr:row>
                    <xdr:rowOff>
228600</xdr:rowOff>
                  </to>
                </anchor>
              </controlPr>
            </control>
          </mc:Choice>
        </mc:AlternateContent>
        <mc:AlternateContent xmlns:mc="http://schemas.openxmlformats.org/markup-compatibility/2006">
          <mc:Choice Requires="x14">
            <control shapeId="15514" r:id="rId21" name="Check Box 154">
              <controlPr defaultSize="0" autoFill="0" autoLine="0" autoPict="0">
                <anchor moveWithCells="1">
                  <from>
                    <xdr:col>
4</xdr:col>
                    <xdr:colOff>
0</xdr:colOff>
                    <xdr:row>
118</xdr:row>
                    <xdr:rowOff>
0</xdr:rowOff>
                  </from>
                  <to>
                    <xdr:col>
4</xdr:col>
                    <xdr:colOff>
180975</xdr:colOff>
                    <xdr:row>
118</xdr:row>
                    <xdr:rowOff>
180975</xdr:rowOff>
                  </to>
                </anchor>
              </controlPr>
            </control>
          </mc:Choice>
        </mc:AlternateContent>
        <mc:AlternateContent xmlns:mc="http://schemas.openxmlformats.org/markup-compatibility/2006">
          <mc:Choice Requires="x14">
            <control shapeId="15515" r:id="rId22" name="Check Box 155">
              <controlPr defaultSize="0" autoFill="0" autoLine="0" autoPict="0">
                <anchor moveWithCells="1">
                  <from>
                    <xdr:col>
4</xdr:col>
                    <xdr:colOff>
0</xdr:colOff>
                    <xdr:row>
119</xdr:row>
                    <xdr:rowOff>
0</xdr:rowOff>
                  </from>
                  <to>
                    <xdr:col>
4</xdr:col>
                    <xdr:colOff>
180975</xdr:colOff>
                    <xdr:row>
120</xdr:row>
                    <xdr:rowOff>
9525</xdr:rowOff>
                  </to>
                </anchor>
              </controlPr>
            </control>
          </mc:Choice>
        </mc:AlternateContent>
        <mc:AlternateContent xmlns:mc="http://schemas.openxmlformats.org/markup-compatibility/2006">
          <mc:Choice Requires="x14">
            <control shapeId="15516" r:id="rId23" name="Check Box 156">
              <controlPr defaultSize="0" autoFill="0" autoLine="0" autoPict="0">
                <anchor moveWithCells="1">
                  <from>
                    <xdr:col>
4</xdr:col>
                    <xdr:colOff>
0</xdr:colOff>
                    <xdr:row>
120</xdr:row>
                    <xdr:rowOff>
0</xdr:rowOff>
                  </from>
                  <to>
                    <xdr:col>
4</xdr:col>
                    <xdr:colOff>
180975</xdr:colOff>
                    <xdr:row>
120</xdr:row>
                    <xdr:rowOff>
180975</xdr:rowOff>
                  </to>
                </anchor>
              </controlPr>
            </control>
          </mc:Choice>
        </mc:AlternateContent>
        <mc:AlternateContent xmlns:mc="http://schemas.openxmlformats.org/markup-compatibility/2006">
          <mc:Choice Requires="x14">
            <control shapeId="15517" r:id="rId24" name="Check Box 157">
              <controlPr defaultSize="0" autoFill="0" autoLine="0" autoPict="0">
                <anchor moveWithCells="1">
                  <from>
                    <xdr:col>
4</xdr:col>
                    <xdr:colOff>
0</xdr:colOff>
                    <xdr:row>
121</xdr:row>
                    <xdr:rowOff>
0</xdr:rowOff>
                  </from>
                  <to>
                    <xdr:col>
4</xdr:col>
                    <xdr:colOff>
180975</xdr:colOff>
                    <xdr:row>
122</xdr:row>
                    <xdr:rowOff>
9525</xdr:rowOff>
                  </to>
                </anchor>
              </controlPr>
            </control>
          </mc:Choice>
        </mc:AlternateContent>
        <mc:AlternateContent xmlns:mc="http://schemas.openxmlformats.org/markup-compatibility/2006">
          <mc:Choice Requires="x14">
            <control shapeId="15518" r:id="rId25" name="Check Box 158">
              <controlPr defaultSize="0" autoFill="0" autoLine="0" autoPict="0">
                <anchor moveWithCells="1">
                  <from>
                    <xdr:col>
4</xdr:col>
                    <xdr:colOff>
0</xdr:colOff>
                    <xdr:row>
122</xdr:row>
                    <xdr:rowOff>
47625</xdr:rowOff>
                  </from>
                  <to>
                    <xdr:col>
4</xdr:col>
                    <xdr:colOff>
180975</xdr:colOff>
                    <xdr:row>
122</xdr:row>
                    <xdr:rowOff>
228600</xdr:rowOff>
                  </to>
                </anchor>
              </controlPr>
            </control>
          </mc:Choice>
        </mc:AlternateContent>
        <mc:AlternateContent xmlns:mc="http://schemas.openxmlformats.org/markup-compatibility/2006">
          <mc:Choice Requires="x14">
            <control shapeId="15519" r:id="rId26" name="Check Box 159">
              <controlPr defaultSize="0" autoFill="0" autoLine="0" autoPict="0">
                <anchor moveWithCells="1">
                  <from>
                    <xdr:col>
4</xdr:col>
                    <xdr:colOff>
0</xdr:colOff>
                    <xdr:row>
123</xdr:row>
                    <xdr:rowOff>
0</xdr:rowOff>
                  </from>
                  <to>
                    <xdr:col>
4</xdr:col>
                    <xdr:colOff>
180975</xdr:colOff>
                    <xdr:row>
124</xdr:row>
                    <xdr:rowOff>
9525</xdr:rowOff>
                  </to>
                </anchor>
              </controlPr>
            </control>
          </mc:Choice>
        </mc:AlternateContent>
        <mc:AlternateContent xmlns:mc="http://schemas.openxmlformats.org/markup-compatibility/2006">
          <mc:Choice Requires="x14">
            <control shapeId="15520" r:id="rId27" name="Check Box 160">
              <controlPr defaultSize="0" autoFill="0" autoLine="0" autoPict="0">
                <anchor moveWithCells="1">
                  <from>
                    <xdr:col>
4</xdr:col>
                    <xdr:colOff>
0</xdr:colOff>
                    <xdr:row>
124</xdr:row>
                    <xdr:rowOff>
0</xdr:rowOff>
                  </from>
                  <to>
                    <xdr:col>
4</xdr:col>
                    <xdr:colOff>
180975</xdr:colOff>
                    <xdr:row>
125</xdr:row>
                    <xdr:rowOff>
9525</xdr:rowOff>
                  </to>
                </anchor>
              </controlPr>
            </control>
          </mc:Choice>
        </mc:AlternateContent>
        <mc:AlternateContent xmlns:mc="http://schemas.openxmlformats.org/markup-compatibility/2006">
          <mc:Choice Requires="x14">
            <control shapeId="15521" r:id="rId28" name="Check Box 161">
              <controlPr defaultSize="0" autoFill="0" autoLine="0" autoPict="0">
                <anchor moveWithCells="1">
                  <from>
                    <xdr:col>
4</xdr:col>
                    <xdr:colOff>
0</xdr:colOff>
                    <xdr:row>
125</xdr:row>
                    <xdr:rowOff>
0</xdr:rowOff>
                  </from>
                  <to>
                    <xdr:col>
4</xdr:col>
                    <xdr:colOff>
180975</xdr:colOff>
                    <xdr:row>
126</xdr:row>
                    <xdr:rowOff>
9525</xdr:rowOff>
                  </to>
                </anchor>
              </controlPr>
            </control>
          </mc:Choice>
        </mc:AlternateContent>
        <mc:AlternateContent xmlns:mc="http://schemas.openxmlformats.org/markup-compatibility/2006">
          <mc:Choice Requires="x14">
            <control shapeId="15522" r:id="rId29" name="Check Box 162">
              <controlPr defaultSize="0" autoFill="0" autoLine="0" autoPict="0">
                <anchor moveWithCells="1">
                  <from>
                    <xdr:col>
4</xdr:col>
                    <xdr:colOff>
0</xdr:colOff>
                    <xdr:row>
126</xdr:row>
                    <xdr:rowOff>
0</xdr:rowOff>
                  </from>
                  <to>
                    <xdr:col>
4</xdr:col>
                    <xdr:colOff>
180975</xdr:colOff>
                    <xdr:row>
127</xdr:row>
                    <xdr:rowOff>
9525</xdr:rowOff>
                  </to>
                </anchor>
              </controlPr>
            </control>
          </mc:Choice>
        </mc:AlternateContent>
        <mc:AlternateContent xmlns:mc="http://schemas.openxmlformats.org/markup-compatibility/2006">
          <mc:Choice Requires="x14">
            <control shapeId="15523" r:id="rId30" name="Check Box 163">
              <controlPr defaultSize="0" autoFill="0" autoLine="0" autoPict="0">
                <anchor moveWithCells="1">
                  <from>
                    <xdr:col>
4</xdr:col>
                    <xdr:colOff>
0</xdr:colOff>
                    <xdr:row>
127</xdr:row>
                    <xdr:rowOff>
0</xdr:rowOff>
                  </from>
                  <to>
                    <xdr:col>
4</xdr:col>
                    <xdr:colOff>
180975</xdr:colOff>
                    <xdr:row>
128</xdr:row>
                    <xdr:rowOff>
9525</xdr:rowOff>
                  </to>
                </anchor>
              </controlPr>
            </control>
          </mc:Choice>
        </mc:AlternateContent>
        <mc:AlternateContent xmlns:mc="http://schemas.openxmlformats.org/markup-compatibility/2006">
          <mc:Choice Requires="x14">
            <control shapeId="15524" r:id="rId31" name="Check Box 164">
              <controlPr defaultSize="0" autoFill="0" autoLine="0" autoPict="0">
                <anchor moveWithCells="1">
                  <from>
                    <xdr:col>
4</xdr:col>
                    <xdr:colOff>
0</xdr:colOff>
                    <xdr:row>
128</xdr:row>
                    <xdr:rowOff>
0</xdr:rowOff>
                  </from>
                  <to>
                    <xdr:col>
4</xdr:col>
                    <xdr:colOff>
180975</xdr:colOff>
                    <xdr:row>
129</xdr:row>
                    <xdr:rowOff>
9525</xdr:rowOff>
                  </to>
                </anchor>
              </controlPr>
            </control>
          </mc:Choice>
        </mc:AlternateContent>
        <mc:AlternateContent xmlns:mc="http://schemas.openxmlformats.org/markup-compatibility/2006">
          <mc:Choice Requires="x14">
            <control shapeId="15553" r:id="rId32" name="Check Box 193">
              <controlPr defaultSize="0" autoFill="0" autoLine="0" autoPict="0">
                <anchor moveWithCells="1">
                  <from>
                    <xdr:col>
4</xdr:col>
                    <xdr:colOff>
0</xdr:colOff>
                    <xdr:row>
128</xdr:row>
                    <xdr:rowOff>
0</xdr:rowOff>
                  </from>
                  <to>
                    <xdr:col>
4</xdr:col>
                    <xdr:colOff>
180975</xdr:colOff>
                    <xdr:row>
129</xdr:row>
                    <xdr:rowOff>
9525</xdr:rowOff>
                  </to>
                </anchor>
              </controlPr>
            </control>
          </mc:Choice>
        </mc:AlternateContent>
        <mc:AlternateContent xmlns:mc="http://schemas.openxmlformats.org/markup-compatibility/2006">
          <mc:Choice Requires="x14">
            <control shapeId="15558" r:id="rId33" name="Check Box 198">
              <controlPr defaultSize="0" autoFill="0" autoLine="0" autoPict="0">
                <anchor moveWithCells="1">
                  <from>
                    <xdr:col>
19</xdr:col>
                    <xdr:colOff>
180975</xdr:colOff>
                    <xdr:row>
73</xdr:row>
                    <xdr:rowOff>
85725</xdr:rowOff>
                  </from>
                  <to>
                    <xdr:col>
21</xdr:col>
                    <xdr:colOff>
180975</xdr:colOff>
                    <xdr:row>
73</xdr:row>
                    <xdr:rowOff>
247650</xdr:rowOff>
                  </to>
                </anchor>
              </controlPr>
            </control>
          </mc:Choice>
        </mc:AlternateContent>
        <mc:AlternateContent xmlns:mc="http://schemas.openxmlformats.org/markup-compatibility/2006">
          <mc:Choice Requires="x14">
            <control shapeId="15559" r:id="rId34" name="Check Box 199">
              <controlPr defaultSize="0" autoFill="0" autoLine="0" autoPict="0">
                <anchor moveWithCells="1">
                  <from>
                    <xdr:col>
25</xdr:col>
                    <xdr:colOff>
161925</xdr:colOff>
                    <xdr:row>
73</xdr:row>
                    <xdr:rowOff>
95250</xdr:rowOff>
                  </from>
                  <to>
                    <xdr:col>
27</xdr:col>
                    <xdr:colOff>
161925</xdr:colOff>
                    <xdr:row>
73</xdr:row>
                    <xdr:rowOff>
257175</xdr:rowOff>
                  </to>
                </anchor>
              </controlPr>
            </control>
          </mc:Choice>
        </mc:AlternateContent>
        <mc:AlternateContent xmlns:mc="http://schemas.openxmlformats.org/markup-compatibility/2006">
          <mc:Choice Requires="x14">
            <control shapeId="15560" r:id="rId35" name="Check Box 200">
              <controlPr defaultSize="0" autoFill="0" autoLine="0" autoPict="0">
                <anchor moveWithCells="1">
                  <from>
                    <xdr:col>
31</xdr:col>
                    <xdr:colOff>
180975</xdr:colOff>
                    <xdr:row>
73</xdr:row>
                    <xdr:rowOff>
85725</xdr:rowOff>
                  </from>
                  <to>
                    <xdr:col>
33</xdr:col>
                    <xdr:colOff>
180975</xdr:colOff>
                    <xdr:row>
73</xdr:row>
                    <xdr:rowOff>
247650</xdr:rowOff>
                  </to>
                </anchor>
              </controlPr>
            </control>
          </mc:Choice>
        </mc:AlternateContent>
        <mc:AlternateContent xmlns:mc="http://schemas.openxmlformats.org/markup-compatibility/2006">
          <mc:Choice Requires="x14">
            <control shapeId="15580" r:id="rId36" name="Check Box 220">
              <controlPr defaultSize="0" autoFill="0" autoLine="0" autoPict="0">
                <anchor moveWithCells="1">
                  <from>
                    <xdr:col>
1</xdr:col>
                    <xdr:colOff>
200025</xdr:colOff>
                    <xdr:row>
89</xdr:row>
                    <xdr:rowOff>
323850</xdr:rowOff>
                  </from>
                  <to>
                    <xdr:col>
2</xdr:col>
                    <xdr:colOff>
28575</xdr:colOff>
                    <xdr:row>
91</xdr:row>
                    <xdr:rowOff>
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23"/>
  <sheetViews>
    <sheetView view="pageBreakPreview" zoomScale="112" zoomScaleNormal="120" zoomScaleSheetLayoutView="112" workbookViewId="0">
      <selection activeCell="P21" sqref="P21"/>
    </sheetView>
  </sheetViews>
  <sheetFormatPr defaultColWidth="9" defaultRowHeight="13.5"/>
  <cols>
    <col min="1" max="1" width="3.25" style="99" customWidth="1"/>
    <col min="2" max="11" width="1.5" style="99" customWidth="1"/>
    <col min="12" max="12" width="17.25" style="99" customWidth="1"/>
    <col min="13" max="14" width="10.25" style="99" customWidth="1"/>
    <col min="15" max="15" width="18.25" style="99" customWidth="1"/>
    <col min="16" max="16" width="19.5" style="99" customWidth="1"/>
    <col min="17" max="18" width="11.125" style="99" customWidth="1"/>
    <col min="19" max="19" width="10" style="99" customWidth="1"/>
    <col min="20" max="20" width="11.125" style="99" customWidth="1"/>
    <col min="21" max="21" width="13.25" style="99" customWidth="1"/>
    <col min="22" max="22" width="15.25" style="99" customWidth="1"/>
    <col min="23" max="16384" width="9" style="318"/>
  </cols>
  <sheetData>
    <row r="1" spans="1:22">
      <c r="A1" s="320" t="s">
        <v>
31</v>
      </c>
      <c r="B1" s="320"/>
      <c r="C1" s="25"/>
      <c r="D1" s="25"/>
      <c r="E1" s="25"/>
      <c r="F1" s="25"/>
      <c r="G1" s="25"/>
      <c r="H1" s="25"/>
      <c r="I1" s="25" t="s">
        <v>
218</v>
      </c>
      <c r="J1" s="25"/>
      <c r="K1" s="25"/>
      <c r="L1" s="25"/>
      <c r="M1" s="25"/>
      <c r="N1" s="25"/>
      <c r="O1" s="25"/>
      <c r="P1" s="25"/>
      <c r="Q1" s="25"/>
      <c r="R1" s="25"/>
      <c r="S1" s="25"/>
      <c r="T1" s="25"/>
      <c r="U1" s="25"/>
    </row>
    <row r="2" spans="1:22" ht="10.5" customHeight="1" thickBot="1">
      <c r="A2" s="25"/>
      <c r="B2" s="25"/>
      <c r="C2" s="25"/>
      <c r="D2" s="25"/>
      <c r="E2" s="25"/>
      <c r="F2" s="25"/>
      <c r="G2" s="25"/>
      <c r="H2" s="25"/>
      <c r="I2" s="25"/>
      <c r="J2" s="25"/>
      <c r="K2" s="25"/>
      <c r="L2" s="25"/>
      <c r="M2" s="25"/>
      <c r="N2" s="25"/>
      <c r="O2" s="25"/>
      <c r="P2" s="25"/>
      <c r="Q2" s="25"/>
      <c r="R2" s="25"/>
      <c r="S2" s="25"/>
      <c r="T2" s="25"/>
      <c r="U2" s="25"/>
    </row>
    <row r="3" spans="1:22" ht="15" thickBot="1">
      <c r="A3" s="766" t="s">
        <v>
39</v>
      </c>
      <c r="B3" s="766"/>
      <c r="C3" s="767"/>
      <c r="D3" s="768" t="str">
        <f>
IF(基本情報入力シート!M37="","",基本情報入力シート!M37)</f>
        <v>
○○ケアサービス</v>
      </c>
      <c r="E3" s="769"/>
      <c r="F3" s="769"/>
      <c r="G3" s="769"/>
      <c r="H3" s="769"/>
      <c r="I3" s="769"/>
      <c r="J3" s="769"/>
      <c r="K3" s="769"/>
      <c r="L3" s="769"/>
      <c r="M3" s="769"/>
      <c r="N3" s="769"/>
      <c r="O3" s="770"/>
      <c r="P3" s="25"/>
      <c r="Q3" s="25"/>
      <c r="R3" s="25"/>
      <c r="S3" s="25"/>
      <c r="T3" s="25"/>
      <c r="U3" s="25"/>
    </row>
    <row r="4" spans="1:22" ht="9" customHeight="1" thickBot="1">
      <c r="A4" s="159"/>
      <c r="B4" s="159"/>
      <c r="C4" s="159"/>
      <c r="D4" s="157"/>
      <c r="E4" s="157"/>
      <c r="F4" s="157"/>
      <c r="G4" s="157"/>
      <c r="H4" s="157"/>
      <c r="I4" s="157"/>
      <c r="J4" s="157"/>
      <c r="K4" s="157"/>
      <c r="L4" s="157"/>
      <c r="M4" s="157"/>
      <c r="N4" s="157"/>
      <c r="O4" s="25"/>
      <c r="P4" s="25"/>
      <c r="Q4" s="25"/>
      <c r="R4" s="25"/>
      <c r="S4" s="25"/>
      <c r="T4" s="25"/>
      <c r="U4" s="25"/>
    </row>
    <row r="5" spans="1:22" ht="13.5" customHeight="1">
      <c r="A5" s="25"/>
      <c r="B5" s="773"/>
      <c r="C5" s="774"/>
      <c r="D5" s="774"/>
      <c r="E5" s="774"/>
      <c r="F5" s="774"/>
      <c r="G5" s="774"/>
      <c r="H5" s="774"/>
      <c r="I5" s="774"/>
      <c r="J5" s="774"/>
      <c r="K5" s="774"/>
      <c r="L5" s="774"/>
      <c r="M5" s="774"/>
      <c r="N5" s="774"/>
      <c r="O5" s="775"/>
      <c r="P5" s="771" t="s">
        <v>
66</v>
      </c>
      <c r="Q5" s="321"/>
      <c r="R5" s="25"/>
    </row>
    <row r="6" spans="1:22" ht="10.5" customHeight="1">
      <c r="A6" s="25"/>
      <c r="B6" s="776"/>
      <c r="C6" s="777"/>
      <c r="D6" s="777"/>
      <c r="E6" s="777"/>
      <c r="F6" s="777"/>
      <c r="G6" s="777"/>
      <c r="H6" s="777"/>
      <c r="I6" s="777"/>
      <c r="J6" s="777"/>
      <c r="K6" s="777"/>
      <c r="L6" s="777"/>
      <c r="M6" s="777"/>
      <c r="N6" s="777"/>
      <c r="O6" s="778"/>
      <c r="P6" s="772"/>
      <c r="Q6" s="322"/>
      <c r="R6" s="25"/>
    </row>
    <row r="7" spans="1:22" ht="18" customHeight="1">
      <c r="A7" s="25"/>
      <c r="B7" s="323" t="s">
        <v>
107</v>
      </c>
      <c r="C7" s="324"/>
      <c r="D7" s="324"/>
      <c r="E7" s="324"/>
      <c r="F7" s="324"/>
      <c r="G7" s="324"/>
      <c r="H7" s="324"/>
      <c r="I7" s="324"/>
      <c r="J7" s="324"/>
      <c r="K7" s="324"/>
      <c r="L7" s="324"/>
      <c r="M7" s="324"/>
      <c r="N7" s="324"/>
      <c r="O7" s="324"/>
      <c r="P7" s="325">
        <f>
SUM(R19:R118)</f>
        <v>
38081062</v>
      </c>
      <c r="Q7" s="326"/>
      <c r="R7" s="25"/>
    </row>
    <row r="8" spans="1:22" ht="18" customHeight="1">
      <c r="A8" s="25"/>
      <c r="B8" s="327" t="s">
        <v>
108</v>
      </c>
      <c r="C8" s="328"/>
      <c r="D8" s="328"/>
      <c r="E8" s="328"/>
      <c r="F8" s="328"/>
      <c r="G8" s="328"/>
      <c r="H8" s="328"/>
      <c r="I8" s="328"/>
      <c r="J8" s="328"/>
      <c r="K8" s="328"/>
      <c r="L8" s="328"/>
      <c r="M8" s="328"/>
      <c r="N8" s="328"/>
      <c r="O8" s="328"/>
      <c r="P8" s="325">
        <f>
SUM(T19:T118)</f>
        <v>
9713054</v>
      </c>
      <c r="Q8" s="329"/>
      <c r="R8" s="25"/>
    </row>
    <row r="9" spans="1:22" ht="18.75" customHeight="1" thickBot="1">
      <c r="A9" s="25"/>
      <c r="B9" s="788" t="s">
        <v>
233</v>
      </c>
      <c r="C9" s="789"/>
      <c r="D9" s="789"/>
      <c r="E9" s="789"/>
      <c r="F9" s="789"/>
      <c r="G9" s="789"/>
      <c r="H9" s="789"/>
      <c r="I9" s="789"/>
      <c r="J9" s="789"/>
      <c r="K9" s="789"/>
      <c r="L9" s="789"/>
      <c r="M9" s="789"/>
      <c r="N9" s="789"/>
      <c r="O9" s="789"/>
      <c r="P9" s="330">
        <f>
SUM(V19:V118)</f>
        <v>
7011763</v>
      </c>
      <c r="Q9" s="331"/>
      <c r="R9" s="331"/>
      <c r="S9" s="25"/>
      <c r="T9" s="25"/>
      <c r="U9" s="25"/>
    </row>
    <row r="10" spans="1:22" ht="7.5" customHeight="1">
      <c r="A10" s="25"/>
      <c r="B10" s="218"/>
      <c r="C10" s="218"/>
      <c r="D10" s="218"/>
      <c r="E10" s="218"/>
      <c r="F10" s="218"/>
      <c r="G10" s="218"/>
      <c r="H10" s="218"/>
      <c r="I10" s="218"/>
      <c r="J10" s="218"/>
      <c r="K10" s="218"/>
      <c r="L10" s="218"/>
      <c r="M10" s="218"/>
      <c r="N10" s="218"/>
      <c r="O10" s="218"/>
      <c r="P10" s="329"/>
      <c r="Q10" s="329"/>
      <c r="R10" s="329"/>
      <c r="S10" s="332"/>
      <c r="T10" s="332"/>
      <c r="U10" s="332"/>
      <c r="V10" s="25"/>
    </row>
    <row r="11" spans="1:22" ht="37.5" customHeight="1">
      <c r="A11" s="25"/>
      <c r="B11" s="785" t="s">
        <v>
307</v>
      </c>
      <c r="C11" s="785"/>
      <c r="D11" s="785"/>
      <c r="E11" s="785"/>
      <c r="F11" s="785"/>
      <c r="G11" s="785"/>
      <c r="H11" s="785"/>
      <c r="I11" s="785"/>
      <c r="J11" s="785"/>
      <c r="K11" s="785"/>
      <c r="L11" s="785"/>
      <c r="M11" s="785"/>
      <c r="N11" s="785"/>
      <c r="O11" s="785"/>
      <c r="P11" s="785"/>
      <c r="Q11" s="785"/>
      <c r="R11" s="785"/>
      <c r="S11" s="785"/>
      <c r="T11" s="785"/>
      <c r="U11" s="785"/>
      <c r="V11" s="785"/>
    </row>
    <row r="12" spans="1:22" ht="7.5" customHeight="1" thickBot="1">
      <c r="A12" s="101"/>
      <c r="B12" s="101"/>
      <c r="C12" s="101"/>
      <c r="D12" s="101"/>
      <c r="E12" s="101"/>
      <c r="F12" s="101"/>
      <c r="G12" s="101"/>
      <c r="H12" s="101"/>
      <c r="I12" s="101"/>
      <c r="J12" s="101"/>
      <c r="K12" s="101"/>
      <c r="L12" s="101"/>
      <c r="M12" s="101"/>
      <c r="N12" s="101"/>
      <c r="O12" s="333"/>
      <c r="P12" s="25"/>
      <c r="Q12" s="25"/>
      <c r="R12" s="25"/>
      <c r="S12" s="25"/>
      <c r="T12" s="25"/>
      <c r="U12" s="25"/>
    </row>
    <row r="13" spans="1:22" ht="24" customHeight="1">
      <c r="A13" s="759"/>
      <c r="B13" s="781" t="s">
        <v>
7</v>
      </c>
      <c r="C13" s="786"/>
      <c r="D13" s="786"/>
      <c r="E13" s="786"/>
      <c r="F13" s="786"/>
      <c r="G13" s="786"/>
      <c r="H13" s="786"/>
      <c r="I13" s="786"/>
      <c r="J13" s="786"/>
      <c r="K13" s="779"/>
      <c r="L13" s="756" t="s">
        <v>
60</v>
      </c>
      <c r="M13" s="764" t="s">
        <v>
164</v>
      </c>
      <c r="N13" s="765"/>
      <c r="O13" s="779" t="s">
        <v>
61</v>
      </c>
      <c r="P13" s="781" t="s">
        <v>
8</v>
      </c>
      <c r="Q13" s="334" t="s">
        <v>
313</v>
      </c>
      <c r="R13" s="335"/>
      <c r="S13" s="336" t="s">
        <v>
312</v>
      </c>
      <c r="T13" s="337"/>
      <c r="U13" s="337"/>
      <c r="V13" s="338" t="s">
        <v>
154</v>
      </c>
    </row>
    <row r="14" spans="1:22" ht="14.25" hidden="1" customHeight="1">
      <c r="A14" s="760"/>
      <c r="B14" s="782"/>
      <c r="C14" s="787"/>
      <c r="D14" s="787"/>
      <c r="E14" s="787"/>
      <c r="F14" s="787"/>
      <c r="G14" s="787"/>
      <c r="H14" s="787"/>
      <c r="I14" s="787"/>
      <c r="J14" s="787"/>
      <c r="K14" s="780"/>
      <c r="L14" s="757"/>
      <c r="M14" s="783"/>
      <c r="N14" s="784"/>
      <c r="O14" s="780"/>
      <c r="P14" s="782"/>
      <c r="Q14" s="793" t="s">
        <v>
126</v>
      </c>
      <c r="R14" s="756" t="s">
        <v>
66</v>
      </c>
      <c r="S14" s="795" t="s">
        <v>
127</v>
      </c>
      <c r="T14" s="756" t="s">
        <v>
66</v>
      </c>
      <c r="U14" s="759" t="s">
        <v>
156</v>
      </c>
      <c r="V14" s="762" t="s">
        <v>
141</v>
      </c>
    </row>
    <row r="15" spans="1:22" ht="13.5" customHeight="1">
      <c r="A15" s="760"/>
      <c r="B15" s="782"/>
      <c r="C15" s="787"/>
      <c r="D15" s="787"/>
      <c r="E15" s="787"/>
      <c r="F15" s="787"/>
      <c r="G15" s="787"/>
      <c r="H15" s="787"/>
      <c r="I15" s="787"/>
      <c r="J15" s="787"/>
      <c r="K15" s="780"/>
      <c r="L15" s="757"/>
      <c r="M15" s="339"/>
      <c r="N15" s="340"/>
      <c r="O15" s="780"/>
      <c r="P15" s="782"/>
      <c r="Q15" s="794"/>
      <c r="R15" s="758"/>
      <c r="S15" s="758"/>
      <c r="T15" s="757"/>
      <c r="U15" s="760"/>
      <c r="V15" s="763"/>
    </row>
    <row r="16" spans="1:22" ht="16.5" customHeight="1">
      <c r="A16" s="760"/>
      <c r="B16" s="782"/>
      <c r="C16" s="787"/>
      <c r="D16" s="787"/>
      <c r="E16" s="787"/>
      <c r="F16" s="787"/>
      <c r="G16" s="787"/>
      <c r="H16" s="787"/>
      <c r="I16" s="787"/>
      <c r="J16" s="787"/>
      <c r="K16" s="780"/>
      <c r="L16" s="757"/>
      <c r="M16" s="341" t="s">
        <v>
64</v>
      </c>
      <c r="N16" s="342" t="s">
        <v>
65</v>
      </c>
      <c r="O16" s="780"/>
      <c r="P16" s="782"/>
      <c r="Q16" s="794"/>
      <c r="R16" s="758"/>
      <c r="S16" s="758"/>
      <c r="T16" s="758"/>
      <c r="U16" s="760"/>
      <c r="V16" s="763"/>
    </row>
    <row r="17" spans="1:22" ht="13.5" customHeight="1">
      <c r="A17" s="343"/>
      <c r="B17" s="782"/>
      <c r="C17" s="787"/>
      <c r="D17" s="787"/>
      <c r="E17" s="787"/>
      <c r="F17" s="787"/>
      <c r="G17" s="787"/>
      <c r="H17" s="787"/>
      <c r="I17" s="787"/>
      <c r="J17" s="787"/>
      <c r="K17" s="780"/>
      <c r="L17" s="757"/>
      <c r="M17" s="344"/>
      <c r="N17" s="342"/>
      <c r="O17" s="780"/>
      <c r="P17" s="782"/>
      <c r="Q17" s="794"/>
      <c r="R17" s="758"/>
      <c r="S17" s="758"/>
      <c r="T17" s="758"/>
      <c r="U17" s="760"/>
      <c r="V17" s="763"/>
    </row>
    <row r="18" spans="1:22" ht="11.25" customHeight="1">
      <c r="A18" s="345"/>
      <c r="B18" s="346"/>
      <c r="C18" s="347"/>
      <c r="D18" s="347"/>
      <c r="E18" s="347"/>
      <c r="F18" s="347"/>
      <c r="G18" s="347"/>
      <c r="H18" s="347"/>
      <c r="I18" s="347"/>
      <c r="J18" s="347"/>
      <c r="K18" s="348"/>
      <c r="L18" s="349"/>
      <c r="M18" s="350"/>
      <c r="N18" s="351"/>
      <c r="O18" s="351"/>
      <c r="P18" s="352"/>
      <c r="Q18" s="353"/>
      <c r="R18" s="354"/>
      <c r="S18" s="354"/>
      <c r="T18" s="354"/>
      <c r="U18" s="761"/>
      <c r="V18" s="355"/>
    </row>
    <row r="19" spans="1:22" s="319" customFormat="1" ht="27.75" customHeight="1">
      <c r="A19" s="356" t="s">
        <v>
9</v>
      </c>
      <c r="B19" s="790" t="str">
        <f>
IF(基本情報入力シート!C53="","",基本情報入力シート!C53)</f>
        <v>
1334567890</v>
      </c>
      <c r="C19" s="791"/>
      <c r="D19" s="791"/>
      <c r="E19" s="791"/>
      <c r="F19" s="791"/>
      <c r="G19" s="791"/>
      <c r="H19" s="791"/>
      <c r="I19" s="791"/>
      <c r="J19" s="791"/>
      <c r="K19" s="792"/>
      <c r="L19" s="357" t="str">
        <f>
IF(基本情報入力シート!M53="","",基本情報入力シート!M53)</f>
        <v>
東京都</v>
      </c>
      <c r="M19" s="358" t="str">
        <f>
IF(基本情報入力シート!R53="","",基本情報入力シート!R53)</f>
        <v>
東京都</v>
      </c>
      <c r="N19" s="358" t="str">
        <f>
IF(基本情報入力シート!W53="","",基本情報入力シート!W53)</f>
        <v>
千代田区</v>
      </c>
      <c r="O19" s="359" t="str">
        <f>
IF(基本情報入力シート!X53="","",基本情報入力シート!X53)</f>
        <v>
介護保険事業所名称０１</v>
      </c>
      <c r="P19" s="360" t="str">
        <f>
IF(基本情報入力シート!Y53="","",基本情報入力シート!Y53)</f>
        <v>
訪問介護</v>
      </c>
      <c r="Q19" s="361" t="s">
        <v>
197</v>
      </c>
      <c r="R19" s="362">
        <v>
2941200</v>
      </c>
      <c r="S19" s="363"/>
      <c r="T19" s="364"/>
      <c r="U19" s="364"/>
      <c r="V19" s="365">
        <v>
705888</v>
      </c>
    </row>
    <row r="20" spans="1:22" ht="27.75" customHeight="1">
      <c r="A20" s="366">
        <f>
A19+1</f>
        <v>
2</v>
      </c>
      <c r="B20" s="790">
        <f>
IF(基本情報入力シート!C54="","",基本情報入力シート!C54)</f>
        <v>
1334567890</v>
      </c>
      <c r="C20" s="791"/>
      <c r="D20" s="791"/>
      <c r="E20" s="791"/>
      <c r="F20" s="791"/>
      <c r="G20" s="791"/>
      <c r="H20" s="791"/>
      <c r="I20" s="791"/>
      <c r="J20" s="791"/>
      <c r="K20" s="792"/>
      <c r="L20" s="357" t="str">
        <f>
IF(基本情報入力シート!M54="","",基本情報入力シート!M54)</f>
        <v>
千代田区・中央区・港区</v>
      </c>
      <c r="M20" s="358" t="str">
        <f>
IF(基本情報入力シート!R54="","",基本情報入力シート!R54)</f>
        <v>
東京都</v>
      </c>
      <c r="N20" s="358" t="str">
        <f>
IF(基本情報入力シート!W54="","",基本情報入力シート!W54)</f>
        <v>
千代田区</v>
      </c>
      <c r="O20" s="359" t="str">
        <f>
IF(基本情報入力シート!X54="","",基本情報入力シート!X54)</f>
        <v>
介護保険事業所名称０１</v>
      </c>
      <c r="P20" s="360" t="str">
        <f>
IF(基本情報入力シート!Y54="","",基本情報入力シート!Y54)</f>
        <v>
訪問型サービス（総合事業）</v>
      </c>
      <c r="Q20" s="361" t="s">
        <v>
197</v>
      </c>
      <c r="R20" s="362">
        <v>
1436400</v>
      </c>
      <c r="S20" s="363"/>
      <c r="T20" s="364"/>
      <c r="U20" s="364"/>
      <c r="V20" s="365">
        <v>
344736</v>
      </c>
    </row>
    <row r="21" spans="1:22" ht="27.75" customHeight="1">
      <c r="A21" s="366">
        <f t="shared" ref="A21:A84" si="0">
A20+1</f>
        <v>
3</v>
      </c>
      <c r="B21" s="790">
        <f>
IF(基本情報入力シート!C55="","",基本情報入力シート!C55)</f>
        <v>
1334567891</v>
      </c>
      <c r="C21" s="791"/>
      <c r="D21" s="791"/>
      <c r="E21" s="791"/>
      <c r="F21" s="791"/>
      <c r="G21" s="791"/>
      <c r="H21" s="791"/>
      <c r="I21" s="791"/>
      <c r="J21" s="791"/>
      <c r="K21" s="792"/>
      <c r="L21" s="357" t="str">
        <f>
IF(基本情報入力シート!M55="","",基本情報入力シート!M55)</f>
        <v>
東京都</v>
      </c>
      <c r="M21" s="358" t="str">
        <f>
IF(基本情報入力シート!R55="","",基本情報入力シート!R55)</f>
        <v>
東京都</v>
      </c>
      <c r="N21" s="358" t="str">
        <f>
IF(基本情報入力シート!W55="","",基本情報入力シート!W55)</f>
        <v>
豊島区</v>
      </c>
      <c r="O21" s="359" t="str">
        <f>
IF(基本情報入力シート!X55="","",基本情報入力シート!X55)</f>
        <v>
介護保険事業所名称０２</v>
      </c>
      <c r="P21" s="360" t="str">
        <f>
IF(基本情報入力シート!Y55="","",基本情報入力シート!Y55)</f>
        <v>
通所介護</v>
      </c>
      <c r="Q21" s="361" t="s">
        <v>
197</v>
      </c>
      <c r="R21" s="362">
        <v>
1968540</v>
      </c>
      <c r="S21" s="363" t="s">
        <v>
214</v>
      </c>
      <c r="T21" s="364">
        <v>
457800</v>
      </c>
      <c r="U21" s="364">
        <v>
1</v>
      </c>
      <c r="V21" s="365"/>
    </row>
    <row r="22" spans="1:22" ht="27.75" customHeight="1">
      <c r="A22" s="366">
        <f t="shared" si="0"/>
        <v>
4</v>
      </c>
      <c r="B22" s="790">
        <f>
IF(基本情報入力シート!C56="","",基本情報入力シート!C56)</f>
        <v>
1334567892</v>
      </c>
      <c r="C22" s="791"/>
      <c r="D22" s="791"/>
      <c r="E22" s="791"/>
      <c r="F22" s="791"/>
      <c r="G22" s="791"/>
      <c r="H22" s="791"/>
      <c r="I22" s="791"/>
      <c r="J22" s="791"/>
      <c r="K22" s="792"/>
      <c r="L22" s="357" t="str">
        <f>
IF(基本情報入力シート!M56="","",基本情報入力シート!M56)</f>
        <v>
横浜市</v>
      </c>
      <c r="M22" s="358" t="str">
        <f>
IF(基本情報入力シート!R56="","",基本情報入力シート!R56)</f>
        <v>
神奈川県</v>
      </c>
      <c r="N22" s="358" t="str">
        <f>
IF(基本情報入力シート!W56="","",基本情報入力シート!W56)</f>
        <v>
横浜市</v>
      </c>
      <c r="O22" s="359" t="str">
        <f>
IF(基本情報入力シート!X56="","",基本情報入力シート!X56)</f>
        <v>
介護保険事業所名称０３</v>
      </c>
      <c r="P22" s="360" t="str">
        <f>
IF(基本情報入力シート!Y56="","",基本情報入力シート!Y56)</f>
        <v>
（介護予防）小規模多機能型居宅介護</v>
      </c>
      <c r="Q22" s="361" t="s">
        <v>
158</v>
      </c>
      <c r="R22" s="362">
        <v>
5992704</v>
      </c>
      <c r="S22" s="363" t="s">
        <v>
159</v>
      </c>
      <c r="T22" s="364">
        <v>
881280</v>
      </c>
      <c r="U22" s="364">
        <v>
1</v>
      </c>
      <c r="V22" s="365">
        <v>
998784</v>
      </c>
    </row>
    <row r="23" spans="1:22" ht="27.75" customHeight="1">
      <c r="A23" s="366">
        <f t="shared" si="0"/>
        <v>
5</v>
      </c>
      <c r="B23" s="790">
        <f>
IF(基本情報入力シート!C57="","",基本情報入力シート!C57)</f>
        <v>
1334567893</v>
      </c>
      <c r="C23" s="791"/>
      <c r="D23" s="791"/>
      <c r="E23" s="791"/>
      <c r="F23" s="791"/>
      <c r="G23" s="791"/>
      <c r="H23" s="791"/>
      <c r="I23" s="791"/>
      <c r="J23" s="791"/>
      <c r="K23" s="792"/>
      <c r="L23" s="357" t="str">
        <f>
IF(基本情報入力シート!M57="","",基本情報入力シート!M57)</f>
        <v>
千葉県</v>
      </c>
      <c r="M23" s="358" t="str">
        <f>
IF(基本情報入力シート!R57="","",基本情報入力シート!R57)</f>
        <v>
千葉県</v>
      </c>
      <c r="N23" s="358" t="str">
        <f>
IF(基本情報入力シート!W57="","",基本情報入力シート!W57)</f>
        <v>
千葉市</v>
      </c>
      <c r="O23" s="359" t="str">
        <f>
IF(基本情報入力シート!X57="","",基本情報入力シート!X57)</f>
        <v>
介護保険事業所名称０４</v>
      </c>
      <c r="P23" s="360" t="str">
        <f>
IF(基本情報入力シート!Y57="","",基本情報入力シート!Y57)</f>
        <v>
介護老人福祉施設</v>
      </c>
      <c r="Q23" s="361" t="s">
        <v>
158</v>
      </c>
      <c r="R23" s="362">
        <v>
23402016</v>
      </c>
      <c r="S23" s="363" t="s">
        <v>
159</v>
      </c>
      <c r="T23" s="364">
        <v>
7612704</v>
      </c>
      <c r="U23" s="364">
        <v>
1</v>
      </c>
      <c r="V23" s="365">
        <v>
4511232</v>
      </c>
    </row>
    <row r="24" spans="1:22" ht="27.75" customHeight="1">
      <c r="A24" s="366">
        <f t="shared" si="0"/>
        <v>
6</v>
      </c>
      <c r="B24" s="790">
        <f>
IF(基本情報入力シート!C58="","",基本情報入力シート!C58)</f>
        <v>
1334567893</v>
      </c>
      <c r="C24" s="791"/>
      <c r="D24" s="791"/>
      <c r="E24" s="791"/>
      <c r="F24" s="791"/>
      <c r="G24" s="791"/>
      <c r="H24" s="791"/>
      <c r="I24" s="791"/>
      <c r="J24" s="791"/>
      <c r="K24" s="792"/>
      <c r="L24" s="357" t="str">
        <f>
IF(基本情報入力シート!M58="","",基本情報入力シート!M58)</f>
        <v>
千葉県</v>
      </c>
      <c r="M24" s="358" t="str">
        <f>
IF(基本情報入力シート!R58="","",基本情報入力シート!R58)</f>
        <v>
千葉県</v>
      </c>
      <c r="N24" s="358" t="str">
        <f>
IF(基本情報入力シート!W58="","",基本情報入力シート!W58)</f>
        <v>
千葉市</v>
      </c>
      <c r="O24" s="359" t="str">
        <f>
IF(基本情報入力シート!X58="","",基本情報入力シート!X58)</f>
        <v>
介護保険事業所名称０４</v>
      </c>
      <c r="P24" s="360" t="str">
        <f>
IF(基本情報入力シート!Y58="","",基本情報入力シート!Y58)</f>
        <v>
（介護予防）短期入所生活介護</v>
      </c>
      <c r="Q24" s="361" t="s">
        <v>
158</v>
      </c>
      <c r="R24" s="362">
        <v>
2340202</v>
      </c>
      <c r="S24" s="363" t="s">
        <v>
159</v>
      </c>
      <c r="T24" s="364">
        <v>
761270</v>
      </c>
      <c r="U24" s="364"/>
      <c r="V24" s="365">
        <v>
451123</v>
      </c>
    </row>
    <row r="25" spans="1:22" ht="27.75" customHeight="1">
      <c r="A25" s="366">
        <f t="shared" si="0"/>
        <v>
7</v>
      </c>
      <c r="B25" s="790" t="str">
        <f>
IF(基本情報入力シート!C59="","",基本情報入力シート!C59)</f>
        <v/>
      </c>
      <c r="C25" s="791"/>
      <c r="D25" s="791"/>
      <c r="E25" s="791"/>
      <c r="F25" s="791"/>
      <c r="G25" s="791"/>
      <c r="H25" s="791"/>
      <c r="I25" s="791"/>
      <c r="J25" s="791"/>
      <c r="K25" s="792"/>
      <c r="L25" s="357" t="str">
        <f>
IF(基本情報入力シート!M59="","",基本情報入力シート!M59)</f>
        <v/>
      </c>
      <c r="M25" s="358" t="str">
        <f>
IF(基本情報入力シート!R59="","",基本情報入力シート!R59)</f>
        <v/>
      </c>
      <c r="N25" s="358" t="str">
        <f>
IF(基本情報入力シート!W59="","",基本情報入力シート!W59)</f>
        <v/>
      </c>
      <c r="O25" s="359" t="str">
        <f>
IF(基本情報入力シート!X59="","",基本情報入力シート!X59)</f>
        <v/>
      </c>
      <c r="P25" s="360" t="str">
        <f>
IF(基本情報入力シート!Y59="","",基本情報入力シート!Y59)</f>
        <v/>
      </c>
      <c r="Q25" s="361"/>
      <c r="R25" s="362"/>
      <c r="S25" s="363"/>
      <c r="T25" s="364"/>
      <c r="U25" s="364"/>
      <c r="V25" s="365"/>
    </row>
    <row r="26" spans="1:22" ht="27.75" customHeight="1">
      <c r="A26" s="366">
        <f t="shared" si="0"/>
        <v>
8</v>
      </c>
      <c r="B26" s="790" t="str">
        <f>
IF(基本情報入力シート!C60="","",基本情報入力シート!C60)</f>
        <v/>
      </c>
      <c r="C26" s="791"/>
      <c r="D26" s="791"/>
      <c r="E26" s="791"/>
      <c r="F26" s="791"/>
      <c r="G26" s="791"/>
      <c r="H26" s="791"/>
      <c r="I26" s="791"/>
      <c r="J26" s="791"/>
      <c r="K26" s="792"/>
      <c r="L26" s="357" t="str">
        <f>
IF(基本情報入力シート!M60="","",基本情報入力シート!M60)</f>
        <v/>
      </c>
      <c r="M26" s="358" t="str">
        <f>
IF(基本情報入力シート!R60="","",基本情報入力シート!R60)</f>
        <v/>
      </c>
      <c r="N26" s="358" t="str">
        <f>
IF(基本情報入力シート!W60="","",基本情報入力シート!W60)</f>
        <v/>
      </c>
      <c r="O26" s="359" t="str">
        <f>
IF(基本情報入力シート!X60="","",基本情報入力シート!X60)</f>
        <v/>
      </c>
      <c r="P26" s="360" t="str">
        <f>
IF(基本情報入力シート!Y60="","",基本情報入力シート!Y60)</f>
        <v/>
      </c>
      <c r="Q26" s="361"/>
      <c r="R26" s="362"/>
      <c r="S26" s="363"/>
      <c r="T26" s="364"/>
      <c r="U26" s="364"/>
      <c r="V26" s="365"/>
    </row>
    <row r="27" spans="1:22" ht="27.75" customHeight="1">
      <c r="A27" s="366">
        <f t="shared" si="0"/>
        <v>
9</v>
      </c>
      <c r="B27" s="790" t="str">
        <f>
IF(基本情報入力シート!C61="","",基本情報入力シート!C61)</f>
        <v/>
      </c>
      <c r="C27" s="791"/>
      <c r="D27" s="791"/>
      <c r="E27" s="791"/>
      <c r="F27" s="791"/>
      <c r="G27" s="791"/>
      <c r="H27" s="791"/>
      <c r="I27" s="791"/>
      <c r="J27" s="791"/>
      <c r="K27" s="792"/>
      <c r="L27" s="357" t="str">
        <f>
IF(基本情報入力シート!M61="","",基本情報入力シート!M61)</f>
        <v/>
      </c>
      <c r="M27" s="358" t="str">
        <f>
IF(基本情報入力シート!R61="","",基本情報入力シート!R61)</f>
        <v/>
      </c>
      <c r="N27" s="358" t="str">
        <f>
IF(基本情報入力シート!W61="","",基本情報入力シート!W61)</f>
        <v/>
      </c>
      <c r="O27" s="359" t="str">
        <f>
IF(基本情報入力シート!X61="","",基本情報入力シート!X61)</f>
        <v/>
      </c>
      <c r="P27" s="360" t="str">
        <f>
IF(基本情報入力シート!Y61="","",基本情報入力シート!Y61)</f>
        <v/>
      </c>
      <c r="Q27" s="361"/>
      <c r="R27" s="362"/>
      <c r="S27" s="363"/>
      <c r="T27" s="364"/>
      <c r="U27" s="364"/>
      <c r="V27" s="365"/>
    </row>
    <row r="28" spans="1:22" ht="27.75" customHeight="1">
      <c r="A28" s="366">
        <f t="shared" si="0"/>
        <v>
10</v>
      </c>
      <c r="B28" s="790" t="str">
        <f>
IF(基本情報入力シート!C62="","",基本情報入力シート!C62)</f>
        <v/>
      </c>
      <c r="C28" s="791"/>
      <c r="D28" s="791"/>
      <c r="E28" s="791"/>
      <c r="F28" s="791"/>
      <c r="G28" s="791"/>
      <c r="H28" s="791"/>
      <c r="I28" s="791"/>
      <c r="J28" s="791"/>
      <c r="K28" s="792"/>
      <c r="L28" s="357" t="str">
        <f>
IF(基本情報入力シート!M62="","",基本情報入力シート!M62)</f>
        <v/>
      </c>
      <c r="M28" s="358" t="str">
        <f>
IF(基本情報入力シート!R62="","",基本情報入力シート!R62)</f>
        <v/>
      </c>
      <c r="N28" s="358" t="str">
        <f>
IF(基本情報入力シート!W62="","",基本情報入力シート!W62)</f>
        <v/>
      </c>
      <c r="O28" s="359" t="str">
        <f>
IF(基本情報入力シート!X62="","",基本情報入力シート!X62)</f>
        <v/>
      </c>
      <c r="P28" s="360" t="str">
        <f>
IF(基本情報入力シート!Y62="","",基本情報入力シート!Y62)</f>
        <v/>
      </c>
      <c r="Q28" s="361"/>
      <c r="R28" s="362"/>
      <c r="S28" s="363"/>
      <c r="T28" s="364"/>
      <c r="U28" s="364"/>
      <c r="V28" s="365"/>
    </row>
    <row r="29" spans="1:22" ht="27.75" customHeight="1">
      <c r="A29" s="366">
        <f t="shared" si="0"/>
        <v>
11</v>
      </c>
      <c r="B29" s="790" t="str">
        <f>
IF(基本情報入力シート!C63="","",基本情報入力シート!C63)</f>
        <v/>
      </c>
      <c r="C29" s="791"/>
      <c r="D29" s="791"/>
      <c r="E29" s="791"/>
      <c r="F29" s="791"/>
      <c r="G29" s="791"/>
      <c r="H29" s="791"/>
      <c r="I29" s="791"/>
      <c r="J29" s="791"/>
      <c r="K29" s="792"/>
      <c r="L29" s="357" t="str">
        <f>
IF(基本情報入力シート!M63="","",基本情報入力シート!M63)</f>
        <v/>
      </c>
      <c r="M29" s="358" t="str">
        <f>
IF(基本情報入力シート!R63="","",基本情報入力シート!R63)</f>
        <v/>
      </c>
      <c r="N29" s="358" t="str">
        <f>
IF(基本情報入力シート!W63="","",基本情報入力シート!W63)</f>
        <v/>
      </c>
      <c r="O29" s="359" t="str">
        <f>
IF(基本情報入力シート!X63="","",基本情報入力シート!X63)</f>
        <v/>
      </c>
      <c r="P29" s="360" t="str">
        <f>
IF(基本情報入力シート!Y63="","",基本情報入力シート!Y63)</f>
        <v/>
      </c>
      <c r="Q29" s="361"/>
      <c r="R29" s="362"/>
      <c r="S29" s="363"/>
      <c r="T29" s="364"/>
      <c r="U29" s="364"/>
      <c r="V29" s="365"/>
    </row>
    <row r="30" spans="1:22" ht="27.75" customHeight="1">
      <c r="A30" s="366">
        <f t="shared" si="0"/>
        <v>
12</v>
      </c>
      <c r="B30" s="790" t="str">
        <f>
IF(基本情報入力シート!C64="","",基本情報入力シート!C64)</f>
        <v/>
      </c>
      <c r="C30" s="791"/>
      <c r="D30" s="791"/>
      <c r="E30" s="791"/>
      <c r="F30" s="791"/>
      <c r="G30" s="791"/>
      <c r="H30" s="791"/>
      <c r="I30" s="791"/>
      <c r="J30" s="791"/>
      <c r="K30" s="792"/>
      <c r="L30" s="357" t="str">
        <f>
IF(基本情報入力シート!M64="","",基本情報入力シート!M64)</f>
        <v/>
      </c>
      <c r="M30" s="358" t="str">
        <f>
IF(基本情報入力シート!R64="","",基本情報入力シート!R64)</f>
        <v/>
      </c>
      <c r="N30" s="358" t="str">
        <f>
IF(基本情報入力シート!W64="","",基本情報入力シート!W64)</f>
        <v/>
      </c>
      <c r="O30" s="359" t="str">
        <f>
IF(基本情報入力シート!X64="","",基本情報入力シート!X64)</f>
        <v/>
      </c>
      <c r="P30" s="360" t="str">
        <f>
IF(基本情報入力シート!Y64="","",基本情報入力シート!Y64)</f>
        <v/>
      </c>
      <c r="Q30" s="367"/>
      <c r="R30" s="368"/>
      <c r="S30" s="369"/>
      <c r="T30" s="370"/>
      <c r="U30" s="370"/>
      <c r="V30" s="371"/>
    </row>
    <row r="31" spans="1:22" ht="27.75" customHeight="1">
      <c r="A31" s="366">
        <f t="shared" si="0"/>
        <v>
13</v>
      </c>
      <c r="B31" s="790" t="str">
        <f>
IF(基本情報入力シート!C65="","",基本情報入力シート!C65)</f>
        <v/>
      </c>
      <c r="C31" s="791"/>
      <c r="D31" s="791"/>
      <c r="E31" s="791"/>
      <c r="F31" s="791"/>
      <c r="G31" s="791"/>
      <c r="H31" s="791"/>
      <c r="I31" s="791"/>
      <c r="J31" s="791"/>
      <c r="K31" s="792"/>
      <c r="L31" s="357" t="str">
        <f>
IF(基本情報入力シート!M65="","",基本情報入力シート!M65)</f>
        <v/>
      </c>
      <c r="M31" s="358" t="str">
        <f>
IF(基本情報入力シート!R65="","",基本情報入力シート!R65)</f>
        <v/>
      </c>
      <c r="N31" s="358" t="str">
        <f>
IF(基本情報入力シート!W65="","",基本情報入力シート!W65)</f>
        <v/>
      </c>
      <c r="O31" s="359" t="str">
        <f>
IF(基本情報入力シート!X65="","",基本情報入力シート!X65)</f>
        <v/>
      </c>
      <c r="P31" s="360" t="str">
        <f>
IF(基本情報入力シート!Y65="","",基本情報入力シート!Y65)</f>
        <v/>
      </c>
      <c r="Q31" s="367"/>
      <c r="R31" s="368"/>
      <c r="S31" s="369"/>
      <c r="T31" s="370"/>
      <c r="U31" s="370"/>
      <c r="V31" s="371"/>
    </row>
    <row r="32" spans="1:22" ht="27.75" customHeight="1">
      <c r="A32" s="366">
        <f t="shared" si="0"/>
        <v>
14</v>
      </c>
      <c r="B32" s="790" t="str">
        <f>
IF(基本情報入力シート!C66="","",基本情報入力シート!C66)</f>
        <v/>
      </c>
      <c r="C32" s="791"/>
      <c r="D32" s="791"/>
      <c r="E32" s="791"/>
      <c r="F32" s="791"/>
      <c r="G32" s="791"/>
      <c r="H32" s="791"/>
      <c r="I32" s="791"/>
      <c r="J32" s="791"/>
      <c r="K32" s="792"/>
      <c r="L32" s="357" t="str">
        <f>
IF(基本情報入力シート!M66="","",基本情報入力シート!M66)</f>
        <v/>
      </c>
      <c r="M32" s="358" t="str">
        <f>
IF(基本情報入力シート!R66="","",基本情報入力シート!R66)</f>
        <v/>
      </c>
      <c r="N32" s="358" t="str">
        <f>
IF(基本情報入力シート!W66="","",基本情報入力シート!W66)</f>
        <v/>
      </c>
      <c r="O32" s="359" t="str">
        <f>
IF(基本情報入力シート!X66="","",基本情報入力シート!X66)</f>
        <v/>
      </c>
      <c r="P32" s="360" t="str">
        <f>
IF(基本情報入力シート!Y66="","",基本情報入力シート!Y66)</f>
        <v/>
      </c>
      <c r="Q32" s="367"/>
      <c r="R32" s="368"/>
      <c r="S32" s="369"/>
      <c r="T32" s="370"/>
      <c r="U32" s="370"/>
      <c r="V32" s="371"/>
    </row>
    <row r="33" spans="1:22" ht="27.75" customHeight="1">
      <c r="A33" s="366">
        <f t="shared" si="0"/>
        <v>
15</v>
      </c>
      <c r="B33" s="790" t="str">
        <f>
IF(基本情報入力シート!C67="","",基本情報入力シート!C67)</f>
        <v/>
      </c>
      <c r="C33" s="791"/>
      <c r="D33" s="791"/>
      <c r="E33" s="791"/>
      <c r="F33" s="791"/>
      <c r="G33" s="791"/>
      <c r="H33" s="791"/>
      <c r="I33" s="791"/>
      <c r="J33" s="791"/>
      <c r="K33" s="792"/>
      <c r="L33" s="357" t="str">
        <f>
IF(基本情報入力シート!M67="","",基本情報入力シート!M67)</f>
        <v/>
      </c>
      <c r="M33" s="358" t="str">
        <f>
IF(基本情報入力シート!R67="","",基本情報入力シート!R67)</f>
        <v/>
      </c>
      <c r="N33" s="358" t="str">
        <f>
IF(基本情報入力シート!W67="","",基本情報入力シート!W67)</f>
        <v/>
      </c>
      <c r="O33" s="359" t="str">
        <f>
IF(基本情報入力シート!X67="","",基本情報入力シート!X67)</f>
        <v/>
      </c>
      <c r="P33" s="360" t="str">
        <f>
IF(基本情報入力シート!Y67="","",基本情報入力シート!Y67)</f>
        <v/>
      </c>
      <c r="Q33" s="367"/>
      <c r="R33" s="368"/>
      <c r="S33" s="369"/>
      <c r="T33" s="370"/>
      <c r="U33" s="370"/>
      <c r="V33" s="371"/>
    </row>
    <row r="34" spans="1:22" ht="27.75" customHeight="1">
      <c r="A34" s="366">
        <f t="shared" si="0"/>
        <v>
16</v>
      </c>
      <c r="B34" s="790" t="str">
        <f>
IF(基本情報入力シート!C68="","",基本情報入力シート!C68)</f>
        <v/>
      </c>
      <c r="C34" s="791"/>
      <c r="D34" s="791"/>
      <c r="E34" s="791"/>
      <c r="F34" s="791"/>
      <c r="G34" s="791"/>
      <c r="H34" s="791"/>
      <c r="I34" s="791"/>
      <c r="J34" s="791"/>
      <c r="K34" s="792"/>
      <c r="L34" s="357" t="str">
        <f>
IF(基本情報入力シート!M68="","",基本情報入力シート!M68)</f>
        <v/>
      </c>
      <c r="M34" s="358" t="str">
        <f>
IF(基本情報入力シート!R68="","",基本情報入力シート!R68)</f>
        <v/>
      </c>
      <c r="N34" s="358" t="str">
        <f>
IF(基本情報入力シート!W68="","",基本情報入力シート!W68)</f>
        <v/>
      </c>
      <c r="O34" s="359" t="str">
        <f>
IF(基本情報入力シート!X68="","",基本情報入力シート!X68)</f>
        <v/>
      </c>
      <c r="P34" s="360" t="str">
        <f>
IF(基本情報入力シート!Y68="","",基本情報入力シート!Y68)</f>
        <v/>
      </c>
      <c r="Q34" s="367"/>
      <c r="R34" s="368"/>
      <c r="S34" s="369"/>
      <c r="T34" s="370"/>
      <c r="U34" s="370"/>
      <c r="V34" s="371"/>
    </row>
    <row r="35" spans="1:22" ht="27.75" customHeight="1">
      <c r="A35" s="366">
        <f t="shared" si="0"/>
        <v>
17</v>
      </c>
      <c r="B35" s="790" t="str">
        <f>
IF(基本情報入力シート!C69="","",基本情報入力シート!C69)</f>
        <v/>
      </c>
      <c r="C35" s="791"/>
      <c r="D35" s="791"/>
      <c r="E35" s="791"/>
      <c r="F35" s="791"/>
      <c r="G35" s="791"/>
      <c r="H35" s="791"/>
      <c r="I35" s="791"/>
      <c r="J35" s="791"/>
      <c r="K35" s="792"/>
      <c r="L35" s="357" t="str">
        <f>
IF(基本情報入力シート!M69="","",基本情報入力シート!M69)</f>
        <v/>
      </c>
      <c r="M35" s="358" t="str">
        <f>
IF(基本情報入力シート!R69="","",基本情報入力シート!R69)</f>
        <v/>
      </c>
      <c r="N35" s="358" t="str">
        <f>
IF(基本情報入力シート!W69="","",基本情報入力シート!W69)</f>
        <v/>
      </c>
      <c r="O35" s="359" t="str">
        <f>
IF(基本情報入力シート!X69="","",基本情報入力シート!X69)</f>
        <v/>
      </c>
      <c r="P35" s="360" t="str">
        <f>
IF(基本情報入力シート!Y69="","",基本情報入力シート!Y69)</f>
        <v/>
      </c>
      <c r="Q35" s="367"/>
      <c r="R35" s="368"/>
      <c r="S35" s="369"/>
      <c r="T35" s="370"/>
      <c r="U35" s="370"/>
      <c r="V35" s="371"/>
    </row>
    <row r="36" spans="1:22" ht="27.75" customHeight="1">
      <c r="A36" s="366">
        <f t="shared" si="0"/>
        <v>
18</v>
      </c>
      <c r="B36" s="790" t="str">
        <f>
IF(基本情報入力シート!C70="","",基本情報入力シート!C70)</f>
        <v/>
      </c>
      <c r="C36" s="791"/>
      <c r="D36" s="791"/>
      <c r="E36" s="791"/>
      <c r="F36" s="791"/>
      <c r="G36" s="791"/>
      <c r="H36" s="791"/>
      <c r="I36" s="791"/>
      <c r="J36" s="791"/>
      <c r="K36" s="792"/>
      <c r="L36" s="357" t="str">
        <f>
IF(基本情報入力シート!M70="","",基本情報入力シート!M70)</f>
        <v/>
      </c>
      <c r="M36" s="358" t="str">
        <f>
IF(基本情報入力シート!R70="","",基本情報入力シート!R70)</f>
        <v/>
      </c>
      <c r="N36" s="358" t="str">
        <f>
IF(基本情報入力シート!W70="","",基本情報入力シート!W70)</f>
        <v/>
      </c>
      <c r="O36" s="359" t="str">
        <f>
IF(基本情報入力シート!X70="","",基本情報入力シート!X70)</f>
        <v/>
      </c>
      <c r="P36" s="360" t="str">
        <f>
IF(基本情報入力シート!Y70="","",基本情報入力シート!Y70)</f>
        <v/>
      </c>
      <c r="Q36" s="367"/>
      <c r="R36" s="368"/>
      <c r="S36" s="369"/>
      <c r="T36" s="370"/>
      <c r="U36" s="370"/>
      <c r="V36" s="371"/>
    </row>
    <row r="37" spans="1:22" ht="27.75" customHeight="1">
      <c r="A37" s="366">
        <f t="shared" si="0"/>
        <v>
19</v>
      </c>
      <c r="B37" s="790" t="str">
        <f>
IF(基本情報入力シート!C71="","",基本情報入力シート!C71)</f>
        <v/>
      </c>
      <c r="C37" s="791"/>
      <c r="D37" s="791"/>
      <c r="E37" s="791"/>
      <c r="F37" s="791"/>
      <c r="G37" s="791"/>
      <c r="H37" s="791"/>
      <c r="I37" s="791"/>
      <c r="J37" s="791"/>
      <c r="K37" s="792"/>
      <c r="L37" s="357" t="str">
        <f>
IF(基本情報入力シート!M71="","",基本情報入力シート!M71)</f>
        <v/>
      </c>
      <c r="M37" s="358" t="str">
        <f>
IF(基本情報入力シート!R71="","",基本情報入力シート!R71)</f>
        <v/>
      </c>
      <c r="N37" s="358" t="str">
        <f>
IF(基本情報入力シート!W71="","",基本情報入力シート!W71)</f>
        <v/>
      </c>
      <c r="O37" s="359" t="str">
        <f>
IF(基本情報入力シート!X71="","",基本情報入力シート!X71)</f>
        <v/>
      </c>
      <c r="P37" s="360" t="str">
        <f>
IF(基本情報入力シート!Y71="","",基本情報入力シート!Y71)</f>
        <v/>
      </c>
      <c r="Q37" s="367"/>
      <c r="R37" s="368"/>
      <c r="S37" s="369"/>
      <c r="T37" s="370"/>
      <c r="U37" s="370"/>
      <c r="V37" s="371"/>
    </row>
    <row r="38" spans="1:22" ht="27.75" customHeight="1">
      <c r="A38" s="366">
        <f t="shared" si="0"/>
        <v>
20</v>
      </c>
      <c r="B38" s="790" t="str">
        <f>
IF(基本情報入力シート!C72="","",基本情報入力シート!C72)</f>
        <v/>
      </c>
      <c r="C38" s="791"/>
      <c r="D38" s="791"/>
      <c r="E38" s="791"/>
      <c r="F38" s="791"/>
      <c r="G38" s="791"/>
      <c r="H38" s="791"/>
      <c r="I38" s="791"/>
      <c r="J38" s="791"/>
      <c r="K38" s="792"/>
      <c r="L38" s="358" t="str">
        <f>
IF(基本情報入力シート!M72="","",基本情報入力シート!M72)</f>
        <v/>
      </c>
      <c r="M38" s="358" t="str">
        <f>
IF(基本情報入力シート!R72="","",基本情報入力シート!R72)</f>
        <v/>
      </c>
      <c r="N38" s="358" t="str">
        <f>
IF(基本情報入力シート!W72="","",基本情報入力シート!W72)</f>
        <v/>
      </c>
      <c r="O38" s="372" t="str">
        <f>
IF(基本情報入力シート!X72="","",基本情報入力シート!X72)</f>
        <v/>
      </c>
      <c r="P38" s="373" t="str">
        <f>
IF(基本情報入力シート!Y72="","",基本情報入力シート!Y72)</f>
        <v/>
      </c>
      <c r="Q38" s="367"/>
      <c r="R38" s="368"/>
      <c r="S38" s="369"/>
      <c r="T38" s="370"/>
      <c r="U38" s="370"/>
      <c r="V38" s="371"/>
    </row>
    <row r="39" spans="1:22" ht="27.75" customHeight="1">
      <c r="A39" s="366">
        <f t="shared" si="0"/>
        <v>
21</v>
      </c>
      <c r="B39" s="790" t="str">
        <f>
IF(基本情報入力シート!C73="","",基本情報入力シート!C73)</f>
        <v/>
      </c>
      <c r="C39" s="791"/>
      <c r="D39" s="791"/>
      <c r="E39" s="791"/>
      <c r="F39" s="791"/>
      <c r="G39" s="791"/>
      <c r="H39" s="791"/>
      <c r="I39" s="791"/>
      <c r="J39" s="791"/>
      <c r="K39" s="792"/>
      <c r="L39" s="357" t="str">
        <f>
IF(基本情報入力シート!M73="","",基本情報入力シート!M73)</f>
        <v/>
      </c>
      <c r="M39" s="358" t="str">
        <f>
IF(基本情報入力シート!R73="","",基本情報入力シート!R73)</f>
        <v/>
      </c>
      <c r="N39" s="358" t="str">
        <f>
IF(基本情報入力シート!W73="","",基本情報入力シート!W73)</f>
        <v/>
      </c>
      <c r="O39" s="359" t="str">
        <f>
IF(基本情報入力シート!X73="","",基本情報入力シート!X73)</f>
        <v/>
      </c>
      <c r="P39" s="360" t="str">
        <f>
IF(基本情報入力シート!Y73="","",基本情報入力シート!Y73)</f>
        <v/>
      </c>
      <c r="Q39" s="367"/>
      <c r="R39" s="368"/>
      <c r="S39" s="369"/>
      <c r="T39" s="370"/>
      <c r="U39" s="370"/>
      <c r="V39" s="371"/>
    </row>
    <row r="40" spans="1:22" ht="27.75" customHeight="1">
      <c r="A40" s="366">
        <f t="shared" si="0"/>
        <v>
22</v>
      </c>
      <c r="B40" s="790" t="str">
        <f>
IF(基本情報入力シート!C74="","",基本情報入力シート!C74)</f>
        <v/>
      </c>
      <c r="C40" s="791"/>
      <c r="D40" s="791"/>
      <c r="E40" s="791"/>
      <c r="F40" s="791"/>
      <c r="G40" s="791"/>
      <c r="H40" s="791"/>
      <c r="I40" s="791"/>
      <c r="J40" s="791"/>
      <c r="K40" s="792"/>
      <c r="L40" s="357" t="str">
        <f>
IF(基本情報入力シート!M74="","",基本情報入力シート!M74)</f>
        <v/>
      </c>
      <c r="M40" s="358" t="str">
        <f>
IF(基本情報入力シート!R74="","",基本情報入力シート!R74)</f>
        <v/>
      </c>
      <c r="N40" s="358" t="str">
        <f>
IF(基本情報入力シート!W74="","",基本情報入力シート!W74)</f>
        <v/>
      </c>
      <c r="O40" s="359" t="str">
        <f>
IF(基本情報入力シート!X74="","",基本情報入力シート!X74)</f>
        <v/>
      </c>
      <c r="P40" s="360" t="str">
        <f>
IF(基本情報入力シート!Y74="","",基本情報入力シート!Y74)</f>
        <v/>
      </c>
      <c r="Q40" s="367"/>
      <c r="R40" s="368"/>
      <c r="S40" s="369"/>
      <c r="T40" s="370"/>
      <c r="U40" s="370"/>
      <c r="V40" s="371"/>
    </row>
    <row r="41" spans="1:22" ht="27.75" customHeight="1">
      <c r="A41" s="366">
        <f t="shared" si="0"/>
        <v>
23</v>
      </c>
      <c r="B41" s="790" t="str">
        <f>
IF(基本情報入力シート!C75="","",基本情報入力シート!C75)</f>
        <v/>
      </c>
      <c r="C41" s="791"/>
      <c r="D41" s="791"/>
      <c r="E41" s="791"/>
      <c r="F41" s="791"/>
      <c r="G41" s="791"/>
      <c r="H41" s="791"/>
      <c r="I41" s="791"/>
      <c r="J41" s="791"/>
      <c r="K41" s="792"/>
      <c r="L41" s="357" t="str">
        <f>
IF(基本情報入力シート!M75="","",基本情報入力シート!M75)</f>
        <v/>
      </c>
      <c r="M41" s="358" t="str">
        <f>
IF(基本情報入力シート!R75="","",基本情報入力シート!R75)</f>
        <v/>
      </c>
      <c r="N41" s="358" t="str">
        <f>
IF(基本情報入力シート!W75="","",基本情報入力シート!W75)</f>
        <v/>
      </c>
      <c r="O41" s="359" t="str">
        <f>
IF(基本情報入力シート!X75="","",基本情報入力シート!X75)</f>
        <v/>
      </c>
      <c r="P41" s="360" t="str">
        <f>
IF(基本情報入力シート!Y75="","",基本情報入力シート!Y75)</f>
        <v/>
      </c>
      <c r="Q41" s="367"/>
      <c r="R41" s="368"/>
      <c r="S41" s="369"/>
      <c r="T41" s="370"/>
      <c r="U41" s="370"/>
      <c r="V41" s="371"/>
    </row>
    <row r="42" spans="1:22" ht="27.75" customHeight="1">
      <c r="A42" s="366">
        <f t="shared" si="0"/>
        <v>
24</v>
      </c>
      <c r="B42" s="790" t="str">
        <f>
IF(基本情報入力シート!C76="","",基本情報入力シート!C76)</f>
        <v/>
      </c>
      <c r="C42" s="791"/>
      <c r="D42" s="791"/>
      <c r="E42" s="791"/>
      <c r="F42" s="791"/>
      <c r="G42" s="791"/>
      <c r="H42" s="791"/>
      <c r="I42" s="791"/>
      <c r="J42" s="791"/>
      <c r="K42" s="792"/>
      <c r="L42" s="357" t="str">
        <f>
IF(基本情報入力シート!M76="","",基本情報入力シート!M76)</f>
        <v/>
      </c>
      <c r="M42" s="358" t="str">
        <f>
IF(基本情報入力シート!R76="","",基本情報入力シート!R76)</f>
        <v/>
      </c>
      <c r="N42" s="358" t="str">
        <f>
IF(基本情報入力シート!W76="","",基本情報入力シート!W76)</f>
        <v/>
      </c>
      <c r="O42" s="359" t="str">
        <f>
IF(基本情報入力シート!X76="","",基本情報入力シート!X76)</f>
        <v/>
      </c>
      <c r="P42" s="360" t="str">
        <f>
IF(基本情報入力シート!Y76="","",基本情報入力シート!Y76)</f>
        <v/>
      </c>
      <c r="Q42" s="367"/>
      <c r="R42" s="368"/>
      <c r="S42" s="369"/>
      <c r="T42" s="370"/>
      <c r="U42" s="370"/>
      <c r="V42" s="371"/>
    </row>
    <row r="43" spans="1:22" ht="27.75" customHeight="1">
      <c r="A43" s="366">
        <f t="shared" si="0"/>
        <v>
25</v>
      </c>
      <c r="B43" s="790" t="str">
        <f>
IF(基本情報入力シート!C77="","",基本情報入力シート!C77)</f>
        <v/>
      </c>
      <c r="C43" s="791"/>
      <c r="D43" s="791"/>
      <c r="E43" s="791"/>
      <c r="F43" s="791"/>
      <c r="G43" s="791"/>
      <c r="H43" s="791"/>
      <c r="I43" s="791"/>
      <c r="J43" s="791"/>
      <c r="K43" s="792"/>
      <c r="L43" s="357" t="str">
        <f>
IF(基本情報入力シート!M77="","",基本情報入力シート!M77)</f>
        <v/>
      </c>
      <c r="M43" s="358" t="str">
        <f>
IF(基本情報入力シート!R77="","",基本情報入力シート!R77)</f>
        <v/>
      </c>
      <c r="N43" s="358" t="str">
        <f>
IF(基本情報入力シート!W77="","",基本情報入力シート!W77)</f>
        <v/>
      </c>
      <c r="O43" s="359" t="str">
        <f>
IF(基本情報入力シート!X77="","",基本情報入力シート!X77)</f>
        <v/>
      </c>
      <c r="P43" s="360" t="str">
        <f>
IF(基本情報入力シート!Y77="","",基本情報入力シート!Y77)</f>
        <v/>
      </c>
      <c r="Q43" s="367"/>
      <c r="R43" s="368"/>
      <c r="S43" s="369"/>
      <c r="T43" s="370"/>
      <c r="U43" s="370"/>
      <c r="V43" s="371"/>
    </row>
    <row r="44" spans="1:22" ht="27.75" customHeight="1">
      <c r="A44" s="366">
        <f t="shared" si="0"/>
        <v>
26</v>
      </c>
      <c r="B44" s="790" t="str">
        <f>
IF(基本情報入力シート!C78="","",基本情報入力シート!C78)</f>
        <v/>
      </c>
      <c r="C44" s="791"/>
      <c r="D44" s="791"/>
      <c r="E44" s="791"/>
      <c r="F44" s="791"/>
      <c r="G44" s="791"/>
      <c r="H44" s="791"/>
      <c r="I44" s="791"/>
      <c r="J44" s="791"/>
      <c r="K44" s="792"/>
      <c r="L44" s="357" t="str">
        <f>
IF(基本情報入力シート!M78="","",基本情報入力シート!M78)</f>
        <v/>
      </c>
      <c r="M44" s="358" t="str">
        <f>
IF(基本情報入力シート!R78="","",基本情報入力シート!R78)</f>
        <v/>
      </c>
      <c r="N44" s="358" t="str">
        <f>
IF(基本情報入力シート!W78="","",基本情報入力シート!W78)</f>
        <v/>
      </c>
      <c r="O44" s="359" t="str">
        <f>
IF(基本情報入力シート!X78="","",基本情報入力シート!X78)</f>
        <v/>
      </c>
      <c r="P44" s="360" t="str">
        <f>
IF(基本情報入力シート!Y78="","",基本情報入力シート!Y78)</f>
        <v/>
      </c>
      <c r="Q44" s="367"/>
      <c r="R44" s="368"/>
      <c r="S44" s="369"/>
      <c r="T44" s="370"/>
      <c r="U44" s="370"/>
      <c r="V44" s="371"/>
    </row>
    <row r="45" spans="1:22" ht="27.75" customHeight="1">
      <c r="A45" s="366">
        <f t="shared" si="0"/>
        <v>
27</v>
      </c>
      <c r="B45" s="790" t="str">
        <f>
IF(基本情報入力シート!C79="","",基本情報入力シート!C79)</f>
        <v/>
      </c>
      <c r="C45" s="791"/>
      <c r="D45" s="791"/>
      <c r="E45" s="791"/>
      <c r="F45" s="791"/>
      <c r="G45" s="791"/>
      <c r="H45" s="791"/>
      <c r="I45" s="791"/>
      <c r="J45" s="791"/>
      <c r="K45" s="792"/>
      <c r="L45" s="357" t="str">
        <f>
IF(基本情報入力シート!M79="","",基本情報入力シート!M79)</f>
        <v/>
      </c>
      <c r="M45" s="358" t="str">
        <f>
IF(基本情報入力シート!R79="","",基本情報入力シート!R79)</f>
        <v/>
      </c>
      <c r="N45" s="358" t="str">
        <f>
IF(基本情報入力シート!W79="","",基本情報入力シート!W79)</f>
        <v/>
      </c>
      <c r="O45" s="359" t="str">
        <f>
IF(基本情報入力シート!X79="","",基本情報入力シート!X79)</f>
        <v/>
      </c>
      <c r="P45" s="360" t="str">
        <f>
IF(基本情報入力シート!Y79="","",基本情報入力シート!Y79)</f>
        <v/>
      </c>
      <c r="Q45" s="367"/>
      <c r="R45" s="368"/>
      <c r="S45" s="369"/>
      <c r="T45" s="370"/>
      <c r="U45" s="370"/>
      <c r="V45" s="371"/>
    </row>
    <row r="46" spans="1:22" ht="27.75" customHeight="1">
      <c r="A46" s="366">
        <f t="shared" si="0"/>
        <v>
28</v>
      </c>
      <c r="B46" s="790" t="str">
        <f>
IF(基本情報入力シート!C80="","",基本情報入力シート!C80)</f>
        <v/>
      </c>
      <c r="C46" s="791"/>
      <c r="D46" s="791"/>
      <c r="E46" s="791"/>
      <c r="F46" s="791"/>
      <c r="G46" s="791"/>
      <c r="H46" s="791"/>
      <c r="I46" s="791"/>
      <c r="J46" s="791"/>
      <c r="K46" s="792"/>
      <c r="L46" s="357" t="str">
        <f>
IF(基本情報入力シート!M80="","",基本情報入力シート!M80)</f>
        <v/>
      </c>
      <c r="M46" s="358" t="str">
        <f>
IF(基本情報入力シート!R80="","",基本情報入力シート!R80)</f>
        <v/>
      </c>
      <c r="N46" s="358" t="str">
        <f>
IF(基本情報入力シート!W80="","",基本情報入力シート!W80)</f>
        <v/>
      </c>
      <c r="O46" s="359" t="str">
        <f>
IF(基本情報入力シート!X80="","",基本情報入力シート!X80)</f>
        <v/>
      </c>
      <c r="P46" s="360" t="str">
        <f>
IF(基本情報入力シート!Y80="","",基本情報入力シート!Y80)</f>
        <v/>
      </c>
      <c r="Q46" s="367"/>
      <c r="R46" s="368"/>
      <c r="S46" s="369"/>
      <c r="T46" s="370"/>
      <c r="U46" s="370"/>
      <c r="V46" s="371"/>
    </row>
    <row r="47" spans="1:22" ht="27.75" customHeight="1">
      <c r="A47" s="366">
        <f t="shared" si="0"/>
        <v>
29</v>
      </c>
      <c r="B47" s="790" t="str">
        <f>
IF(基本情報入力シート!C81="","",基本情報入力シート!C81)</f>
        <v/>
      </c>
      <c r="C47" s="791"/>
      <c r="D47" s="791"/>
      <c r="E47" s="791"/>
      <c r="F47" s="791"/>
      <c r="G47" s="791"/>
      <c r="H47" s="791"/>
      <c r="I47" s="791"/>
      <c r="J47" s="791"/>
      <c r="K47" s="792"/>
      <c r="L47" s="357" t="str">
        <f>
IF(基本情報入力シート!M81="","",基本情報入力シート!M81)</f>
        <v/>
      </c>
      <c r="M47" s="358" t="str">
        <f>
IF(基本情報入力シート!R81="","",基本情報入力シート!R81)</f>
        <v/>
      </c>
      <c r="N47" s="358" t="str">
        <f>
IF(基本情報入力シート!W81="","",基本情報入力シート!W81)</f>
        <v/>
      </c>
      <c r="O47" s="359" t="str">
        <f>
IF(基本情報入力シート!X81="","",基本情報入力シート!X81)</f>
        <v/>
      </c>
      <c r="P47" s="360" t="str">
        <f>
IF(基本情報入力シート!Y81="","",基本情報入力シート!Y81)</f>
        <v/>
      </c>
      <c r="Q47" s="367"/>
      <c r="R47" s="368"/>
      <c r="S47" s="363"/>
      <c r="T47" s="364"/>
      <c r="U47" s="364"/>
      <c r="V47" s="365"/>
    </row>
    <row r="48" spans="1:22" ht="27.75" customHeight="1">
      <c r="A48" s="366">
        <f t="shared" si="0"/>
        <v>
30</v>
      </c>
      <c r="B48" s="790" t="str">
        <f>
IF(基本情報入力シート!C82="","",基本情報入力シート!C82)</f>
        <v/>
      </c>
      <c r="C48" s="791"/>
      <c r="D48" s="791"/>
      <c r="E48" s="791"/>
      <c r="F48" s="791"/>
      <c r="G48" s="791"/>
      <c r="H48" s="791"/>
      <c r="I48" s="791"/>
      <c r="J48" s="791"/>
      <c r="K48" s="792"/>
      <c r="L48" s="357" t="str">
        <f>
IF(基本情報入力シート!M82="","",基本情報入力シート!M82)</f>
        <v/>
      </c>
      <c r="M48" s="358" t="str">
        <f>
IF(基本情報入力シート!R82="","",基本情報入力シート!R82)</f>
        <v/>
      </c>
      <c r="N48" s="358" t="str">
        <f>
IF(基本情報入力シート!W82="","",基本情報入力シート!W82)</f>
        <v/>
      </c>
      <c r="O48" s="359" t="str">
        <f>
IF(基本情報入力シート!X82="","",基本情報入力シート!X82)</f>
        <v/>
      </c>
      <c r="P48" s="360" t="str">
        <f>
IF(基本情報入力シート!Y82="","",基本情報入力シート!Y82)</f>
        <v/>
      </c>
      <c r="Q48" s="367"/>
      <c r="R48" s="368"/>
      <c r="S48" s="363"/>
      <c r="T48" s="364"/>
      <c r="U48" s="364"/>
      <c r="V48" s="365"/>
    </row>
    <row r="49" spans="1:22" ht="27.75" customHeight="1">
      <c r="A49" s="366">
        <f t="shared" si="0"/>
        <v>
31</v>
      </c>
      <c r="B49" s="790" t="str">
        <f>
IF(基本情報入力シート!C83="","",基本情報入力シート!C83)</f>
        <v/>
      </c>
      <c r="C49" s="791"/>
      <c r="D49" s="791"/>
      <c r="E49" s="791"/>
      <c r="F49" s="791"/>
      <c r="G49" s="791"/>
      <c r="H49" s="791"/>
      <c r="I49" s="791"/>
      <c r="J49" s="791"/>
      <c r="K49" s="792"/>
      <c r="L49" s="357" t="str">
        <f>
IF(基本情報入力シート!M83="","",基本情報入力シート!M83)</f>
        <v/>
      </c>
      <c r="M49" s="358" t="str">
        <f>
IF(基本情報入力シート!R83="","",基本情報入力シート!R83)</f>
        <v/>
      </c>
      <c r="N49" s="358" t="str">
        <f>
IF(基本情報入力シート!W83="","",基本情報入力シート!W83)</f>
        <v/>
      </c>
      <c r="O49" s="359" t="str">
        <f>
IF(基本情報入力シート!X83="","",基本情報入力シート!X83)</f>
        <v/>
      </c>
      <c r="P49" s="360" t="str">
        <f>
IF(基本情報入力シート!Y83="","",基本情報入力シート!Y83)</f>
        <v/>
      </c>
      <c r="Q49" s="367"/>
      <c r="R49" s="368"/>
      <c r="S49" s="363"/>
      <c r="T49" s="364"/>
      <c r="U49" s="364"/>
      <c r="V49" s="365"/>
    </row>
    <row r="50" spans="1:22" ht="27.75" customHeight="1">
      <c r="A50" s="366">
        <f t="shared" si="0"/>
        <v>
32</v>
      </c>
      <c r="B50" s="790" t="str">
        <f>
IF(基本情報入力シート!C84="","",基本情報入力シート!C84)</f>
        <v/>
      </c>
      <c r="C50" s="791"/>
      <c r="D50" s="791"/>
      <c r="E50" s="791"/>
      <c r="F50" s="791"/>
      <c r="G50" s="791"/>
      <c r="H50" s="791"/>
      <c r="I50" s="791"/>
      <c r="J50" s="791"/>
      <c r="K50" s="792"/>
      <c r="L50" s="357" t="str">
        <f>
IF(基本情報入力シート!M84="","",基本情報入力シート!M84)</f>
        <v/>
      </c>
      <c r="M50" s="358" t="str">
        <f>
IF(基本情報入力シート!R84="","",基本情報入力シート!R84)</f>
        <v/>
      </c>
      <c r="N50" s="358" t="str">
        <f>
IF(基本情報入力シート!W84="","",基本情報入力シート!W84)</f>
        <v/>
      </c>
      <c r="O50" s="359" t="str">
        <f>
IF(基本情報入力シート!X84="","",基本情報入力シート!X84)</f>
        <v/>
      </c>
      <c r="P50" s="360" t="str">
        <f>
IF(基本情報入力シート!Y84="","",基本情報入力シート!Y84)</f>
        <v/>
      </c>
      <c r="Q50" s="361"/>
      <c r="R50" s="362"/>
      <c r="S50" s="363"/>
      <c r="T50" s="364"/>
      <c r="U50" s="364"/>
      <c r="V50" s="365"/>
    </row>
    <row r="51" spans="1:22" ht="27.75" customHeight="1">
      <c r="A51" s="366">
        <f t="shared" si="0"/>
        <v>
33</v>
      </c>
      <c r="B51" s="790" t="str">
        <f>
IF(基本情報入力シート!C85="","",基本情報入力シート!C85)</f>
        <v/>
      </c>
      <c r="C51" s="791"/>
      <c r="D51" s="791"/>
      <c r="E51" s="791"/>
      <c r="F51" s="791"/>
      <c r="G51" s="791"/>
      <c r="H51" s="791"/>
      <c r="I51" s="791"/>
      <c r="J51" s="791"/>
      <c r="K51" s="792"/>
      <c r="L51" s="357" t="str">
        <f>
IF(基本情報入力シート!M85="","",基本情報入力シート!M85)</f>
        <v/>
      </c>
      <c r="M51" s="358" t="str">
        <f>
IF(基本情報入力シート!R85="","",基本情報入力シート!R85)</f>
        <v/>
      </c>
      <c r="N51" s="358" t="str">
        <f>
IF(基本情報入力シート!W85="","",基本情報入力シート!W85)</f>
        <v/>
      </c>
      <c r="O51" s="359" t="str">
        <f>
IF(基本情報入力シート!X85="","",基本情報入力シート!X85)</f>
        <v/>
      </c>
      <c r="P51" s="360" t="str">
        <f>
IF(基本情報入力シート!Y85="","",基本情報入力シート!Y85)</f>
        <v/>
      </c>
      <c r="Q51" s="361"/>
      <c r="R51" s="362"/>
      <c r="S51" s="363"/>
      <c r="T51" s="364"/>
      <c r="U51" s="364"/>
      <c r="V51" s="365"/>
    </row>
    <row r="52" spans="1:22" ht="27.75" customHeight="1">
      <c r="A52" s="366">
        <f t="shared" si="0"/>
        <v>
34</v>
      </c>
      <c r="B52" s="790" t="str">
        <f>
IF(基本情報入力シート!C86="","",基本情報入力シート!C86)</f>
        <v/>
      </c>
      <c r="C52" s="791"/>
      <c r="D52" s="791"/>
      <c r="E52" s="791"/>
      <c r="F52" s="791"/>
      <c r="G52" s="791"/>
      <c r="H52" s="791"/>
      <c r="I52" s="791"/>
      <c r="J52" s="791"/>
      <c r="K52" s="792"/>
      <c r="L52" s="357" t="str">
        <f>
IF(基本情報入力シート!M86="","",基本情報入力シート!M86)</f>
        <v/>
      </c>
      <c r="M52" s="358" t="str">
        <f>
IF(基本情報入力シート!R86="","",基本情報入力シート!R86)</f>
        <v/>
      </c>
      <c r="N52" s="358" t="str">
        <f>
IF(基本情報入力シート!W86="","",基本情報入力シート!W86)</f>
        <v/>
      </c>
      <c r="O52" s="359" t="str">
        <f>
IF(基本情報入力シート!X86="","",基本情報入力シート!X86)</f>
        <v/>
      </c>
      <c r="P52" s="360" t="str">
        <f>
IF(基本情報入力シート!Y86="","",基本情報入力シート!Y86)</f>
        <v/>
      </c>
      <c r="Q52" s="361"/>
      <c r="R52" s="362"/>
      <c r="S52" s="363"/>
      <c r="T52" s="364"/>
      <c r="U52" s="364"/>
      <c r="V52" s="365"/>
    </row>
    <row r="53" spans="1:22" ht="27.75" customHeight="1">
      <c r="A53" s="366">
        <f t="shared" si="0"/>
        <v>
35</v>
      </c>
      <c r="B53" s="790" t="str">
        <f>
IF(基本情報入力シート!C87="","",基本情報入力シート!C87)</f>
        <v/>
      </c>
      <c r="C53" s="791"/>
      <c r="D53" s="791"/>
      <c r="E53" s="791"/>
      <c r="F53" s="791"/>
      <c r="G53" s="791"/>
      <c r="H53" s="791"/>
      <c r="I53" s="791"/>
      <c r="J53" s="791"/>
      <c r="K53" s="792"/>
      <c r="L53" s="357" t="str">
        <f>
IF(基本情報入力シート!M87="","",基本情報入力シート!M87)</f>
        <v/>
      </c>
      <c r="M53" s="358" t="str">
        <f>
IF(基本情報入力シート!R87="","",基本情報入力シート!R87)</f>
        <v/>
      </c>
      <c r="N53" s="358" t="str">
        <f>
IF(基本情報入力シート!W87="","",基本情報入力シート!W87)</f>
        <v/>
      </c>
      <c r="O53" s="359" t="str">
        <f>
IF(基本情報入力シート!X87="","",基本情報入力シート!X87)</f>
        <v/>
      </c>
      <c r="P53" s="360" t="str">
        <f>
IF(基本情報入力シート!Y87="","",基本情報入力シート!Y87)</f>
        <v/>
      </c>
      <c r="Q53" s="361"/>
      <c r="R53" s="362"/>
      <c r="S53" s="363"/>
      <c r="T53" s="364"/>
      <c r="U53" s="364"/>
      <c r="V53" s="365"/>
    </row>
    <row r="54" spans="1:22" ht="27.75" customHeight="1">
      <c r="A54" s="366">
        <f t="shared" si="0"/>
        <v>
36</v>
      </c>
      <c r="B54" s="790" t="str">
        <f>
IF(基本情報入力シート!C88="","",基本情報入力シート!C88)</f>
        <v/>
      </c>
      <c r="C54" s="791"/>
      <c r="D54" s="791"/>
      <c r="E54" s="791"/>
      <c r="F54" s="791"/>
      <c r="G54" s="791"/>
      <c r="H54" s="791"/>
      <c r="I54" s="791"/>
      <c r="J54" s="791"/>
      <c r="K54" s="792"/>
      <c r="L54" s="357" t="str">
        <f>
IF(基本情報入力シート!M88="","",基本情報入力シート!M88)</f>
        <v/>
      </c>
      <c r="M54" s="358" t="str">
        <f>
IF(基本情報入力シート!R88="","",基本情報入力シート!R88)</f>
        <v/>
      </c>
      <c r="N54" s="358" t="str">
        <f>
IF(基本情報入力シート!W88="","",基本情報入力シート!W88)</f>
        <v/>
      </c>
      <c r="O54" s="359" t="str">
        <f>
IF(基本情報入力シート!X88="","",基本情報入力シート!X88)</f>
        <v/>
      </c>
      <c r="P54" s="360" t="str">
        <f>
IF(基本情報入力シート!Y88="","",基本情報入力シート!Y88)</f>
        <v/>
      </c>
      <c r="Q54" s="361"/>
      <c r="R54" s="362"/>
      <c r="S54" s="363"/>
      <c r="T54" s="364"/>
      <c r="U54" s="364"/>
      <c r="V54" s="365"/>
    </row>
    <row r="55" spans="1:22" ht="27.75" customHeight="1">
      <c r="A55" s="366">
        <f t="shared" si="0"/>
        <v>
37</v>
      </c>
      <c r="B55" s="790" t="str">
        <f>
IF(基本情報入力シート!C89="","",基本情報入力シート!C89)</f>
        <v/>
      </c>
      <c r="C55" s="791"/>
      <c r="D55" s="791"/>
      <c r="E55" s="791"/>
      <c r="F55" s="791"/>
      <c r="G55" s="791"/>
      <c r="H55" s="791"/>
      <c r="I55" s="791"/>
      <c r="J55" s="791"/>
      <c r="K55" s="792"/>
      <c r="L55" s="357" t="str">
        <f>
IF(基本情報入力シート!M89="","",基本情報入力シート!M89)</f>
        <v/>
      </c>
      <c r="M55" s="358" t="str">
        <f>
IF(基本情報入力シート!R89="","",基本情報入力シート!R89)</f>
        <v/>
      </c>
      <c r="N55" s="358" t="str">
        <f>
IF(基本情報入力シート!W89="","",基本情報入力シート!W89)</f>
        <v/>
      </c>
      <c r="O55" s="359" t="str">
        <f>
IF(基本情報入力シート!X89="","",基本情報入力シート!X89)</f>
        <v/>
      </c>
      <c r="P55" s="360" t="str">
        <f>
IF(基本情報入力シート!Y89="","",基本情報入力シート!Y89)</f>
        <v/>
      </c>
      <c r="Q55" s="361"/>
      <c r="R55" s="362"/>
      <c r="S55" s="363"/>
      <c r="T55" s="364"/>
      <c r="U55" s="364"/>
      <c r="V55" s="365"/>
    </row>
    <row r="56" spans="1:22" ht="27.75" customHeight="1">
      <c r="A56" s="366">
        <f t="shared" si="0"/>
        <v>
38</v>
      </c>
      <c r="B56" s="790" t="str">
        <f>
IF(基本情報入力シート!C90="","",基本情報入力シート!C90)</f>
        <v/>
      </c>
      <c r="C56" s="791"/>
      <c r="D56" s="791"/>
      <c r="E56" s="791"/>
      <c r="F56" s="791"/>
      <c r="G56" s="791"/>
      <c r="H56" s="791"/>
      <c r="I56" s="791"/>
      <c r="J56" s="791"/>
      <c r="K56" s="792"/>
      <c r="L56" s="357" t="str">
        <f>
IF(基本情報入力シート!M90="","",基本情報入力シート!M90)</f>
        <v/>
      </c>
      <c r="M56" s="358" t="str">
        <f>
IF(基本情報入力シート!R90="","",基本情報入力シート!R90)</f>
        <v/>
      </c>
      <c r="N56" s="358" t="str">
        <f>
IF(基本情報入力シート!W90="","",基本情報入力シート!W90)</f>
        <v/>
      </c>
      <c r="O56" s="359" t="str">
        <f>
IF(基本情報入力シート!X90="","",基本情報入力シート!X90)</f>
        <v/>
      </c>
      <c r="P56" s="360" t="str">
        <f>
IF(基本情報入力シート!Y90="","",基本情報入力シート!Y90)</f>
        <v/>
      </c>
      <c r="Q56" s="361"/>
      <c r="R56" s="362"/>
      <c r="S56" s="363"/>
      <c r="T56" s="364"/>
      <c r="U56" s="364"/>
      <c r="V56" s="365"/>
    </row>
    <row r="57" spans="1:22" ht="27.75" customHeight="1">
      <c r="A57" s="366">
        <f t="shared" si="0"/>
        <v>
39</v>
      </c>
      <c r="B57" s="790" t="str">
        <f>
IF(基本情報入力シート!C91="","",基本情報入力シート!C91)</f>
        <v/>
      </c>
      <c r="C57" s="791"/>
      <c r="D57" s="791"/>
      <c r="E57" s="791"/>
      <c r="F57" s="791"/>
      <c r="G57" s="791"/>
      <c r="H57" s="791"/>
      <c r="I57" s="791"/>
      <c r="J57" s="791"/>
      <c r="K57" s="792"/>
      <c r="L57" s="357" t="str">
        <f>
IF(基本情報入力シート!M91="","",基本情報入力シート!M91)</f>
        <v/>
      </c>
      <c r="M57" s="358" t="str">
        <f>
IF(基本情報入力シート!R91="","",基本情報入力シート!R91)</f>
        <v/>
      </c>
      <c r="N57" s="358" t="str">
        <f>
IF(基本情報入力シート!W91="","",基本情報入力シート!W91)</f>
        <v/>
      </c>
      <c r="O57" s="359" t="str">
        <f>
IF(基本情報入力シート!X91="","",基本情報入力シート!X91)</f>
        <v/>
      </c>
      <c r="P57" s="360" t="str">
        <f>
IF(基本情報入力シート!Y91="","",基本情報入力シート!Y91)</f>
        <v/>
      </c>
      <c r="Q57" s="361"/>
      <c r="R57" s="362"/>
      <c r="S57" s="363"/>
      <c r="T57" s="364"/>
      <c r="U57" s="364"/>
      <c r="V57" s="365"/>
    </row>
    <row r="58" spans="1:22" ht="27.75" customHeight="1">
      <c r="A58" s="366">
        <f t="shared" si="0"/>
        <v>
40</v>
      </c>
      <c r="B58" s="790" t="str">
        <f>
IF(基本情報入力シート!C92="","",基本情報入力シート!C92)</f>
        <v/>
      </c>
      <c r="C58" s="791"/>
      <c r="D58" s="791"/>
      <c r="E58" s="791"/>
      <c r="F58" s="791"/>
      <c r="G58" s="791"/>
      <c r="H58" s="791"/>
      <c r="I58" s="791"/>
      <c r="J58" s="791"/>
      <c r="K58" s="792"/>
      <c r="L58" s="357" t="str">
        <f>
IF(基本情報入力シート!M92="","",基本情報入力シート!M92)</f>
        <v/>
      </c>
      <c r="M58" s="358" t="str">
        <f>
IF(基本情報入力シート!R92="","",基本情報入力シート!R92)</f>
        <v/>
      </c>
      <c r="N58" s="358" t="str">
        <f>
IF(基本情報入力シート!W92="","",基本情報入力シート!W92)</f>
        <v/>
      </c>
      <c r="O58" s="359" t="str">
        <f>
IF(基本情報入力シート!X92="","",基本情報入力シート!X92)</f>
        <v/>
      </c>
      <c r="P58" s="360" t="str">
        <f>
IF(基本情報入力シート!Y92="","",基本情報入力シート!Y92)</f>
        <v/>
      </c>
      <c r="Q58" s="361"/>
      <c r="R58" s="362"/>
      <c r="S58" s="363"/>
      <c r="T58" s="364"/>
      <c r="U58" s="364"/>
      <c r="V58" s="365"/>
    </row>
    <row r="59" spans="1:22" ht="27.75" customHeight="1">
      <c r="A59" s="366">
        <f t="shared" si="0"/>
        <v>
41</v>
      </c>
      <c r="B59" s="790" t="str">
        <f>
IF(基本情報入力シート!C93="","",基本情報入力シート!C93)</f>
        <v/>
      </c>
      <c r="C59" s="791"/>
      <c r="D59" s="791"/>
      <c r="E59" s="791"/>
      <c r="F59" s="791"/>
      <c r="G59" s="791"/>
      <c r="H59" s="791"/>
      <c r="I59" s="791"/>
      <c r="J59" s="791"/>
      <c r="K59" s="792"/>
      <c r="L59" s="357" t="str">
        <f>
IF(基本情報入力シート!M93="","",基本情報入力シート!M93)</f>
        <v/>
      </c>
      <c r="M59" s="358" t="str">
        <f>
IF(基本情報入力シート!R93="","",基本情報入力シート!R93)</f>
        <v/>
      </c>
      <c r="N59" s="358" t="str">
        <f>
IF(基本情報入力シート!W93="","",基本情報入力シート!W93)</f>
        <v/>
      </c>
      <c r="O59" s="359" t="str">
        <f>
IF(基本情報入力シート!X93="","",基本情報入力シート!X93)</f>
        <v/>
      </c>
      <c r="P59" s="360" t="str">
        <f>
IF(基本情報入力シート!Y93="","",基本情報入力シート!Y93)</f>
        <v/>
      </c>
      <c r="Q59" s="361"/>
      <c r="R59" s="362"/>
      <c r="S59" s="363"/>
      <c r="T59" s="364"/>
      <c r="U59" s="364"/>
      <c r="V59" s="365"/>
    </row>
    <row r="60" spans="1:22" ht="27.75" customHeight="1">
      <c r="A60" s="366">
        <f t="shared" si="0"/>
        <v>
42</v>
      </c>
      <c r="B60" s="790" t="str">
        <f>
IF(基本情報入力シート!C94="","",基本情報入力シート!C94)</f>
        <v/>
      </c>
      <c r="C60" s="791"/>
      <c r="D60" s="791"/>
      <c r="E60" s="791"/>
      <c r="F60" s="791"/>
      <c r="G60" s="791"/>
      <c r="H60" s="791"/>
      <c r="I60" s="791"/>
      <c r="J60" s="791"/>
      <c r="K60" s="792"/>
      <c r="L60" s="357" t="str">
        <f>
IF(基本情報入力シート!M94="","",基本情報入力シート!M94)</f>
        <v/>
      </c>
      <c r="M60" s="358" t="str">
        <f>
IF(基本情報入力シート!R94="","",基本情報入力シート!R94)</f>
        <v/>
      </c>
      <c r="N60" s="358" t="str">
        <f>
IF(基本情報入力シート!W94="","",基本情報入力シート!W94)</f>
        <v/>
      </c>
      <c r="O60" s="359" t="str">
        <f>
IF(基本情報入力シート!X94="","",基本情報入力シート!X94)</f>
        <v/>
      </c>
      <c r="P60" s="360" t="str">
        <f>
IF(基本情報入力シート!Y94="","",基本情報入力シート!Y94)</f>
        <v/>
      </c>
      <c r="Q60" s="361"/>
      <c r="R60" s="362"/>
      <c r="S60" s="363"/>
      <c r="T60" s="364"/>
      <c r="U60" s="364"/>
      <c r="V60" s="365"/>
    </row>
    <row r="61" spans="1:22" ht="27.75" customHeight="1">
      <c r="A61" s="366">
        <f t="shared" si="0"/>
        <v>
43</v>
      </c>
      <c r="B61" s="790" t="str">
        <f>
IF(基本情報入力シート!C95="","",基本情報入力シート!C95)</f>
        <v/>
      </c>
      <c r="C61" s="791"/>
      <c r="D61" s="791"/>
      <c r="E61" s="791"/>
      <c r="F61" s="791"/>
      <c r="G61" s="791"/>
      <c r="H61" s="791"/>
      <c r="I61" s="791"/>
      <c r="J61" s="791"/>
      <c r="K61" s="792"/>
      <c r="L61" s="357" t="str">
        <f>
IF(基本情報入力シート!M95="","",基本情報入力シート!M95)</f>
        <v/>
      </c>
      <c r="M61" s="358" t="str">
        <f>
IF(基本情報入力シート!R95="","",基本情報入力シート!R95)</f>
        <v/>
      </c>
      <c r="N61" s="358" t="str">
        <f>
IF(基本情報入力シート!W95="","",基本情報入力シート!W95)</f>
        <v/>
      </c>
      <c r="O61" s="359" t="str">
        <f>
IF(基本情報入力シート!X95="","",基本情報入力シート!X95)</f>
        <v/>
      </c>
      <c r="P61" s="360" t="str">
        <f>
IF(基本情報入力シート!Y95="","",基本情報入力シート!Y95)</f>
        <v/>
      </c>
      <c r="Q61" s="361"/>
      <c r="R61" s="362"/>
      <c r="S61" s="363"/>
      <c r="T61" s="364"/>
      <c r="U61" s="364"/>
      <c r="V61" s="365"/>
    </row>
    <row r="62" spans="1:22" ht="27.75" customHeight="1">
      <c r="A62" s="366">
        <f t="shared" si="0"/>
        <v>
44</v>
      </c>
      <c r="B62" s="790" t="str">
        <f>
IF(基本情報入力シート!C96="","",基本情報入力シート!C96)</f>
        <v/>
      </c>
      <c r="C62" s="791"/>
      <c r="D62" s="791"/>
      <c r="E62" s="791"/>
      <c r="F62" s="791"/>
      <c r="G62" s="791"/>
      <c r="H62" s="791"/>
      <c r="I62" s="791"/>
      <c r="J62" s="791"/>
      <c r="K62" s="792"/>
      <c r="L62" s="357" t="str">
        <f>
IF(基本情報入力シート!M96="","",基本情報入力シート!M96)</f>
        <v/>
      </c>
      <c r="M62" s="358" t="str">
        <f>
IF(基本情報入力シート!R96="","",基本情報入力シート!R96)</f>
        <v/>
      </c>
      <c r="N62" s="358" t="str">
        <f>
IF(基本情報入力シート!W96="","",基本情報入力シート!W96)</f>
        <v/>
      </c>
      <c r="O62" s="359" t="str">
        <f>
IF(基本情報入力シート!X96="","",基本情報入力シート!X96)</f>
        <v/>
      </c>
      <c r="P62" s="360" t="str">
        <f>
IF(基本情報入力シート!Y96="","",基本情報入力シート!Y96)</f>
        <v/>
      </c>
      <c r="Q62" s="361"/>
      <c r="R62" s="362"/>
      <c r="S62" s="363"/>
      <c r="T62" s="364"/>
      <c r="U62" s="364"/>
      <c r="V62" s="365"/>
    </row>
    <row r="63" spans="1:22" ht="27.75" customHeight="1">
      <c r="A63" s="366">
        <f t="shared" si="0"/>
        <v>
45</v>
      </c>
      <c r="B63" s="790" t="str">
        <f>
IF(基本情報入力シート!C97="","",基本情報入力シート!C97)</f>
        <v/>
      </c>
      <c r="C63" s="791"/>
      <c r="D63" s="791"/>
      <c r="E63" s="791"/>
      <c r="F63" s="791"/>
      <c r="G63" s="791"/>
      <c r="H63" s="791"/>
      <c r="I63" s="791"/>
      <c r="J63" s="791"/>
      <c r="K63" s="792"/>
      <c r="L63" s="357" t="str">
        <f>
IF(基本情報入力シート!M97="","",基本情報入力シート!M97)</f>
        <v/>
      </c>
      <c r="M63" s="358" t="str">
        <f>
IF(基本情報入力シート!R97="","",基本情報入力シート!R97)</f>
        <v/>
      </c>
      <c r="N63" s="358" t="str">
        <f>
IF(基本情報入力シート!W97="","",基本情報入力シート!W97)</f>
        <v/>
      </c>
      <c r="O63" s="359" t="str">
        <f>
IF(基本情報入力シート!X97="","",基本情報入力シート!X97)</f>
        <v/>
      </c>
      <c r="P63" s="360" t="str">
        <f>
IF(基本情報入力シート!Y97="","",基本情報入力シート!Y97)</f>
        <v/>
      </c>
      <c r="Q63" s="361"/>
      <c r="R63" s="362"/>
      <c r="S63" s="363"/>
      <c r="T63" s="364"/>
      <c r="U63" s="364"/>
      <c r="V63" s="365"/>
    </row>
    <row r="64" spans="1:22" ht="27.75" customHeight="1">
      <c r="A64" s="366">
        <f t="shared" si="0"/>
        <v>
46</v>
      </c>
      <c r="B64" s="790" t="str">
        <f>
IF(基本情報入力シート!C98="","",基本情報入力シート!C98)</f>
        <v/>
      </c>
      <c r="C64" s="791"/>
      <c r="D64" s="791"/>
      <c r="E64" s="791"/>
      <c r="F64" s="791"/>
      <c r="G64" s="791"/>
      <c r="H64" s="791"/>
      <c r="I64" s="791"/>
      <c r="J64" s="791"/>
      <c r="K64" s="792"/>
      <c r="L64" s="357" t="str">
        <f>
IF(基本情報入力シート!M98="","",基本情報入力シート!M98)</f>
        <v/>
      </c>
      <c r="M64" s="358" t="str">
        <f>
IF(基本情報入力シート!R98="","",基本情報入力シート!R98)</f>
        <v/>
      </c>
      <c r="N64" s="358" t="str">
        <f>
IF(基本情報入力シート!W98="","",基本情報入力シート!W98)</f>
        <v/>
      </c>
      <c r="O64" s="359" t="str">
        <f>
IF(基本情報入力シート!X98="","",基本情報入力シート!X98)</f>
        <v/>
      </c>
      <c r="P64" s="360" t="str">
        <f>
IF(基本情報入力シート!Y98="","",基本情報入力シート!Y98)</f>
        <v/>
      </c>
      <c r="Q64" s="361"/>
      <c r="R64" s="362"/>
      <c r="S64" s="363"/>
      <c r="T64" s="364"/>
      <c r="U64" s="364"/>
      <c r="V64" s="365"/>
    </row>
    <row r="65" spans="1:22" ht="27.75" customHeight="1">
      <c r="A65" s="366">
        <f t="shared" si="0"/>
        <v>
47</v>
      </c>
      <c r="B65" s="790" t="str">
        <f>
IF(基本情報入力シート!C99="","",基本情報入力シート!C99)</f>
        <v/>
      </c>
      <c r="C65" s="791"/>
      <c r="D65" s="791"/>
      <c r="E65" s="791"/>
      <c r="F65" s="791"/>
      <c r="G65" s="791"/>
      <c r="H65" s="791"/>
      <c r="I65" s="791"/>
      <c r="J65" s="791"/>
      <c r="K65" s="792"/>
      <c r="L65" s="357" t="str">
        <f>
IF(基本情報入力シート!M99="","",基本情報入力シート!M99)</f>
        <v/>
      </c>
      <c r="M65" s="358" t="str">
        <f>
IF(基本情報入力シート!R99="","",基本情報入力シート!R99)</f>
        <v/>
      </c>
      <c r="N65" s="358" t="str">
        <f>
IF(基本情報入力シート!W99="","",基本情報入力シート!W99)</f>
        <v/>
      </c>
      <c r="O65" s="359" t="str">
        <f>
IF(基本情報入力シート!X99="","",基本情報入力シート!X99)</f>
        <v/>
      </c>
      <c r="P65" s="360" t="str">
        <f>
IF(基本情報入力シート!Y99="","",基本情報入力シート!Y99)</f>
        <v/>
      </c>
      <c r="Q65" s="361"/>
      <c r="R65" s="362"/>
      <c r="S65" s="363"/>
      <c r="T65" s="364"/>
      <c r="U65" s="364"/>
      <c r="V65" s="365"/>
    </row>
    <row r="66" spans="1:22" ht="27.75" customHeight="1">
      <c r="A66" s="366">
        <f t="shared" si="0"/>
        <v>
48</v>
      </c>
      <c r="B66" s="790" t="str">
        <f>
IF(基本情報入力シート!C100="","",基本情報入力シート!C100)</f>
        <v/>
      </c>
      <c r="C66" s="791"/>
      <c r="D66" s="791"/>
      <c r="E66" s="791"/>
      <c r="F66" s="791"/>
      <c r="G66" s="791"/>
      <c r="H66" s="791"/>
      <c r="I66" s="791"/>
      <c r="J66" s="791"/>
      <c r="K66" s="792"/>
      <c r="L66" s="357" t="str">
        <f>
IF(基本情報入力シート!M100="","",基本情報入力シート!M100)</f>
        <v/>
      </c>
      <c r="M66" s="358" t="str">
        <f>
IF(基本情報入力シート!R100="","",基本情報入力シート!R100)</f>
        <v/>
      </c>
      <c r="N66" s="358" t="str">
        <f>
IF(基本情報入力シート!W100="","",基本情報入力シート!W100)</f>
        <v/>
      </c>
      <c r="O66" s="359" t="str">
        <f>
IF(基本情報入力シート!X100="","",基本情報入力シート!X100)</f>
        <v/>
      </c>
      <c r="P66" s="360" t="str">
        <f>
IF(基本情報入力シート!Y100="","",基本情報入力シート!Y100)</f>
        <v/>
      </c>
      <c r="Q66" s="361"/>
      <c r="R66" s="362"/>
      <c r="S66" s="363"/>
      <c r="T66" s="364"/>
      <c r="U66" s="364"/>
      <c r="V66" s="365"/>
    </row>
    <row r="67" spans="1:22" ht="27.75" customHeight="1">
      <c r="A67" s="366">
        <f t="shared" si="0"/>
        <v>
49</v>
      </c>
      <c r="B67" s="790" t="str">
        <f>
IF(基本情報入力シート!C101="","",基本情報入力シート!C101)</f>
        <v/>
      </c>
      <c r="C67" s="791"/>
      <c r="D67" s="791"/>
      <c r="E67" s="791"/>
      <c r="F67" s="791"/>
      <c r="G67" s="791"/>
      <c r="H67" s="791"/>
      <c r="I67" s="791"/>
      <c r="J67" s="791"/>
      <c r="K67" s="792"/>
      <c r="L67" s="357" t="str">
        <f>
IF(基本情報入力シート!M101="","",基本情報入力シート!M101)</f>
        <v/>
      </c>
      <c r="M67" s="358" t="str">
        <f>
IF(基本情報入力シート!R101="","",基本情報入力シート!R101)</f>
        <v/>
      </c>
      <c r="N67" s="358" t="str">
        <f>
IF(基本情報入力シート!W101="","",基本情報入力シート!W101)</f>
        <v/>
      </c>
      <c r="O67" s="359" t="str">
        <f>
IF(基本情報入力シート!X101="","",基本情報入力シート!X101)</f>
        <v/>
      </c>
      <c r="P67" s="360" t="str">
        <f>
IF(基本情報入力シート!Y101="","",基本情報入力シート!Y101)</f>
        <v/>
      </c>
      <c r="Q67" s="361"/>
      <c r="R67" s="362"/>
      <c r="S67" s="363"/>
      <c r="T67" s="364"/>
      <c r="U67" s="364"/>
      <c r="V67" s="365"/>
    </row>
    <row r="68" spans="1:22" ht="27.75" customHeight="1">
      <c r="A68" s="366">
        <f t="shared" si="0"/>
        <v>
50</v>
      </c>
      <c r="B68" s="790" t="str">
        <f>
IF(基本情報入力シート!C102="","",基本情報入力シート!C102)</f>
        <v/>
      </c>
      <c r="C68" s="791"/>
      <c r="D68" s="791"/>
      <c r="E68" s="791"/>
      <c r="F68" s="791"/>
      <c r="G68" s="791"/>
      <c r="H68" s="791"/>
      <c r="I68" s="791"/>
      <c r="J68" s="791"/>
      <c r="K68" s="792"/>
      <c r="L68" s="357" t="str">
        <f>
IF(基本情報入力シート!M102="","",基本情報入力シート!M102)</f>
        <v/>
      </c>
      <c r="M68" s="358" t="str">
        <f>
IF(基本情報入力シート!R102="","",基本情報入力シート!R102)</f>
        <v/>
      </c>
      <c r="N68" s="358" t="str">
        <f>
IF(基本情報入力シート!W102="","",基本情報入力シート!W102)</f>
        <v/>
      </c>
      <c r="O68" s="359" t="str">
        <f>
IF(基本情報入力シート!X102="","",基本情報入力シート!X102)</f>
        <v/>
      </c>
      <c r="P68" s="360" t="str">
        <f>
IF(基本情報入力シート!Y102="","",基本情報入力シート!Y102)</f>
        <v/>
      </c>
      <c r="Q68" s="361"/>
      <c r="R68" s="362"/>
      <c r="S68" s="363"/>
      <c r="T68" s="364"/>
      <c r="U68" s="364"/>
      <c r="V68" s="365"/>
    </row>
    <row r="69" spans="1:22" ht="27.75" customHeight="1">
      <c r="A69" s="366">
        <f t="shared" si="0"/>
        <v>
51</v>
      </c>
      <c r="B69" s="790" t="str">
        <f>
IF(基本情報入力シート!C103="","",基本情報入力シート!C103)</f>
        <v/>
      </c>
      <c r="C69" s="791"/>
      <c r="D69" s="791"/>
      <c r="E69" s="791"/>
      <c r="F69" s="791"/>
      <c r="G69" s="791"/>
      <c r="H69" s="791"/>
      <c r="I69" s="791"/>
      <c r="J69" s="791"/>
      <c r="K69" s="792"/>
      <c r="L69" s="357" t="str">
        <f>
IF(基本情報入力シート!M103="","",基本情報入力シート!M103)</f>
        <v/>
      </c>
      <c r="M69" s="358" t="str">
        <f>
IF(基本情報入力シート!R103="","",基本情報入力シート!R103)</f>
        <v/>
      </c>
      <c r="N69" s="358" t="str">
        <f>
IF(基本情報入力シート!W103="","",基本情報入力シート!W103)</f>
        <v/>
      </c>
      <c r="O69" s="359" t="str">
        <f>
IF(基本情報入力シート!X103="","",基本情報入力シート!X103)</f>
        <v/>
      </c>
      <c r="P69" s="360" t="str">
        <f>
IF(基本情報入力シート!Y103="","",基本情報入力シート!Y103)</f>
        <v/>
      </c>
      <c r="Q69" s="361"/>
      <c r="R69" s="362"/>
      <c r="S69" s="363"/>
      <c r="T69" s="364"/>
      <c r="U69" s="364"/>
      <c r="V69" s="365"/>
    </row>
    <row r="70" spans="1:22" ht="27.75" customHeight="1">
      <c r="A70" s="366">
        <f t="shared" si="0"/>
        <v>
52</v>
      </c>
      <c r="B70" s="790" t="str">
        <f>
IF(基本情報入力シート!C104="","",基本情報入力シート!C104)</f>
        <v/>
      </c>
      <c r="C70" s="791"/>
      <c r="D70" s="791"/>
      <c r="E70" s="791"/>
      <c r="F70" s="791"/>
      <c r="G70" s="791"/>
      <c r="H70" s="791"/>
      <c r="I70" s="791"/>
      <c r="J70" s="791"/>
      <c r="K70" s="792"/>
      <c r="L70" s="357" t="str">
        <f>
IF(基本情報入力シート!M104="","",基本情報入力シート!M104)</f>
        <v/>
      </c>
      <c r="M70" s="358" t="str">
        <f>
IF(基本情報入力シート!R104="","",基本情報入力シート!R104)</f>
        <v/>
      </c>
      <c r="N70" s="358" t="str">
        <f>
IF(基本情報入力シート!W104="","",基本情報入力シート!W104)</f>
        <v/>
      </c>
      <c r="O70" s="359" t="str">
        <f>
IF(基本情報入力シート!X104="","",基本情報入力シート!X104)</f>
        <v/>
      </c>
      <c r="P70" s="360" t="str">
        <f>
IF(基本情報入力シート!Y104="","",基本情報入力シート!Y104)</f>
        <v/>
      </c>
      <c r="Q70" s="361"/>
      <c r="R70" s="362"/>
      <c r="S70" s="363"/>
      <c r="T70" s="364"/>
      <c r="U70" s="364"/>
      <c r="V70" s="365"/>
    </row>
    <row r="71" spans="1:22" ht="27.75" customHeight="1">
      <c r="A71" s="366">
        <f t="shared" si="0"/>
        <v>
53</v>
      </c>
      <c r="B71" s="790" t="str">
        <f>
IF(基本情報入力シート!C105="","",基本情報入力シート!C105)</f>
        <v/>
      </c>
      <c r="C71" s="791"/>
      <c r="D71" s="791"/>
      <c r="E71" s="791"/>
      <c r="F71" s="791"/>
      <c r="G71" s="791"/>
      <c r="H71" s="791"/>
      <c r="I71" s="791"/>
      <c r="J71" s="791"/>
      <c r="K71" s="792"/>
      <c r="L71" s="357" t="str">
        <f>
IF(基本情報入力シート!M105="","",基本情報入力シート!M105)</f>
        <v/>
      </c>
      <c r="M71" s="358" t="str">
        <f>
IF(基本情報入力シート!R105="","",基本情報入力シート!R105)</f>
        <v/>
      </c>
      <c r="N71" s="358" t="str">
        <f>
IF(基本情報入力シート!W105="","",基本情報入力シート!W105)</f>
        <v/>
      </c>
      <c r="O71" s="359" t="str">
        <f>
IF(基本情報入力シート!X105="","",基本情報入力シート!X105)</f>
        <v/>
      </c>
      <c r="P71" s="360" t="str">
        <f>
IF(基本情報入力シート!Y105="","",基本情報入力シート!Y105)</f>
        <v/>
      </c>
      <c r="Q71" s="361"/>
      <c r="R71" s="362"/>
      <c r="S71" s="363"/>
      <c r="T71" s="364"/>
      <c r="U71" s="364"/>
      <c r="V71" s="365"/>
    </row>
    <row r="72" spans="1:22" ht="27.75" customHeight="1">
      <c r="A72" s="366">
        <f t="shared" si="0"/>
        <v>
54</v>
      </c>
      <c r="B72" s="790" t="str">
        <f>
IF(基本情報入力シート!C106="","",基本情報入力シート!C106)</f>
        <v/>
      </c>
      <c r="C72" s="791"/>
      <c r="D72" s="791"/>
      <c r="E72" s="791"/>
      <c r="F72" s="791"/>
      <c r="G72" s="791"/>
      <c r="H72" s="791"/>
      <c r="I72" s="791"/>
      <c r="J72" s="791"/>
      <c r="K72" s="792"/>
      <c r="L72" s="357" t="str">
        <f>
IF(基本情報入力シート!M106="","",基本情報入力シート!M106)</f>
        <v/>
      </c>
      <c r="M72" s="358" t="str">
        <f>
IF(基本情報入力シート!R106="","",基本情報入力シート!R106)</f>
        <v/>
      </c>
      <c r="N72" s="358" t="str">
        <f>
IF(基本情報入力シート!W106="","",基本情報入力シート!W106)</f>
        <v/>
      </c>
      <c r="O72" s="359" t="str">
        <f>
IF(基本情報入力シート!X106="","",基本情報入力シート!X106)</f>
        <v/>
      </c>
      <c r="P72" s="360" t="str">
        <f>
IF(基本情報入力シート!Y106="","",基本情報入力シート!Y106)</f>
        <v/>
      </c>
      <c r="Q72" s="361"/>
      <c r="R72" s="362"/>
      <c r="S72" s="363"/>
      <c r="T72" s="364"/>
      <c r="U72" s="364"/>
      <c r="V72" s="365"/>
    </row>
    <row r="73" spans="1:22" ht="27.75" customHeight="1">
      <c r="A73" s="366">
        <f t="shared" si="0"/>
        <v>
55</v>
      </c>
      <c r="B73" s="790" t="str">
        <f>
IF(基本情報入力シート!C107="","",基本情報入力シート!C107)</f>
        <v/>
      </c>
      <c r="C73" s="791"/>
      <c r="D73" s="791"/>
      <c r="E73" s="791"/>
      <c r="F73" s="791"/>
      <c r="G73" s="791"/>
      <c r="H73" s="791"/>
      <c r="I73" s="791"/>
      <c r="J73" s="791"/>
      <c r="K73" s="792"/>
      <c r="L73" s="357" t="str">
        <f>
IF(基本情報入力シート!M107="","",基本情報入力シート!M107)</f>
        <v/>
      </c>
      <c r="M73" s="358" t="str">
        <f>
IF(基本情報入力シート!R107="","",基本情報入力シート!R107)</f>
        <v/>
      </c>
      <c r="N73" s="358" t="str">
        <f>
IF(基本情報入力シート!W107="","",基本情報入力シート!W107)</f>
        <v/>
      </c>
      <c r="O73" s="359" t="str">
        <f>
IF(基本情報入力シート!X107="","",基本情報入力シート!X107)</f>
        <v/>
      </c>
      <c r="P73" s="360" t="str">
        <f>
IF(基本情報入力シート!Y107="","",基本情報入力シート!Y107)</f>
        <v/>
      </c>
      <c r="Q73" s="361"/>
      <c r="R73" s="362"/>
      <c r="S73" s="363"/>
      <c r="T73" s="364"/>
      <c r="U73" s="364"/>
      <c r="V73" s="365"/>
    </row>
    <row r="74" spans="1:22" ht="27.75" customHeight="1">
      <c r="A74" s="366">
        <f t="shared" si="0"/>
        <v>
56</v>
      </c>
      <c r="B74" s="790" t="str">
        <f>
IF(基本情報入力シート!C108="","",基本情報入力シート!C108)</f>
        <v/>
      </c>
      <c r="C74" s="791"/>
      <c r="D74" s="791"/>
      <c r="E74" s="791"/>
      <c r="F74" s="791"/>
      <c r="G74" s="791"/>
      <c r="H74" s="791"/>
      <c r="I74" s="791"/>
      <c r="J74" s="791"/>
      <c r="K74" s="792"/>
      <c r="L74" s="357" t="str">
        <f>
IF(基本情報入力シート!M108="","",基本情報入力シート!M108)</f>
        <v/>
      </c>
      <c r="M74" s="358" t="str">
        <f>
IF(基本情報入力シート!R108="","",基本情報入力シート!R108)</f>
        <v/>
      </c>
      <c r="N74" s="358" t="str">
        <f>
IF(基本情報入力シート!W108="","",基本情報入力シート!W108)</f>
        <v/>
      </c>
      <c r="O74" s="359" t="str">
        <f>
IF(基本情報入力シート!X108="","",基本情報入力シート!X108)</f>
        <v/>
      </c>
      <c r="P74" s="360" t="str">
        <f>
IF(基本情報入力シート!Y108="","",基本情報入力シート!Y108)</f>
        <v/>
      </c>
      <c r="Q74" s="361"/>
      <c r="R74" s="362"/>
      <c r="S74" s="363"/>
      <c r="T74" s="364"/>
      <c r="U74" s="364"/>
      <c r="V74" s="365"/>
    </row>
    <row r="75" spans="1:22" ht="27.75" customHeight="1">
      <c r="A75" s="366">
        <f t="shared" si="0"/>
        <v>
57</v>
      </c>
      <c r="B75" s="790" t="str">
        <f>
IF(基本情報入力シート!C109="","",基本情報入力シート!C109)</f>
        <v/>
      </c>
      <c r="C75" s="791"/>
      <c r="D75" s="791"/>
      <c r="E75" s="791"/>
      <c r="F75" s="791"/>
      <c r="G75" s="791"/>
      <c r="H75" s="791"/>
      <c r="I75" s="791"/>
      <c r="J75" s="791"/>
      <c r="K75" s="792"/>
      <c r="L75" s="357" t="str">
        <f>
IF(基本情報入力シート!M109="","",基本情報入力シート!M109)</f>
        <v/>
      </c>
      <c r="M75" s="358" t="str">
        <f>
IF(基本情報入力シート!R109="","",基本情報入力シート!R109)</f>
        <v/>
      </c>
      <c r="N75" s="358" t="str">
        <f>
IF(基本情報入力シート!W109="","",基本情報入力シート!W109)</f>
        <v/>
      </c>
      <c r="O75" s="359" t="str">
        <f>
IF(基本情報入力シート!X109="","",基本情報入力シート!X109)</f>
        <v/>
      </c>
      <c r="P75" s="360" t="str">
        <f>
IF(基本情報入力シート!Y109="","",基本情報入力シート!Y109)</f>
        <v/>
      </c>
      <c r="Q75" s="361"/>
      <c r="R75" s="362"/>
      <c r="S75" s="363"/>
      <c r="T75" s="364"/>
      <c r="U75" s="364"/>
      <c r="V75" s="365"/>
    </row>
    <row r="76" spans="1:22" ht="27.75" customHeight="1">
      <c r="A76" s="366">
        <f t="shared" si="0"/>
        <v>
58</v>
      </c>
      <c r="B76" s="790" t="str">
        <f>
IF(基本情報入力シート!C110="","",基本情報入力シート!C110)</f>
        <v/>
      </c>
      <c r="C76" s="791"/>
      <c r="D76" s="791"/>
      <c r="E76" s="791"/>
      <c r="F76" s="791"/>
      <c r="G76" s="791"/>
      <c r="H76" s="791"/>
      <c r="I76" s="791"/>
      <c r="J76" s="791"/>
      <c r="K76" s="792"/>
      <c r="L76" s="357" t="str">
        <f>
IF(基本情報入力シート!M110="","",基本情報入力シート!M110)</f>
        <v/>
      </c>
      <c r="M76" s="358" t="str">
        <f>
IF(基本情報入力シート!R110="","",基本情報入力シート!R110)</f>
        <v/>
      </c>
      <c r="N76" s="358" t="str">
        <f>
IF(基本情報入力シート!W110="","",基本情報入力シート!W110)</f>
        <v/>
      </c>
      <c r="O76" s="359" t="str">
        <f>
IF(基本情報入力シート!X110="","",基本情報入力シート!X110)</f>
        <v/>
      </c>
      <c r="P76" s="360" t="str">
        <f>
IF(基本情報入力シート!Y110="","",基本情報入力シート!Y110)</f>
        <v/>
      </c>
      <c r="Q76" s="361"/>
      <c r="R76" s="362"/>
      <c r="S76" s="363"/>
      <c r="T76" s="364"/>
      <c r="U76" s="364"/>
      <c r="V76" s="365"/>
    </row>
    <row r="77" spans="1:22" ht="27.75" customHeight="1">
      <c r="A77" s="366">
        <f t="shared" si="0"/>
        <v>
59</v>
      </c>
      <c r="B77" s="790" t="str">
        <f>
IF(基本情報入力シート!C111="","",基本情報入力シート!C111)</f>
        <v/>
      </c>
      <c r="C77" s="791"/>
      <c r="D77" s="791"/>
      <c r="E77" s="791"/>
      <c r="F77" s="791"/>
      <c r="G77" s="791"/>
      <c r="H77" s="791"/>
      <c r="I77" s="791"/>
      <c r="J77" s="791"/>
      <c r="K77" s="792"/>
      <c r="L77" s="357" t="str">
        <f>
IF(基本情報入力シート!M111="","",基本情報入力シート!M111)</f>
        <v/>
      </c>
      <c r="M77" s="358" t="str">
        <f>
IF(基本情報入力シート!R111="","",基本情報入力シート!R111)</f>
        <v/>
      </c>
      <c r="N77" s="358" t="str">
        <f>
IF(基本情報入力シート!W111="","",基本情報入力シート!W111)</f>
        <v/>
      </c>
      <c r="O77" s="359" t="str">
        <f>
IF(基本情報入力シート!X111="","",基本情報入力シート!X111)</f>
        <v/>
      </c>
      <c r="P77" s="360" t="str">
        <f>
IF(基本情報入力シート!Y111="","",基本情報入力シート!Y111)</f>
        <v/>
      </c>
      <c r="Q77" s="361"/>
      <c r="R77" s="362"/>
      <c r="S77" s="363"/>
      <c r="T77" s="364"/>
      <c r="U77" s="364"/>
      <c r="V77" s="365"/>
    </row>
    <row r="78" spans="1:22" ht="27.75" customHeight="1">
      <c r="A78" s="366">
        <f t="shared" si="0"/>
        <v>
60</v>
      </c>
      <c r="B78" s="790" t="str">
        <f>
IF(基本情報入力シート!C112="","",基本情報入力シート!C112)</f>
        <v/>
      </c>
      <c r="C78" s="791"/>
      <c r="D78" s="791"/>
      <c r="E78" s="791"/>
      <c r="F78" s="791"/>
      <c r="G78" s="791"/>
      <c r="H78" s="791"/>
      <c r="I78" s="791"/>
      <c r="J78" s="791"/>
      <c r="K78" s="792"/>
      <c r="L78" s="357" t="str">
        <f>
IF(基本情報入力シート!M112="","",基本情報入力シート!M112)</f>
        <v/>
      </c>
      <c r="M78" s="358" t="str">
        <f>
IF(基本情報入力シート!R112="","",基本情報入力シート!R112)</f>
        <v/>
      </c>
      <c r="N78" s="358" t="str">
        <f>
IF(基本情報入力シート!W112="","",基本情報入力シート!W112)</f>
        <v/>
      </c>
      <c r="O78" s="359" t="str">
        <f>
IF(基本情報入力シート!X112="","",基本情報入力シート!X112)</f>
        <v/>
      </c>
      <c r="P78" s="360" t="str">
        <f>
IF(基本情報入力シート!Y112="","",基本情報入力シート!Y112)</f>
        <v/>
      </c>
      <c r="Q78" s="361"/>
      <c r="R78" s="362"/>
      <c r="S78" s="363"/>
      <c r="T78" s="364"/>
      <c r="U78" s="364"/>
      <c r="V78" s="365"/>
    </row>
    <row r="79" spans="1:22" ht="27.75" customHeight="1">
      <c r="A79" s="366">
        <f t="shared" si="0"/>
        <v>
61</v>
      </c>
      <c r="B79" s="790" t="str">
        <f>
IF(基本情報入力シート!C113="","",基本情報入力シート!C113)</f>
        <v/>
      </c>
      <c r="C79" s="791"/>
      <c r="D79" s="791"/>
      <c r="E79" s="791"/>
      <c r="F79" s="791"/>
      <c r="G79" s="791"/>
      <c r="H79" s="791"/>
      <c r="I79" s="791"/>
      <c r="J79" s="791"/>
      <c r="K79" s="792"/>
      <c r="L79" s="357" t="str">
        <f>
IF(基本情報入力シート!M113="","",基本情報入力シート!M113)</f>
        <v/>
      </c>
      <c r="M79" s="358" t="str">
        <f>
IF(基本情報入力シート!R113="","",基本情報入力シート!R113)</f>
        <v/>
      </c>
      <c r="N79" s="358" t="str">
        <f>
IF(基本情報入力シート!W113="","",基本情報入力シート!W113)</f>
        <v/>
      </c>
      <c r="O79" s="359" t="str">
        <f>
IF(基本情報入力シート!X113="","",基本情報入力シート!X113)</f>
        <v/>
      </c>
      <c r="P79" s="360" t="str">
        <f>
IF(基本情報入力シート!Y113="","",基本情報入力シート!Y113)</f>
        <v/>
      </c>
      <c r="Q79" s="361"/>
      <c r="R79" s="362"/>
      <c r="S79" s="363"/>
      <c r="T79" s="364"/>
      <c r="U79" s="364"/>
      <c r="V79" s="365"/>
    </row>
    <row r="80" spans="1:22" ht="27.75" customHeight="1">
      <c r="A80" s="366">
        <f t="shared" si="0"/>
        <v>
62</v>
      </c>
      <c r="B80" s="790" t="str">
        <f>
IF(基本情報入力シート!C114="","",基本情報入力シート!C114)</f>
        <v/>
      </c>
      <c r="C80" s="791"/>
      <c r="D80" s="791"/>
      <c r="E80" s="791"/>
      <c r="F80" s="791"/>
      <c r="G80" s="791"/>
      <c r="H80" s="791"/>
      <c r="I80" s="791"/>
      <c r="J80" s="791"/>
      <c r="K80" s="792"/>
      <c r="L80" s="357" t="str">
        <f>
IF(基本情報入力シート!M114="","",基本情報入力シート!M114)</f>
        <v/>
      </c>
      <c r="M80" s="358" t="str">
        <f>
IF(基本情報入力シート!R114="","",基本情報入力シート!R114)</f>
        <v/>
      </c>
      <c r="N80" s="358" t="str">
        <f>
IF(基本情報入力シート!W114="","",基本情報入力シート!W114)</f>
        <v/>
      </c>
      <c r="O80" s="359" t="str">
        <f>
IF(基本情報入力シート!X114="","",基本情報入力シート!X114)</f>
        <v/>
      </c>
      <c r="P80" s="360" t="str">
        <f>
IF(基本情報入力シート!Y114="","",基本情報入力シート!Y114)</f>
        <v/>
      </c>
      <c r="Q80" s="361"/>
      <c r="R80" s="362"/>
      <c r="S80" s="363"/>
      <c r="T80" s="364"/>
      <c r="U80" s="364"/>
      <c r="V80" s="365"/>
    </row>
    <row r="81" spans="1:22" ht="27.75" customHeight="1">
      <c r="A81" s="366">
        <f t="shared" si="0"/>
        <v>
63</v>
      </c>
      <c r="B81" s="790" t="str">
        <f>
IF(基本情報入力シート!C115="","",基本情報入力シート!C115)</f>
        <v/>
      </c>
      <c r="C81" s="791"/>
      <c r="D81" s="791"/>
      <c r="E81" s="791"/>
      <c r="F81" s="791"/>
      <c r="G81" s="791"/>
      <c r="H81" s="791"/>
      <c r="I81" s="791"/>
      <c r="J81" s="791"/>
      <c r="K81" s="792"/>
      <c r="L81" s="357" t="str">
        <f>
IF(基本情報入力シート!M115="","",基本情報入力シート!M115)</f>
        <v/>
      </c>
      <c r="M81" s="358" t="str">
        <f>
IF(基本情報入力シート!R115="","",基本情報入力シート!R115)</f>
        <v/>
      </c>
      <c r="N81" s="358" t="str">
        <f>
IF(基本情報入力シート!W115="","",基本情報入力シート!W115)</f>
        <v/>
      </c>
      <c r="O81" s="359" t="str">
        <f>
IF(基本情報入力シート!X115="","",基本情報入力シート!X115)</f>
        <v/>
      </c>
      <c r="P81" s="360" t="str">
        <f>
IF(基本情報入力シート!Y115="","",基本情報入力シート!Y115)</f>
        <v/>
      </c>
      <c r="Q81" s="361"/>
      <c r="R81" s="362"/>
      <c r="S81" s="363"/>
      <c r="T81" s="364"/>
      <c r="U81" s="364"/>
      <c r="V81" s="365"/>
    </row>
    <row r="82" spans="1:22" ht="27.75" customHeight="1">
      <c r="A82" s="366">
        <f t="shared" si="0"/>
        <v>
64</v>
      </c>
      <c r="B82" s="790" t="str">
        <f>
IF(基本情報入力シート!C116="","",基本情報入力シート!C116)</f>
        <v/>
      </c>
      <c r="C82" s="791"/>
      <c r="D82" s="791"/>
      <c r="E82" s="791"/>
      <c r="F82" s="791"/>
      <c r="G82" s="791"/>
      <c r="H82" s="791"/>
      <c r="I82" s="791"/>
      <c r="J82" s="791"/>
      <c r="K82" s="792"/>
      <c r="L82" s="357" t="str">
        <f>
IF(基本情報入力シート!M116="","",基本情報入力シート!M116)</f>
        <v/>
      </c>
      <c r="M82" s="358" t="str">
        <f>
IF(基本情報入力シート!R116="","",基本情報入力シート!R116)</f>
        <v/>
      </c>
      <c r="N82" s="358" t="str">
        <f>
IF(基本情報入力シート!W116="","",基本情報入力シート!W116)</f>
        <v/>
      </c>
      <c r="O82" s="359" t="str">
        <f>
IF(基本情報入力シート!X116="","",基本情報入力シート!X116)</f>
        <v/>
      </c>
      <c r="P82" s="360" t="str">
        <f>
IF(基本情報入力シート!Y116="","",基本情報入力シート!Y116)</f>
        <v/>
      </c>
      <c r="Q82" s="361"/>
      <c r="R82" s="362"/>
      <c r="S82" s="363"/>
      <c r="T82" s="364"/>
      <c r="U82" s="364"/>
      <c r="V82" s="365"/>
    </row>
    <row r="83" spans="1:22" ht="27.75" customHeight="1">
      <c r="A83" s="366">
        <f t="shared" si="0"/>
        <v>
65</v>
      </c>
      <c r="B83" s="790" t="str">
        <f>
IF(基本情報入力シート!C117="","",基本情報入力シート!C117)</f>
        <v/>
      </c>
      <c r="C83" s="791"/>
      <c r="D83" s="791"/>
      <c r="E83" s="791"/>
      <c r="F83" s="791"/>
      <c r="G83" s="791"/>
      <c r="H83" s="791"/>
      <c r="I83" s="791"/>
      <c r="J83" s="791"/>
      <c r="K83" s="792"/>
      <c r="L83" s="357" t="str">
        <f>
IF(基本情報入力シート!M117="","",基本情報入力シート!M117)</f>
        <v/>
      </c>
      <c r="M83" s="358" t="str">
        <f>
IF(基本情報入力シート!R117="","",基本情報入力シート!R117)</f>
        <v/>
      </c>
      <c r="N83" s="358" t="str">
        <f>
IF(基本情報入力シート!W117="","",基本情報入力シート!W117)</f>
        <v/>
      </c>
      <c r="O83" s="359" t="str">
        <f>
IF(基本情報入力シート!X117="","",基本情報入力シート!X117)</f>
        <v/>
      </c>
      <c r="P83" s="360" t="str">
        <f>
IF(基本情報入力シート!Y117="","",基本情報入力シート!Y117)</f>
        <v/>
      </c>
      <c r="Q83" s="361"/>
      <c r="R83" s="362"/>
      <c r="S83" s="363"/>
      <c r="T83" s="364"/>
      <c r="U83" s="364"/>
      <c r="V83" s="365"/>
    </row>
    <row r="84" spans="1:22" ht="27.75" customHeight="1">
      <c r="A84" s="366">
        <f t="shared" si="0"/>
        <v>
66</v>
      </c>
      <c r="B84" s="790" t="str">
        <f>
IF(基本情報入力シート!C118="","",基本情報入力シート!C118)</f>
        <v/>
      </c>
      <c r="C84" s="791"/>
      <c r="D84" s="791"/>
      <c r="E84" s="791"/>
      <c r="F84" s="791"/>
      <c r="G84" s="791"/>
      <c r="H84" s="791"/>
      <c r="I84" s="791"/>
      <c r="J84" s="791"/>
      <c r="K84" s="792"/>
      <c r="L84" s="357" t="str">
        <f>
IF(基本情報入力シート!M118="","",基本情報入力シート!M118)</f>
        <v/>
      </c>
      <c r="M84" s="358" t="str">
        <f>
IF(基本情報入力シート!R118="","",基本情報入力シート!R118)</f>
        <v/>
      </c>
      <c r="N84" s="358" t="str">
        <f>
IF(基本情報入力シート!W118="","",基本情報入力シート!W118)</f>
        <v/>
      </c>
      <c r="O84" s="359" t="str">
        <f>
IF(基本情報入力シート!X118="","",基本情報入力シート!X118)</f>
        <v/>
      </c>
      <c r="P84" s="360" t="str">
        <f>
IF(基本情報入力シート!Y118="","",基本情報入力シート!Y118)</f>
        <v/>
      </c>
      <c r="Q84" s="361"/>
      <c r="R84" s="362"/>
      <c r="S84" s="363"/>
      <c r="T84" s="364"/>
      <c r="U84" s="364"/>
      <c r="V84" s="365"/>
    </row>
    <row r="85" spans="1:22" ht="27.75" customHeight="1">
      <c r="A85" s="366">
        <f t="shared" ref="A85:A118" si="1">
A84+1</f>
        <v>
67</v>
      </c>
      <c r="B85" s="790" t="str">
        <f>
IF(基本情報入力シート!C119="","",基本情報入力シート!C119)</f>
        <v/>
      </c>
      <c r="C85" s="791"/>
      <c r="D85" s="791"/>
      <c r="E85" s="791"/>
      <c r="F85" s="791"/>
      <c r="G85" s="791"/>
      <c r="H85" s="791"/>
      <c r="I85" s="791"/>
      <c r="J85" s="791"/>
      <c r="K85" s="792"/>
      <c r="L85" s="357" t="str">
        <f>
IF(基本情報入力シート!M119="","",基本情報入力シート!M119)</f>
        <v/>
      </c>
      <c r="M85" s="358" t="str">
        <f>
IF(基本情報入力シート!R119="","",基本情報入力シート!R119)</f>
        <v/>
      </c>
      <c r="N85" s="358" t="str">
        <f>
IF(基本情報入力シート!W119="","",基本情報入力シート!W119)</f>
        <v/>
      </c>
      <c r="O85" s="359" t="str">
        <f>
IF(基本情報入力シート!X119="","",基本情報入力シート!X119)</f>
        <v/>
      </c>
      <c r="P85" s="360" t="str">
        <f>
IF(基本情報入力シート!Y119="","",基本情報入力シート!Y119)</f>
        <v/>
      </c>
      <c r="Q85" s="361"/>
      <c r="R85" s="362"/>
      <c r="S85" s="363"/>
      <c r="T85" s="364"/>
      <c r="U85" s="364"/>
      <c r="V85" s="365"/>
    </row>
    <row r="86" spans="1:22" ht="27.75" customHeight="1">
      <c r="A86" s="366">
        <f t="shared" si="1"/>
        <v>
68</v>
      </c>
      <c r="B86" s="790" t="str">
        <f>
IF(基本情報入力シート!C120="","",基本情報入力シート!C120)</f>
        <v/>
      </c>
      <c r="C86" s="791"/>
      <c r="D86" s="791"/>
      <c r="E86" s="791"/>
      <c r="F86" s="791"/>
      <c r="G86" s="791"/>
      <c r="H86" s="791"/>
      <c r="I86" s="791"/>
      <c r="J86" s="791"/>
      <c r="K86" s="792"/>
      <c r="L86" s="357" t="str">
        <f>
IF(基本情報入力シート!M120="","",基本情報入力シート!M120)</f>
        <v/>
      </c>
      <c r="M86" s="358" t="str">
        <f>
IF(基本情報入力シート!R120="","",基本情報入力シート!R120)</f>
        <v/>
      </c>
      <c r="N86" s="358" t="str">
        <f>
IF(基本情報入力シート!W120="","",基本情報入力シート!W120)</f>
        <v/>
      </c>
      <c r="O86" s="359" t="str">
        <f>
IF(基本情報入力シート!X120="","",基本情報入力シート!X120)</f>
        <v/>
      </c>
      <c r="P86" s="360" t="str">
        <f>
IF(基本情報入力シート!Y120="","",基本情報入力シート!Y120)</f>
        <v/>
      </c>
      <c r="Q86" s="361"/>
      <c r="R86" s="362"/>
      <c r="S86" s="363"/>
      <c r="T86" s="364"/>
      <c r="U86" s="364"/>
      <c r="V86" s="365"/>
    </row>
    <row r="87" spans="1:22" ht="27.75" customHeight="1">
      <c r="A87" s="366">
        <f t="shared" si="1"/>
        <v>
69</v>
      </c>
      <c r="B87" s="790" t="str">
        <f>
IF(基本情報入力シート!C121="","",基本情報入力シート!C121)</f>
        <v/>
      </c>
      <c r="C87" s="791"/>
      <c r="D87" s="791"/>
      <c r="E87" s="791"/>
      <c r="F87" s="791"/>
      <c r="G87" s="791"/>
      <c r="H87" s="791"/>
      <c r="I87" s="791"/>
      <c r="J87" s="791"/>
      <c r="K87" s="792"/>
      <c r="L87" s="357" t="str">
        <f>
IF(基本情報入力シート!M121="","",基本情報入力シート!M121)</f>
        <v/>
      </c>
      <c r="M87" s="358" t="str">
        <f>
IF(基本情報入力シート!R121="","",基本情報入力シート!R121)</f>
        <v/>
      </c>
      <c r="N87" s="358" t="str">
        <f>
IF(基本情報入力シート!W121="","",基本情報入力シート!W121)</f>
        <v/>
      </c>
      <c r="O87" s="359" t="str">
        <f>
IF(基本情報入力シート!X121="","",基本情報入力シート!X121)</f>
        <v/>
      </c>
      <c r="P87" s="360" t="str">
        <f>
IF(基本情報入力シート!Y121="","",基本情報入力シート!Y121)</f>
        <v/>
      </c>
      <c r="Q87" s="361"/>
      <c r="R87" s="362"/>
      <c r="S87" s="363"/>
      <c r="T87" s="364"/>
      <c r="U87" s="364"/>
      <c r="V87" s="365"/>
    </row>
    <row r="88" spans="1:22" ht="27.75" customHeight="1">
      <c r="A88" s="366">
        <f t="shared" si="1"/>
        <v>
70</v>
      </c>
      <c r="B88" s="790" t="str">
        <f>
IF(基本情報入力シート!C122="","",基本情報入力シート!C122)</f>
        <v/>
      </c>
      <c r="C88" s="791"/>
      <c r="D88" s="791"/>
      <c r="E88" s="791"/>
      <c r="F88" s="791"/>
      <c r="G88" s="791"/>
      <c r="H88" s="791"/>
      <c r="I88" s="791"/>
      <c r="J88" s="791"/>
      <c r="K88" s="792"/>
      <c r="L88" s="357" t="str">
        <f>
IF(基本情報入力シート!M122="","",基本情報入力シート!M122)</f>
        <v/>
      </c>
      <c r="M88" s="358" t="str">
        <f>
IF(基本情報入力シート!R122="","",基本情報入力シート!R122)</f>
        <v/>
      </c>
      <c r="N88" s="358" t="str">
        <f>
IF(基本情報入力シート!W122="","",基本情報入力シート!W122)</f>
        <v/>
      </c>
      <c r="O88" s="359" t="str">
        <f>
IF(基本情報入力シート!X122="","",基本情報入力シート!X122)</f>
        <v/>
      </c>
      <c r="P88" s="360" t="str">
        <f>
IF(基本情報入力シート!Y122="","",基本情報入力シート!Y122)</f>
        <v/>
      </c>
      <c r="Q88" s="361"/>
      <c r="R88" s="362"/>
      <c r="S88" s="363"/>
      <c r="T88" s="364"/>
      <c r="U88" s="364"/>
      <c r="V88" s="365"/>
    </row>
    <row r="89" spans="1:22" ht="27.75" customHeight="1">
      <c r="A89" s="366">
        <f t="shared" si="1"/>
        <v>
71</v>
      </c>
      <c r="B89" s="790" t="str">
        <f>
IF(基本情報入力シート!C123="","",基本情報入力シート!C123)</f>
        <v/>
      </c>
      <c r="C89" s="791"/>
      <c r="D89" s="791"/>
      <c r="E89" s="791"/>
      <c r="F89" s="791"/>
      <c r="G89" s="791"/>
      <c r="H89" s="791"/>
      <c r="I89" s="791"/>
      <c r="J89" s="791"/>
      <c r="K89" s="792"/>
      <c r="L89" s="357" t="str">
        <f>
IF(基本情報入力シート!M123="","",基本情報入力シート!M123)</f>
        <v/>
      </c>
      <c r="M89" s="358" t="str">
        <f>
IF(基本情報入力シート!R123="","",基本情報入力シート!R123)</f>
        <v/>
      </c>
      <c r="N89" s="358" t="str">
        <f>
IF(基本情報入力シート!W123="","",基本情報入力シート!W123)</f>
        <v/>
      </c>
      <c r="O89" s="359" t="str">
        <f>
IF(基本情報入力シート!X123="","",基本情報入力シート!X123)</f>
        <v/>
      </c>
      <c r="P89" s="360" t="str">
        <f>
IF(基本情報入力シート!Y123="","",基本情報入力シート!Y123)</f>
        <v/>
      </c>
      <c r="Q89" s="361"/>
      <c r="R89" s="362"/>
      <c r="S89" s="363"/>
      <c r="T89" s="364"/>
      <c r="U89" s="364"/>
      <c r="V89" s="365"/>
    </row>
    <row r="90" spans="1:22" ht="27.75" customHeight="1">
      <c r="A90" s="366">
        <f t="shared" si="1"/>
        <v>
72</v>
      </c>
      <c r="B90" s="790" t="str">
        <f>
IF(基本情報入力シート!C124="","",基本情報入力シート!C124)</f>
        <v/>
      </c>
      <c r="C90" s="791"/>
      <c r="D90" s="791"/>
      <c r="E90" s="791"/>
      <c r="F90" s="791"/>
      <c r="G90" s="791"/>
      <c r="H90" s="791"/>
      <c r="I90" s="791"/>
      <c r="J90" s="791"/>
      <c r="K90" s="792"/>
      <c r="L90" s="357" t="str">
        <f>
IF(基本情報入力シート!M124="","",基本情報入力シート!M124)</f>
        <v/>
      </c>
      <c r="M90" s="358" t="str">
        <f>
IF(基本情報入力シート!R124="","",基本情報入力シート!R124)</f>
        <v/>
      </c>
      <c r="N90" s="358" t="str">
        <f>
IF(基本情報入力シート!W124="","",基本情報入力シート!W124)</f>
        <v/>
      </c>
      <c r="O90" s="359" t="str">
        <f>
IF(基本情報入力シート!X124="","",基本情報入力シート!X124)</f>
        <v/>
      </c>
      <c r="P90" s="360" t="str">
        <f>
IF(基本情報入力シート!Y124="","",基本情報入力シート!Y124)</f>
        <v/>
      </c>
      <c r="Q90" s="361"/>
      <c r="R90" s="362"/>
      <c r="S90" s="363"/>
      <c r="T90" s="364"/>
      <c r="U90" s="364"/>
      <c r="V90" s="365"/>
    </row>
    <row r="91" spans="1:22" ht="27.75" customHeight="1">
      <c r="A91" s="366">
        <f t="shared" si="1"/>
        <v>
73</v>
      </c>
      <c r="B91" s="790" t="str">
        <f>
IF(基本情報入力シート!C125="","",基本情報入力シート!C125)</f>
        <v/>
      </c>
      <c r="C91" s="791"/>
      <c r="D91" s="791"/>
      <c r="E91" s="791"/>
      <c r="F91" s="791"/>
      <c r="G91" s="791"/>
      <c r="H91" s="791"/>
      <c r="I91" s="791"/>
      <c r="J91" s="791"/>
      <c r="K91" s="792"/>
      <c r="L91" s="357" t="str">
        <f>
IF(基本情報入力シート!M125="","",基本情報入力シート!M125)</f>
        <v/>
      </c>
      <c r="M91" s="358" t="str">
        <f>
IF(基本情報入力シート!R125="","",基本情報入力シート!R125)</f>
        <v/>
      </c>
      <c r="N91" s="358" t="str">
        <f>
IF(基本情報入力シート!W125="","",基本情報入力シート!W125)</f>
        <v/>
      </c>
      <c r="O91" s="359" t="str">
        <f>
IF(基本情報入力シート!X125="","",基本情報入力シート!X125)</f>
        <v/>
      </c>
      <c r="P91" s="360" t="str">
        <f>
IF(基本情報入力シート!Y125="","",基本情報入力シート!Y125)</f>
        <v/>
      </c>
      <c r="Q91" s="361"/>
      <c r="R91" s="362"/>
      <c r="S91" s="363"/>
      <c r="T91" s="364"/>
      <c r="U91" s="364"/>
      <c r="V91" s="365"/>
    </row>
    <row r="92" spans="1:22" ht="27.75" customHeight="1">
      <c r="A92" s="366">
        <f t="shared" si="1"/>
        <v>
74</v>
      </c>
      <c r="B92" s="790" t="str">
        <f>
IF(基本情報入力シート!C126="","",基本情報入力シート!C126)</f>
        <v/>
      </c>
      <c r="C92" s="791"/>
      <c r="D92" s="791"/>
      <c r="E92" s="791"/>
      <c r="F92" s="791"/>
      <c r="G92" s="791"/>
      <c r="H92" s="791"/>
      <c r="I92" s="791"/>
      <c r="J92" s="791"/>
      <c r="K92" s="792"/>
      <c r="L92" s="357" t="str">
        <f>
IF(基本情報入力シート!M126="","",基本情報入力シート!M126)</f>
        <v/>
      </c>
      <c r="M92" s="358" t="str">
        <f>
IF(基本情報入力シート!R126="","",基本情報入力シート!R126)</f>
        <v/>
      </c>
      <c r="N92" s="358" t="str">
        <f>
IF(基本情報入力シート!W126="","",基本情報入力シート!W126)</f>
        <v/>
      </c>
      <c r="O92" s="359" t="str">
        <f>
IF(基本情報入力シート!X126="","",基本情報入力シート!X126)</f>
        <v/>
      </c>
      <c r="P92" s="360" t="str">
        <f>
IF(基本情報入力シート!Y126="","",基本情報入力シート!Y126)</f>
        <v/>
      </c>
      <c r="Q92" s="361"/>
      <c r="R92" s="362"/>
      <c r="S92" s="363"/>
      <c r="T92" s="364"/>
      <c r="U92" s="364"/>
      <c r="V92" s="365"/>
    </row>
    <row r="93" spans="1:22" ht="27.75" customHeight="1">
      <c r="A93" s="366">
        <f t="shared" si="1"/>
        <v>
75</v>
      </c>
      <c r="B93" s="790" t="str">
        <f>
IF(基本情報入力シート!C127="","",基本情報入力シート!C127)</f>
        <v/>
      </c>
      <c r="C93" s="791"/>
      <c r="D93" s="791"/>
      <c r="E93" s="791"/>
      <c r="F93" s="791"/>
      <c r="G93" s="791"/>
      <c r="H93" s="791"/>
      <c r="I93" s="791"/>
      <c r="J93" s="791"/>
      <c r="K93" s="792"/>
      <c r="L93" s="357" t="str">
        <f>
IF(基本情報入力シート!M127="","",基本情報入力シート!M127)</f>
        <v/>
      </c>
      <c r="M93" s="358" t="str">
        <f>
IF(基本情報入力シート!R127="","",基本情報入力シート!R127)</f>
        <v/>
      </c>
      <c r="N93" s="358" t="str">
        <f>
IF(基本情報入力シート!W127="","",基本情報入力シート!W127)</f>
        <v/>
      </c>
      <c r="O93" s="359" t="str">
        <f>
IF(基本情報入力シート!X127="","",基本情報入力シート!X127)</f>
        <v/>
      </c>
      <c r="P93" s="360" t="str">
        <f>
IF(基本情報入力シート!Y127="","",基本情報入力シート!Y127)</f>
        <v/>
      </c>
      <c r="Q93" s="361"/>
      <c r="R93" s="362"/>
      <c r="S93" s="363"/>
      <c r="T93" s="364"/>
      <c r="U93" s="364"/>
      <c r="V93" s="365"/>
    </row>
    <row r="94" spans="1:22" ht="27.75" customHeight="1">
      <c r="A94" s="366">
        <f t="shared" si="1"/>
        <v>
76</v>
      </c>
      <c r="B94" s="790" t="str">
        <f>
IF(基本情報入力シート!C128="","",基本情報入力シート!C128)</f>
        <v/>
      </c>
      <c r="C94" s="791"/>
      <c r="D94" s="791"/>
      <c r="E94" s="791"/>
      <c r="F94" s="791"/>
      <c r="G94" s="791"/>
      <c r="H94" s="791"/>
      <c r="I94" s="791"/>
      <c r="J94" s="791"/>
      <c r="K94" s="792"/>
      <c r="L94" s="357" t="str">
        <f>
IF(基本情報入力シート!M128="","",基本情報入力シート!M128)</f>
        <v/>
      </c>
      <c r="M94" s="358" t="str">
        <f>
IF(基本情報入力シート!R128="","",基本情報入力シート!R128)</f>
        <v/>
      </c>
      <c r="N94" s="358" t="str">
        <f>
IF(基本情報入力シート!W128="","",基本情報入力シート!W128)</f>
        <v/>
      </c>
      <c r="O94" s="359" t="str">
        <f>
IF(基本情報入力シート!X128="","",基本情報入力シート!X128)</f>
        <v/>
      </c>
      <c r="P94" s="360" t="str">
        <f>
IF(基本情報入力シート!Y128="","",基本情報入力シート!Y128)</f>
        <v/>
      </c>
      <c r="Q94" s="361"/>
      <c r="R94" s="362"/>
      <c r="S94" s="363"/>
      <c r="T94" s="364"/>
      <c r="U94" s="364"/>
      <c r="V94" s="365"/>
    </row>
    <row r="95" spans="1:22" ht="27.75" customHeight="1">
      <c r="A95" s="366">
        <f t="shared" si="1"/>
        <v>
77</v>
      </c>
      <c r="B95" s="790" t="str">
        <f>
IF(基本情報入力シート!C129="","",基本情報入力シート!C129)</f>
        <v/>
      </c>
      <c r="C95" s="791"/>
      <c r="D95" s="791"/>
      <c r="E95" s="791"/>
      <c r="F95" s="791"/>
      <c r="G95" s="791"/>
      <c r="H95" s="791"/>
      <c r="I95" s="791"/>
      <c r="J95" s="791"/>
      <c r="K95" s="792"/>
      <c r="L95" s="357" t="str">
        <f>
IF(基本情報入力シート!M129="","",基本情報入力シート!M129)</f>
        <v/>
      </c>
      <c r="M95" s="358" t="str">
        <f>
IF(基本情報入力シート!R129="","",基本情報入力シート!R129)</f>
        <v/>
      </c>
      <c r="N95" s="358" t="str">
        <f>
IF(基本情報入力シート!W129="","",基本情報入力シート!W129)</f>
        <v/>
      </c>
      <c r="O95" s="359" t="str">
        <f>
IF(基本情報入力シート!X129="","",基本情報入力シート!X129)</f>
        <v/>
      </c>
      <c r="P95" s="360" t="str">
        <f>
IF(基本情報入力シート!Y129="","",基本情報入力シート!Y129)</f>
        <v/>
      </c>
      <c r="Q95" s="361"/>
      <c r="R95" s="362"/>
      <c r="S95" s="363"/>
      <c r="T95" s="364"/>
      <c r="U95" s="364"/>
      <c r="V95" s="365"/>
    </row>
    <row r="96" spans="1:22" ht="27.75" customHeight="1">
      <c r="A96" s="366">
        <f t="shared" si="1"/>
        <v>
78</v>
      </c>
      <c r="B96" s="790" t="str">
        <f>
IF(基本情報入力シート!C130="","",基本情報入力シート!C130)</f>
        <v/>
      </c>
      <c r="C96" s="791"/>
      <c r="D96" s="791"/>
      <c r="E96" s="791"/>
      <c r="F96" s="791"/>
      <c r="G96" s="791"/>
      <c r="H96" s="791"/>
      <c r="I96" s="791"/>
      <c r="J96" s="791"/>
      <c r="K96" s="792"/>
      <c r="L96" s="357" t="str">
        <f>
IF(基本情報入力シート!M130="","",基本情報入力シート!M130)</f>
        <v/>
      </c>
      <c r="M96" s="358" t="str">
        <f>
IF(基本情報入力シート!R130="","",基本情報入力シート!R130)</f>
        <v/>
      </c>
      <c r="N96" s="358" t="str">
        <f>
IF(基本情報入力シート!W130="","",基本情報入力シート!W130)</f>
        <v/>
      </c>
      <c r="O96" s="359" t="str">
        <f>
IF(基本情報入力シート!X130="","",基本情報入力シート!X130)</f>
        <v/>
      </c>
      <c r="P96" s="360" t="str">
        <f>
IF(基本情報入力シート!Y130="","",基本情報入力シート!Y130)</f>
        <v/>
      </c>
      <c r="Q96" s="361"/>
      <c r="R96" s="362"/>
      <c r="S96" s="363"/>
      <c r="T96" s="364"/>
      <c r="U96" s="364"/>
      <c r="V96" s="365"/>
    </row>
    <row r="97" spans="1:22" ht="27.75" customHeight="1">
      <c r="A97" s="366">
        <f t="shared" si="1"/>
        <v>
79</v>
      </c>
      <c r="B97" s="790" t="str">
        <f>
IF(基本情報入力シート!C131="","",基本情報入力シート!C131)</f>
        <v/>
      </c>
      <c r="C97" s="791"/>
      <c r="D97" s="791"/>
      <c r="E97" s="791"/>
      <c r="F97" s="791"/>
      <c r="G97" s="791"/>
      <c r="H97" s="791"/>
      <c r="I97" s="791"/>
      <c r="J97" s="791"/>
      <c r="K97" s="792"/>
      <c r="L97" s="357" t="str">
        <f>
IF(基本情報入力シート!M131="","",基本情報入力シート!M131)</f>
        <v/>
      </c>
      <c r="M97" s="358" t="str">
        <f>
IF(基本情報入力シート!R131="","",基本情報入力シート!R131)</f>
        <v/>
      </c>
      <c r="N97" s="358" t="str">
        <f>
IF(基本情報入力シート!W131="","",基本情報入力シート!W131)</f>
        <v/>
      </c>
      <c r="O97" s="359" t="str">
        <f>
IF(基本情報入力シート!X131="","",基本情報入力シート!X131)</f>
        <v/>
      </c>
      <c r="P97" s="360" t="str">
        <f>
IF(基本情報入力シート!Y131="","",基本情報入力シート!Y131)</f>
        <v/>
      </c>
      <c r="Q97" s="361"/>
      <c r="R97" s="362"/>
      <c r="S97" s="363"/>
      <c r="T97" s="364"/>
      <c r="U97" s="364"/>
      <c r="V97" s="365"/>
    </row>
    <row r="98" spans="1:22" ht="27.75" customHeight="1">
      <c r="A98" s="366">
        <f t="shared" si="1"/>
        <v>
80</v>
      </c>
      <c r="B98" s="790" t="str">
        <f>
IF(基本情報入力シート!C132="","",基本情報入力シート!C132)</f>
        <v/>
      </c>
      <c r="C98" s="791"/>
      <c r="D98" s="791"/>
      <c r="E98" s="791"/>
      <c r="F98" s="791"/>
      <c r="G98" s="791"/>
      <c r="H98" s="791"/>
      <c r="I98" s="791"/>
      <c r="J98" s="791"/>
      <c r="K98" s="792"/>
      <c r="L98" s="357" t="str">
        <f>
IF(基本情報入力シート!M132="","",基本情報入力シート!M132)</f>
        <v/>
      </c>
      <c r="M98" s="358" t="str">
        <f>
IF(基本情報入力シート!R132="","",基本情報入力シート!R132)</f>
        <v/>
      </c>
      <c r="N98" s="358" t="str">
        <f>
IF(基本情報入力シート!W132="","",基本情報入力シート!W132)</f>
        <v/>
      </c>
      <c r="O98" s="359" t="str">
        <f>
IF(基本情報入力シート!X132="","",基本情報入力シート!X132)</f>
        <v/>
      </c>
      <c r="P98" s="360" t="str">
        <f>
IF(基本情報入力シート!Y132="","",基本情報入力シート!Y132)</f>
        <v/>
      </c>
      <c r="Q98" s="361"/>
      <c r="R98" s="362"/>
      <c r="S98" s="363"/>
      <c r="T98" s="364"/>
      <c r="U98" s="364"/>
      <c r="V98" s="365"/>
    </row>
    <row r="99" spans="1:22" ht="27.75" customHeight="1">
      <c r="A99" s="366">
        <f t="shared" si="1"/>
        <v>
81</v>
      </c>
      <c r="B99" s="790" t="str">
        <f>
IF(基本情報入力シート!C133="","",基本情報入力シート!C133)</f>
        <v/>
      </c>
      <c r="C99" s="791"/>
      <c r="D99" s="791"/>
      <c r="E99" s="791"/>
      <c r="F99" s="791"/>
      <c r="G99" s="791"/>
      <c r="H99" s="791"/>
      <c r="I99" s="791"/>
      <c r="J99" s="791"/>
      <c r="K99" s="792"/>
      <c r="L99" s="357" t="str">
        <f>
IF(基本情報入力シート!M133="","",基本情報入力シート!M133)</f>
        <v/>
      </c>
      <c r="M99" s="358" t="str">
        <f>
IF(基本情報入力シート!R133="","",基本情報入力シート!R133)</f>
        <v/>
      </c>
      <c r="N99" s="358" t="str">
        <f>
IF(基本情報入力シート!W133="","",基本情報入力シート!W133)</f>
        <v/>
      </c>
      <c r="O99" s="359" t="str">
        <f>
IF(基本情報入力シート!X133="","",基本情報入力シート!X133)</f>
        <v/>
      </c>
      <c r="P99" s="360" t="str">
        <f>
IF(基本情報入力シート!Y133="","",基本情報入力シート!Y133)</f>
        <v/>
      </c>
      <c r="Q99" s="361"/>
      <c r="R99" s="362"/>
      <c r="S99" s="363"/>
      <c r="T99" s="364"/>
      <c r="U99" s="364"/>
      <c r="V99" s="365"/>
    </row>
    <row r="100" spans="1:22" ht="27.75" customHeight="1">
      <c r="A100" s="366">
        <f t="shared" si="1"/>
        <v>
82</v>
      </c>
      <c r="B100" s="790" t="str">
        <f>
IF(基本情報入力シート!C134="","",基本情報入力シート!C134)</f>
        <v/>
      </c>
      <c r="C100" s="791"/>
      <c r="D100" s="791"/>
      <c r="E100" s="791"/>
      <c r="F100" s="791"/>
      <c r="G100" s="791"/>
      <c r="H100" s="791"/>
      <c r="I100" s="791"/>
      <c r="J100" s="791"/>
      <c r="K100" s="792"/>
      <c r="L100" s="357" t="str">
        <f>
IF(基本情報入力シート!M134="","",基本情報入力シート!M134)</f>
        <v/>
      </c>
      <c r="M100" s="358" t="str">
        <f>
IF(基本情報入力シート!R134="","",基本情報入力シート!R134)</f>
        <v/>
      </c>
      <c r="N100" s="358" t="str">
        <f>
IF(基本情報入力シート!W134="","",基本情報入力シート!W134)</f>
        <v/>
      </c>
      <c r="O100" s="359" t="str">
        <f>
IF(基本情報入力シート!X134="","",基本情報入力シート!X134)</f>
        <v/>
      </c>
      <c r="P100" s="360" t="str">
        <f>
IF(基本情報入力シート!Y134="","",基本情報入力シート!Y134)</f>
        <v/>
      </c>
      <c r="Q100" s="361"/>
      <c r="R100" s="362"/>
      <c r="S100" s="363"/>
      <c r="T100" s="364"/>
      <c r="U100" s="364"/>
      <c r="V100" s="365"/>
    </row>
    <row r="101" spans="1:22" ht="27.75" customHeight="1">
      <c r="A101" s="366">
        <f t="shared" si="1"/>
        <v>
83</v>
      </c>
      <c r="B101" s="790" t="str">
        <f>
IF(基本情報入力シート!C135="","",基本情報入力シート!C135)</f>
        <v/>
      </c>
      <c r="C101" s="791"/>
      <c r="D101" s="791"/>
      <c r="E101" s="791"/>
      <c r="F101" s="791"/>
      <c r="G101" s="791"/>
      <c r="H101" s="791"/>
      <c r="I101" s="791"/>
      <c r="J101" s="791"/>
      <c r="K101" s="792"/>
      <c r="L101" s="357" t="str">
        <f>
IF(基本情報入力シート!M135="","",基本情報入力シート!M135)</f>
        <v/>
      </c>
      <c r="M101" s="358" t="str">
        <f>
IF(基本情報入力シート!R135="","",基本情報入力シート!R135)</f>
        <v/>
      </c>
      <c r="N101" s="358" t="str">
        <f>
IF(基本情報入力シート!W135="","",基本情報入力シート!W135)</f>
        <v/>
      </c>
      <c r="O101" s="359" t="str">
        <f>
IF(基本情報入力シート!X135="","",基本情報入力シート!X135)</f>
        <v/>
      </c>
      <c r="P101" s="360" t="str">
        <f>
IF(基本情報入力シート!Y135="","",基本情報入力シート!Y135)</f>
        <v/>
      </c>
      <c r="Q101" s="361"/>
      <c r="R101" s="362"/>
      <c r="S101" s="363"/>
      <c r="T101" s="364"/>
      <c r="U101" s="364"/>
      <c r="V101" s="365"/>
    </row>
    <row r="102" spans="1:22" ht="27.75" customHeight="1">
      <c r="A102" s="366">
        <f t="shared" si="1"/>
        <v>
84</v>
      </c>
      <c r="B102" s="790" t="str">
        <f>
IF(基本情報入力シート!C136="","",基本情報入力シート!C136)</f>
        <v/>
      </c>
      <c r="C102" s="791"/>
      <c r="D102" s="791"/>
      <c r="E102" s="791"/>
      <c r="F102" s="791"/>
      <c r="G102" s="791"/>
      <c r="H102" s="791"/>
      <c r="I102" s="791"/>
      <c r="J102" s="791"/>
      <c r="K102" s="792"/>
      <c r="L102" s="357" t="str">
        <f>
IF(基本情報入力シート!M136="","",基本情報入力シート!M136)</f>
        <v/>
      </c>
      <c r="M102" s="358" t="str">
        <f>
IF(基本情報入力シート!R136="","",基本情報入力シート!R136)</f>
        <v/>
      </c>
      <c r="N102" s="358" t="str">
        <f>
IF(基本情報入力シート!W136="","",基本情報入力シート!W136)</f>
        <v/>
      </c>
      <c r="O102" s="359" t="str">
        <f>
IF(基本情報入力シート!X136="","",基本情報入力シート!X136)</f>
        <v/>
      </c>
      <c r="P102" s="360" t="str">
        <f>
IF(基本情報入力シート!Y136="","",基本情報入力シート!Y136)</f>
        <v/>
      </c>
      <c r="Q102" s="361"/>
      <c r="R102" s="362"/>
      <c r="S102" s="363"/>
      <c r="T102" s="364"/>
      <c r="U102" s="364"/>
      <c r="V102" s="365"/>
    </row>
    <row r="103" spans="1:22" ht="27.75" customHeight="1">
      <c r="A103" s="366">
        <f t="shared" si="1"/>
        <v>
85</v>
      </c>
      <c r="B103" s="790" t="str">
        <f>
IF(基本情報入力シート!C137="","",基本情報入力シート!C137)</f>
        <v/>
      </c>
      <c r="C103" s="791"/>
      <c r="D103" s="791"/>
      <c r="E103" s="791"/>
      <c r="F103" s="791"/>
      <c r="G103" s="791"/>
      <c r="H103" s="791"/>
      <c r="I103" s="791"/>
      <c r="J103" s="791"/>
      <c r="K103" s="792"/>
      <c r="L103" s="357" t="str">
        <f>
IF(基本情報入力シート!M137="","",基本情報入力シート!M137)</f>
        <v/>
      </c>
      <c r="M103" s="358" t="str">
        <f>
IF(基本情報入力シート!R137="","",基本情報入力シート!R137)</f>
        <v/>
      </c>
      <c r="N103" s="358" t="str">
        <f>
IF(基本情報入力シート!W137="","",基本情報入力シート!W137)</f>
        <v/>
      </c>
      <c r="O103" s="359" t="str">
        <f>
IF(基本情報入力シート!X137="","",基本情報入力シート!X137)</f>
        <v/>
      </c>
      <c r="P103" s="360" t="str">
        <f>
IF(基本情報入力シート!Y137="","",基本情報入力シート!Y137)</f>
        <v/>
      </c>
      <c r="Q103" s="361"/>
      <c r="R103" s="362"/>
      <c r="S103" s="363"/>
      <c r="T103" s="364"/>
      <c r="U103" s="364"/>
      <c r="V103" s="365"/>
    </row>
    <row r="104" spans="1:22" ht="27.75" customHeight="1">
      <c r="A104" s="366">
        <f t="shared" si="1"/>
        <v>
86</v>
      </c>
      <c r="B104" s="790" t="str">
        <f>
IF(基本情報入力シート!C138="","",基本情報入力シート!C138)</f>
        <v/>
      </c>
      <c r="C104" s="791"/>
      <c r="D104" s="791"/>
      <c r="E104" s="791"/>
      <c r="F104" s="791"/>
      <c r="G104" s="791"/>
      <c r="H104" s="791"/>
      <c r="I104" s="791"/>
      <c r="J104" s="791"/>
      <c r="K104" s="792"/>
      <c r="L104" s="357" t="str">
        <f>
IF(基本情報入力シート!M138="","",基本情報入力シート!M138)</f>
        <v/>
      </c>
      <c r="M104" s="358" t="str">
        <f>
IF(基本情報入力シート!R138="","",基本情報入力シート!R138)</f>
        <v/>
      </c>
      <c r="N104" s="358" t="str">
        <f>
IF(基本情報入力シート!W138="","",基本情報入力シート!W138)</f>
        <v/>
      </c>
      <c r="O104" s="359" t="str">
        <f>
IF(基本情報入力シート!X138="","",基本情報入力シート!X138)</f>
        <v/>
      </c>
      <c r="P104" s="360" t="str">
        <f>
IF(基本情報入力シート!Y138="","",基本情報入力シート!Y138)</f>
        <v/>
      </c>
      <c r="Q104" s="361"/>
      <c r="R104" s="362"/>
      <c r="S104" s="363"/>
      <c r="T104" s="364"/>
      <c r="U104" s="364"/>
      <c r="V104" s="365"/>
    </row>
    <row r="105" spans="1:22" ht="27.75" customHeight="1">
      <c r="A105" s="366">
        <f t="shared" si="1"/>
        <v>
87</v>
      </c>
      <c r="B105" s="790" t="str">
        <f>
IF(基本情報入力シート!C139="","",基本情報入力シート!C139)</f>
        <v/>
      </c>
      <c r="C105" s="791"/>
      <c r="D105" s="791"/>
      <c r="E105" s="791"/>
      <c r="F105" s="791"/>
      <c r="G105" s="791"/>
      <c r="H105" s="791"/>
      <c r="I105" s="791"/>
      <c r="J105" s="791"/>
      <c r="K105" s="792"/>
      <c r="L105" s="357" t="str">
        <f>
IF(基本情報入力シート!M139="","",基本情報入力シート!M139)</f>
        <v/>
      </c>
      <c r="M105" s="358" t="str">
        <f>
IF(基本情報入力シート!R139="","",基本情報入力シート!R139)</f>
        <v/>
      </c>
      <c r="N105" s="358" t="str">
        <f>
IF(基本情報入力シート!W139="","",基本情報入力シート!W139)</f>
        <v/>
      </c>
      <c r="O105" s="359" t="str">
        <f>
IF(基本情報入力シート!X139="","",基本情報入力シート!X139)</f>
        <v/>
      </c>
      <c r="P105" s="360" t="str">
        <f>
IF(基本情報入力シート!Y139="","",基本情報入力シート!Y139)</f>
        <v/>
      </c>
      <c r="Q105" s="361"/>
      <c r="R105" s="362"/>
      <c r="S105" s="363"/>
      <c r="T105" s="364"/>
      <c r="U105" s="364"/>
      <c r="V105" s="365"/>
    </row>
    <row r="106" spans="1:22" ht="27.75" customHeight="1">
      <c r="A106" s="366">
        <f t="shared" si="1"/>
        <v>
88</v>
      </c>
      <c r="B106" s="790" t="str">
        <f>
IF(基本情報入力シート!C140="","",基本情報入力シート!C140)</f>
        <v/>
      </c>
      <c r="C106" s="791"/>
      <c r="D106" s="791"/>
      <c r="E106" s="791"/>
      <c r="F106" s="791"/>
      <c r="G106" s="791"/>
      <c r="H106" s="791"/>
      <c r="I106" s="791"/>
      <c r="J106" s="791"/>
      <c r="K106" s="792"/>
      <c r="L106" s="357" t="str">
        <f>
IF(基本情報入力シート!M140="","",基本情報入力シート!M140)</f>
        <v/>
      </c>
      <c r="M106" s="358" t="str">
        <f>
IF(基本情報入力シート!R140="","",基本情報入力シート!R140)</f>
        <v/>
      </c>
      <c r="N106" s="358" t="str">
        <f>
IF(基本情報入力シート!W140="","",基本情報入力シート!W140)</f>
        <v/>
      </c>
      <c r="O106" s="359" t="str">
        <f>
IF(基本情報入力シート!X140="","",基本情報入力シート!X140)</f>
        <v/>
      </c>
      <c r="P106" s="360" t="str">
        <f>
IF(基本情報入力シート!Y140="","",基本情報入力シート!Y140)</f>
        <v/>
      </c>
      <c r="Q106" s="361"/>
      <c r="R106" s="362"/>
      <c r="S106" s="363"/>
      <c r="T106" s="364"/>
      <c r="U106" s="364"/>
      <c r="V106" s="365"/>
    </row>
    <row r="107" spans="1:22" ht="27.75" customHeight="1">
      <c r="A107" s="366">
        <f t="shared" si="1"/>
        <v>
89</v>
      </c>
      <c r="B107" s="790" t="str">
        <f>
IF(基本情報入力シート!C141="","",基本情報入力シート!C141)</f>
        <v/>
      </c>
      <c r="C107" s="791"/>
      <c r="D107" s="791"/>
      <c r="E107" s="791"/>
      <c r="F107" s="791"/>
      <c r="G107" s="791"/>
      <c r="H107" s="791"/>
      <c r="I107" s="791"/>
      <c r="J107" s="791"/>
      <c r="K107" s="792"/>
      <c r="L107" s="357" t="str">
        <f>
IF(基本情報入力シート!M141="","",基本情報入力シート!M141)</f>
        <v/>
      </c>
      <c r="M107" s="358" t="str">
        <f>
IF(基本情報入力シート!R141="","",基本情報入力シート!R141)</f>
        <v/>
      </c>
      <c r="N107" s="358" t="str">
        <f>
IF(基本情報入力シート!W141="","",基本情報入力シート!W141)</f>
        <v/>
      </c>
      <c r="O107" s="359" t="str">
        <f>
IF(基本情報入力シート!X141="","",基本情報入力シート!X141)</f>
        <v/>
      </c>
      <c r="P107" s="360" t="str">
        <f>
IF(基本情報入力シート!Y141="","",基本情報入力シート!Y141)</f>
        <v/>
      </c>
      <c r="Q107" s="361"/>
      <c r="R107" s="362"/>
      <c r="S107" s="363"/>
      <c r="T107" s="364"/>
      <c r="U107" s="364"/>
      <c r="V107" s="365"/>
    </row>
    <row r="108" spans="1:22" ht="27.75" customHeight="1">
      <c r="A108" s="366">
        <f t="shared" si="1"/>
        <v>
90</v>
      </c>
      <c r="B108" s="790" t="str">
        <f>
IF(基本情報入力シート!C142="","",基本情報入力シート!C142)</f>
        <v/>
      </c>
      <c r="C108" s="791"/>
      <c r="D108" s="791"/>
      <c r="E108" s="791"/>
      <c r="F108" s="791"/>
      <c r="G108" s="791"/>
      <c r="H108" s="791"/>
      <c r="I108" s="791"/>
      <c r="J108" s="791"/>
      <c r="K108" s="792"/>
      <c r="L108" s="357" t="str">
        <f>
IF(基本情報入力シート!M142="","",基本情報入力シート!M142)</f>
        <v/>
      </c>
      <c r="M108" s="358" t="str">
        <f>
IF(基本情報入力シート!R142="","",基本情報入力シート!R142)</f>
        <v/>
      </c>
      <c r="N108" s="358" t="str">
        <f>
IF(基本情報入力シート!W142="","",基本情報入力シート!W142)</f>
        <v/>
      </c>
      <c r="O108" s="359" t="str">
        <f>
IF(基本情報入力シート!X142="","",基本情報入力シート!X142)</f>
        <v/>
      </c>
      <c r="P108" s="360" t="str">
        <f>
IF(基本情報入力シート!Y142="","",基本情報入力シート!Y142)</f>
        <v/>
      </c>
      <c r="Q108" s="361"/>
      <c r="R108" s="362"/>
      <c r="S108" s="363"/>
      <c r="T108" s="364"/>
      <c r="U108" s="364"/>
      <c r="V108" s="365"/>
    </row>
    <row r="109" spans="1:22" ht="27.75" customHeight="1">
      <c r="A109" s="366">
        <f t="shared" si="1"/>
        <v>
91</v>
      </c>
      <c r="B109" s="790" t="str">
        <f>
IF(基本情報入力シート!C143="","",基本情報入力シート!C143)</f>
        <v/>
      </c>
      <c r="C109" s="791"/>
      <c r="D109" s="791"/>
      <c r="E109" s="791"/>
      <c r="F109" s="791"/>
      <c r="G109" s="791"/>
      <c r="H109" s="791"/>
      <c r="I109" s="791"/>
      <c r="J109" s="791"/>
      <c r="K109" s="792"/>
      <c r="L109" s="357" t="str">
        <f>
IF(基本情報入力シート!M143="","",基本情報入力シート!M143)</f>
        <v/>
      </c>
      <c r="M109" s="358" t="str">
        <f>
IF(基本情報入力シート!R143="","",基本情報入力シート!R143)</f>
        <v/>
      </c>
      <c r="N109" s="358" t="str">
        <f>
IF(基本情報入力シート!W143="","",基本情報入力シート!W143)</f>
        <v/>
      </c>
      <c r="O109" s="359" t="str">
        <f>
IF(基本情報入力シート!X143="","",基本情報入力シート!X143)</f>
        <v/>
      </c>
      <c r="P109" s="360" t="str">
        <f>
IF(基本情報入力シート!Y143="","",基本情報入力シート!Y143)</f>
        <v/>
      </c>
      <c r="Q109" s="361"/>
      <c r="R109" s="362"/>
      <c r="S109" s="363"/>
      <c r="T109" s="364"/>
      <c r="U109" s="364"/>
      <c r="V109" s="365"/>
    </row>
    <row r="110" spans="1:22" ht="27.75" customHeight="1">
      <c r="A110" s="366">
        <f t="shared" si="1"/>
        <v>
92</v>
      </c>
      <c r="B110" s="790" t="str">
        <f>
IF(基本情報入力シート!C144="","",基本情報入力シート!C144)</f>
        <v/>
      </c>
      <c r="C110" s="791"/>
      <c r="D110" s="791"/>
      <c r="E110" s="791"/>
      <c r="F110" s="791"/>
      <c r="G110" s="791"/>
      <c r="H110" s="791"/>
      <c r="I110" s="791"/>
      <c r="J110" s="791"/>
      <c r="K110" s="792"/>
      <c r="L110" s="357" t="str">
        <f>
IF(基本情報入力シート!M144="","",基本情報入力シート!M144)</f>
        <v/>
      </c>
      <c r="M110" s="358" t="str">
        <f>
IF(基本情報入力シート!R144="","",基本情報入力シート!R144)</f>
        <v/>
      </c>
      <c r="N110" s="358" t="str">
        <f>
IF(基本情報入力シート!W144="","",基本情報入力シート!W144)</f>
        <v/>
      </c>
      <c r="O110" s="359" t="str">
        <f>
IF(基本情報入力シート!X144="","",基本情報入力シート!X144)</f>
        <v/>
      </c>
      <c r="P110" s="360" t="str">
        <f>
IF(基本情報入力シート!Y144="","",基本情報入力シート!Y144)</f>
        <v/>
      </c>
      <c r="Q110" s="361"/>
      <c r="R110" s="362"/>
      <c r="S110" s="363"/>
      <c r="T110" s="364"/>
      <c r="U110" s="364"/>
      <c r="V110" s="365"/>
    </row>
    <row r="111" spans="1:22" ht="27.75" customHeight="1">
      <c r="A111" s="366">
        <f t="shared" si="1"/>
        <v>
93</v>
      </c>
      <c r="B111" s="790" t="str">
        <f>
IF(基本情報入力シート!C145="","",基本情報入力シート!C145)</f>
        <v/>
      </c>
      <c r="C111" s="791"/>
      <c r="D111" s="791"/>
      <c r="E111" s="791"/>
      <c r="F111" s="791"/>
      <c r="G111" s="791"/>
      <c r="H111" s="791"/>
      <c r="I111" s="791"/>
      <c r="J111" s="791"/>
      <c r="K111" s="792"/>
      <c r="L111" s="357" t="str">
        <f>
IF(基本情報入力シート!M145="","",基本情報入力シート!M145)</f>
        <v/>
      </c>
      <c r="M111" s="358" t="str">
        <f>
IF(基本情報入力シート!R145="","",基本情報入力シート!R145)</f>
        <v/>
      </c>
      <c r="N111" s="358" t="str">
        <f>
IF(基本情報入力シート!W145="","",基本情報入力シート!W145)</f>
        <v/>
      </c>
      <c r="O111" s="359" t="str">
        <f>
IF(基本情報入力シート!X145="","",基本情報入力シート!X145)</f>
        <v/>
      </c>
      <c r="P111" s="360" t="str">
        <f>
IF(基本情報入力シート!Y145="","",基本情報入力シート!Y145)</f>
        <v/>
      </c>
      <c r="Q111" s="361"/>
      <c r="R111" s="362"/>
      <c r="S111" s="363"/>
      <c r="T111" s="364"/>
      <c r="U111" s="364"/>
      <c r="V111" s="365"/>
    </row>
    <row r="112" spans="1:22" ht="27.75" customHeight="1">
      <c r="A112" s="366">
        <f t="shared" si="1"/>
        <v>
94</v>
      </c>
      <c r="B112" s="790" t="str">
        <f>
IF(基本情報入力シート!C146="","",基本情報入力シート!C146)</f>
        <v/>
      </c>
      <c r="C112" s="791"/>
      <c r="D112" s="791"/>
      <c r="E112" s="791"/>
      <c r="F112" s="791"/>
      <c r="G112" s="791"/>
      <c r="H112" s="791"/>
      <c r="I112" s="791"/>
      <c r="J112" s="791"/>
      <c r="K112" s="792"/>
      <c r="L112" s="357" t="str">
        <f>
IF(基本情報入力シート!M146="","",基本情報入力シート!M146)</f>
        <v/>
      </c>
      <c r="M112" s="358" t="str">
        <f>
IF(基本情報入力シート!R146="","",基本情報入力シート!R146)</f>
        <v/>
      </c>
      <c r="N112" s="358" t="str">
        <f>
IF(基本情報入力シート!W146="","",基本情報入力シート!W146)</f>
        <v/>
      </c>
      <c r="O112" s="359" t="str">
        <f>
IF(基本情報入力シート!X146="","",基本情報入力シート!X146)</f>
        <v/>
      </c>
      <c r="P112" s="360" t="str">
        <f>
IF(基本情報入力シート!Y146="","",基本情報入力シート!Y146)</f>
        <v/>
      </c>
      <c r="Q112" s="361"/>
      <c r="R112" s="362"/>
      <c r="S112" s="363"/>
      <c r="T112" s="364"/>
      <c r="U112" s="364"/>
      <c r="V112" s="365"/>
    </row>
    <row r="113" spans="1:22" ht="27.75" customHeight="1">
      <c r="A113" s="366">
        <f t="shared" si="1"/>
        <v>
95</v>
      </c>
      <c r="B113" s="790" t="str">
        <f>
IF(基本情報入力シート!C147="","",基本情報入力シート!C147)</f>
        <v/>
      </c>
      <c r="C113" s="791"/>
      <c r="D113" s="791"/>
      <c r="E113" s="791"/>
      <c r="F113" s="791"/>
      <c r="G113" s="791"/>
      <c r="H113" s="791"/>
      <c r="I113" s="791"/>
      <c r="J113" s="791"/>
      <c r="K113" s="792"/>
      <c r="L113" s="357" t="str">
        <f>
IF(基本情報入力シート!M147="","",基本情報入力シート!M147)</f>
        <v/>
      </c>
      <c r="M113" s="358" t="str">
        <f>
IF(基本情報入力シート!R147="","",基本情報入力シート!R147)</f>
        <v/>
      </c>
      <c r="N113" s="358" t="str">
        <f>
IF(基本情報入力シート!W147="","",基本情報入力シート!W147)</f>
        <v/>
      </c>
      <c r="O113" s="359" t="str">
        <f>
IF(基本情報入力シート!X147="","",基本情報入力シート!X147)</f>
        <v/>
      </c>
      <c r="P113" s="360" t="str">
        <f>
IF(基本情報入力シート!Y147="","",基本情報入力シート!Y147)</f>
        <v/>
      </c>
      <c r="Q113" s="361"/>
      <c r="R113" s="362"/>
      <c r="S113" s="363"/>
      <c r="T113" s="364"/>
      <c r="U113" s="364"/>
      <c r="V113" s="365"/>
    </row>
    <row r="114" spans="1:22" ht="27.75" customHeight="1">
      <c r="A114" s="366">
        <f t="shared" si="1"/>
        <v>
96</v>
      </c>
      <c r="B114" s="790" t="str">
        <f>
IF(基本情報入力シート!C148="","",基本情報入力シート!C148)</f>
        <v/>
      </c>
      <c r="C114" s="791"/>
      <c r="D114" s="791"/>
      <c r="E114" s="791"/>
      <c r="F114" s="791"/>
      <c r="G114" s="791"/>
      <c r="H114" s="791"/>
      <c r="I114" s="791"/>
      <c r="J114" s="791"/>
      <c r="K114" s="792"/>
      <c r="L114" s="357" t="str">
        <f>
IF(基本情報入力シート!M148="","",基本情報入力シート!M148)</f>
        <v/>
      </c>
      <c r="M114" s="358" t="str">
        <f>
IF(基本情報入力シート!R148="","",基本情報入力シート!R148)</f>
        <v/>
      </c>
      <c r="N114" s="358" t="str">
        <f>
IF(基本情報入力シート!W148="","",基本情報入力シート!W148)</f>
        <v/>
      </c>
      <c r="O114" s="359" t="str">
        <f>
IF(基本情報入力シート!X148="","",基本情報入力シート!X148)</f>
        <v/>
      </c>
      <c r="P114" s="360" t="str">
        <f>
IF(基本情報入力シート!Y148="","",基本情報入力シート!Y148)</f>
        <v/>
      </c>
      <c r="Q114" s="361"/>
      <c r="R114" s="362"/>
      <c r="S114" s="363"/>
      <c r="T114" s="364"/>
      <c r="U114" s="364"/>
      <c r="V114" s="365"/>
    </row>
    <row r="115" spans="1:22" ht="27.75" customHeight="1">
      <c r="A115" s="366">
        <f t="shared" si="1"/>
        <v>
97</v>
      </c>
      <c r="B115" s="790" t="str">
        <f>
IF(基本情報入力シート!C149="","",基本情報入力シート!C149)</f>
        <v/>
      </c>
      <c r="C115" s="791"/>
      <c r="D115" s="791"/>
      <c r="E115" s="791"/>
      <c r="F115" s="791"/>
      <c r="G115" s="791"/>
      <c r="H115" s="791"/>
      <c r="I115" s="791"/>
      <c r="J115" s="791"/>
      <c r="K115" s="792"/>
      <c r="L115" s="357" t="str">
        <f>
IF(基本情報入力シート!M149="","",基本情報入力シート!M149)</f>
        <v/>
      </c>
      <c r="M115" s="358" t="str">
        <f>
IF(基本情報入力シート!R149="","",基本情報入力シート!R149)</f>
        <v/>
      </c>
      <c r="N115" s="358" t="str">
        <f>
IF(基本情報入力シート!W149="","",基本情報入力シート!W149)</f>
        <v/>
      </c>
      <c r="O115" s="359" t="str">
        <f>
IF(基本情報入力シート!X149="","",基本情報入力シート!X149)</f>
        <v/>
      </c>
      <c r="P115" s="360" t="str">
        <f>
IF(基本情報入力シート!Y149="","",基本情報入力シート!Y149)</f>
        <v/>
      </c>
      <c r="Q115" s="361"/>
      <c r="R115" s="362"/>
      <c r="S115" s="363"/>
      <c r="T115" s="364"/>
      <c r="U115" s="364"/>
      <c r="V115" s="365"/>
    </row>
    <row r="116" spans="1:22" ht="27.75" customHeight="1">
      <c r="A116" s="366">
        <f t="shared" si="1"/>
        <v>
98</v>
      </c>
      <c r="B116" s="790" t="str">
        <f>
IF(基本情報入力シート!C150="","",基本情報入力シート!C150)</f>
        <v/>
      </c>
      <c r="C116" s="791"/>
      <c r="D116" s="791"/>
      <c r="E116" s="791"/>
      <c r="F116" s="791"/>
      <c r="G116" s="791"/>
      <c r="H116" s="791"/>
      <c r="I116" s="791"/>
      <c r="J116" s="791"/>
      <c r="K116" s="792"/>
      <c r="L116" s="357" t="str">
        <f>
IF(基本情報入力シート!M150="","",基本情報入力シート!M150)</f>
        <v/>
      </c>
      <c r="M116" s="358" t="str">
        <f>
IF(基本情報入力シート!R150="","",基本情報入力シート!R150)</f>
        <v/>
      </c>
      <c r="N116" s="358" t="str">
        <f>
IF(基本情報入力シート!W150="","",基本情報入力シート!W150)</f>
        <v/>
      </c>
      <c r="O116" s="359" t="str">
        <f>
IF(基本情報入力シート!X150="","",基本情報入力シート!X150)</f>
        <v/>
      </c>
      <c r="P116" s="360" t="str">
        <f>
IF(基本情報入力シート!Y150="","",基本情報入力シート!Y150)</f>
        <v/>
      </c>
      <c r="Q116" s="361"/>
      <c r="R116" s="362"/>
      <c r="S116" s="363"/>
      <c r="T116" s="364"/>
      <c r="U116" s="364"/>
      <c r="V116" s="365"/>
    </row>
    <row r="117" spans="1:22" ht="27.75" customHeight="1">
      <c r="A117" s="366">
        <f t="shared" si="1"/>
        <v>
99</v>
      </c>
      <c r="B117" s="790" t="str">
        <f>
IF(基本情報入力シート!C151="","",基本情報入力シート!C151)</f>
        <v/>
      </c>
      <c r="C117" s="791"/>
      <c r="D117" s="791"/>
      <c r="E117" s="791"/>
      <c r="F117" s="791"/>
      <c r="G117" s="791"/>
      <c r="H117" s="791"/>
      <c r="I117" s="791"/>
      <c r="J117" s="791"/>
      <c r="K117" s="792"/>
      <c r="L117" s="357" t="str">
        <f>
IF(基本情報入力シート!M151="","",基本情報入力シート!M151)</f>
        <v/>
      </c>
      <c r="M117" s="358" t="str">
        <f>
IF(基本情報入力シート!R151="","",基本情報入力シート!R151)</f>
        <v/>
      </c>
      <c r="N117" s="358" t="str">
        <f>
IF(基本情報入力シート!W151="","",基本情報入力シート!W151)</f>
        <v/>
      </c>
      <c r="O117" s="359" t="str">
        <f>
IF(基本情報入力シート!X151="","",基本情報入力シート!X151)</f>
        <v/>
      </c>
      <c r="P117" s="360" t="str">
        <f>
IF(基本情報入力シート!Y151="","",基本情報入力シート!Y151)</f>
        <v/>
      </c>
      <c r="Q117" s="361"/>
      <c r="R117" s="362"/>
      <c r="S117" s="363"/>
      <c r="T117" s="364"/>
      <c r="U117" s="364"/>
      <c r="V117" s="365"/>
    </row>
    <row r="118" spans="1:22" ht="27.75" customHeight="1" thickBot="1">
      <c r="A118" s="374">
        <f t="shared" si="1"/>
        <v>
100</v>
      </c>
      <c r="B118" s="790" t="str">
        <f>
IF(基本情報入力シート!C152="","",基本情報入力シート!C152)</f>
        <v/>
      </c>
      <c r="C118" s="791"/>
      <c r="D118" s="791"/>
      <c r="E118" s="791"/>
      <c r="F118" s="791"/>
      <c r="G118" s="791"/>
      <c r="H118" s="791"/>
      <c r="I118" s="791"/>
      <c r="J118" s="791"/>
      <c r="K118" s="792"/>
      <c r="L118" s="358" t="str">
        <f>
IF(基本情報入力シート!M152="","",基本情報入力シート!M152)</f>
        <v/>
      </c>
      <c r="M118" s="358" t="str">
        <f>
IF(基本情報入力シート!R152="","",基本情報入力シート!R152)</f>
        <v/>
      </c>
      <c r="N118" s="358" t="str">
        <f>
IF(基本情報入力シート!W152="","",基本情報入力シート!W152)</f>
        <v/>
      </c>
      <c r="O118" s="372" t="str">
        <f>
IF(基本情報入力シート!X152="","",基本情報入力シート!X152)</f>
        <v/>
      </c>
      <c r="P118" s="373" t="str">
        <f>
IF(基本情報入力シート!Y152="","",基本情報入力シート!Y152)</f>
        <v/>
      </c>
      <c r="Q118" s="375"/>
      <c r="R118" s="376"/>
      <c r="S118" s="377"/>
      <c r="T118" s="378"/>
      <c r="U118" s="378"/>
      <c r="V118" s="379"/>
    </row>
    <row r="119" spans="1:22">
      <c r="A119" s="380"/>
      <c r="B119" s="381"/>
      <c r="C119" s="382"/>
      <c r="D119" s="382"/>
      <c r="E119" s="382"/>
      <c r="F119" s="382"/>
      <c r="G119" s="382"/>
      <c r="H119" s="382"/>
      <c r="I119" s="382"/>
      <c r="J119" s="382"/>
      <c r="K119" s="382"/>
      <c r="L119" s="382"/>
      <c r="M119" s="382"/>
      <c r="N119" s="382"/>
      <c r="P119" s="383"/>
      <c r="Q119" s="383"/>
      <c r="R119" s="384"/>
      <c r="S119" s="385"/>
      <c r="T119" s="386"/>
      <c r="U119" s="386"/>
    </row>
    <row r="122" spans="1:22">
      <c r="C122" s="187"/>
      <c r="D122" s="187"/>
      <c r="E122" s="187"/>
      <c r="F122" s="187"/>
      <c r="G122" s="187"/>
      <c r="H122" s="187"/>
      <c r="I122" s="187"/>
      <c r="J122" s="187"/>
      <c r="K122" s="187"/>
      <c r="L122" s="187"/>
      <c r="M122" s="187"/>
      <c r="N122" s="187"/>
      <c r="O122" s="187"/>
    </row>
    <row r="123" spans="1:22">
      <c r="B123" s="187"/>
    </row>
  </sheetData>
  <sheetProtection sheet="1" objects="1" scenarios="1" formatCells="0" formatColumns="0" formatRows="0" sort="0" autoFilter="0"/>
  <mergeCells count="119">
    <mergeCell ref="B116:K116"/>
    <mergeCell ref="B117:K117"/>
    <mergeCell ref="B118:K118"/>
    <mergeCell ref="B111:K111"/>
    <mergeCell ref="B112:K112"/>
    <mergeCell ref="B113:K113"/>
    <mergeCell ref="B114:K114"/>
    <mergeCell ref="B115:K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Q14:Q17"/>
    <mergeCell ref="R14:R17"/>
    <mergeCell ref="S14:S17"/>
    <mergeCell ref="B19:K19"/>
    <mergeCell ref="B20:K20"/>
    <mergeCell ref="T14:T17"/>
    <mergeCell ref="U14:U18"/>
    <mergeCell ref="V14:V17"/>
    <mergeCell ref="M13:N13"/>
    <mergeCell ref="A3:C3"/>
    <mergeCell ref="D3:O3"/>
    <mergeCell ref="P5:P6"/>
    <mergeCell ref="B5:O6"/>
    <mergeCell ref="L13:L17"/>
    <mergeCell ref="O13:O17"/>
    <mergeCell ref="P13:P17"/>
    <mergeCell ref="M14:N14"/>
    <mergeCell ref="B11:V11"/>
    <mergeCell ref="A13:A16"/>
    <mergeCell ref="B13:K17"/>
    <mergeCell ref="B9:O9"/>
  </mergeCells>
  <phoneticPr fontId="4"/>
  <dataValidations count="3">
    <dataValidation type="list" allowBlank="1" showInputMessage="1" showErrorMessage="1" sqref="S19:S118" xr:uid="{00000000-0002-0000-0300-000000000000}">
      <formula1>
"特定Ⅰ,特定Ⅱ"</formula1>
    </dataValidation>
    <dataValidation type="list" allowBlank="1" showInputMessage="1" showErrorMessage="1" sqref="Q19:Q118" xr:uid="{00000000-0002-0000-0300-000001000000}">
      <formula1>
"加算Ⅰ,加算Ⅱ,加算Ⅲ"</formula1>
    </dataValidation>
    <dataValidation imeMode="halfAlpha" allowBlank="1" showInputMessage="1" showErrorMessage="1" sqref="B19:B118" xr:uid="{00000000-0002-0000-0300-000002000000}"/>
  </dataValidations>
  <printOptions horizontalCentered="1"/>
  <pageMargins left="0.51181102362204722" right="0.5118110236220472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27"/>
  <sheetViews>
    <sheetView workbookViewId="0">
      <selection activeCell="H14" sqref="H14"/>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71</v>
      </c>
    </row>
    <row r="7" spans="1:1" ht="16.5" customHeight="1">
      <c r="A7" s="4" t="s">
        <v>
142</v>
      </c>
    </row>
    <row r="8" spans="1:1" ht="16.5" customHeight="1">
      <c r="A8" s="4" t="s">
        <v>
13</v>
      </c>
    </row>
    <row r="9" spans="1:1" ht="16.5" customHeight="1">
      <c r="A9" s="4" t="s">
        <v>
14</v>
      </c>
    </row>
    <row r="10" spans="1:1" ht="16.5" customHeight="1">
      <c r="A10" s="4" t="s">
        <v>
143</v>
      </c>
    </row>
    <row r="11" spans="1:1" ht="16.5" customHeight="1">
      <c r="A11" s="4" t="s">
        <v>
144</v>
      </c>
    </row>
    <row r="12" spans="1:1" ht="16.5" customHeight="1">
      <c r="A12" s="4" t="s">
        <v>
15</v>
      </c>
    </row>
    <row r="13" spans="1:1" ht="16.5" customHeight="1">
      <c r="A13" s="4" t="s">
        <v>
145</v>
      </c>
    </row>
    <row r="14" spans="1:1" ht="16.5" customHeight="1">
      <c r="A14" s="4" t="s">
        <v>
146</v>
      </c>
    </row>
    <row r="15" spans="1:1" ht="16.5" customHeight="1">
      <c r="A15" s="5" t="s">
        <v>
16</v>
      </c>
    </row>
    <row r="16" spans="1:1" ht="16.5" customHeight="1">
      <c r="A16" s="4" t="s">
        <v>
147</v>
      </c>
    </row>
    <row r="17" spans="1:1" ht="16.5" customHeight="1">
      <c r="A17" s="4" t="s">
        <v>
17</v>
      </c>
    </row>
    <row r="18" spans="1:1" ht="16.5" customHeight="1">
      <c r="A18" s="5" t="s">
        <v>
18</v>
      </c>
    </row>
    <row r="19" spans="1:1" ht="16.5" customHeight="1">
      <c r="A19" s="4" t="s">
        <v>
148</v>
      </c>
    </row>
    <row r="20" spans="1:1" ht="16.5" customHeight="1">
      <c r="A20" s="5" t="s">
        <v>
19</v>
      </c>
    </row>
    <row r="21" spans="1:1" ht="16.5" customHeight="1">
      <c r="A21" s="4" t="s">
        <v>
149</v>
      </c>
    </row>
    <row r="22" spans="1:1" ht="16.5" customHeight="1">
      <c r="A22" s="5" t="s">
        <v>
20</v>
      </c>
    </row>
    <row r="23" spans="1:1" ht="16.5" customHeight="1">
      <c r="A23" s="4" t="s">
        <v>
150</v>
      </c>
    </row>
    <row r="24" spans="1:1" ht="16.5" customHeight="1">
      <c r="A24" s="4" t="s">
        <v>
21</v>
      </c>
    </row>
    <row r="25" spans="1:1" ht="16.5" customHeight="1">
      <c r="A25" s="4" t="s">
        <v>
151</v>
      </c>
    </row>
    <row r="26" spans="1:1" ht="16.5" customHeight="1">
      <c r="A26" s="4" t="s">
        <v>
105</v>
      </c>
    </row>
    <row r="27" spans="1:1" ht="16.5" customHeight="1" thickBot="1">
      <c r="A27" s="6" t="s">
        <v>
106</v>
      </c>
    </row>
  </sheetData>
  <phoneticPr fontId="4"/>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天満 友宏(temma-tomohiro.15y)</dc:creator>
  <cp:lastModifiedBy>塚原 遊尋(tsukahara-yuujin.xt6)</cp:lastModifiedBy>
  <cp:lastPrinted>2023-02-27T08:06:40Z</cp:lastPrinted>
  <dcterms:created xsi:type="dcterms:W3CDTF">2023-01-10T13:53:21Z</dcterms:created>
  <dcterms:modified xsi:type="dcterms:W3CDTF">2023-02-28T00:53:47Z</dcterms:modified>
</cp:coreProperties>
</file>