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1F784450-76EE-4320-B2A6-22A1C7EFB7B9}" xr6:coauthVersionLast="47" xr6:coauthVersionMax="47" xr10:uidLastSave="{00000000-0000-0000-0000-000000000000}"/>
  <bookViews>
    <workbookView xWindow="672" yWindow="276" windowWidth="22776" windowHeight="11976" tabRatio="782" xr2:uid="{00000000-000D-0000-FFFF-FFFF00000000}"/>
  </bookViews>
  <sheets>
    <sheet name="入力してください" sheetId="8" r:id="rId1"/>
    <sheet name="片面印刷してください" sheetId="13" r:id="rId2"/>
    <sheet name="同意書（必要な方のみ）" sheetId="10" r:id="rId3"/>
    <sheet name="記載事項変更届（必要な方のみ）" sheetId="11" r:id="rId4"/>
    <sheet name="写真を貼付しないことの理由書（必要な方のみ）" sheetId="12" r:id="rId5"/>
    <sheet name="（東京都送付用）①" sheetId="1" state="hidden" r:id="rId6"/>
    <sheet name="（区市町村控用）②" sheetId="6" state="hidden" r:id="rId7"/>
    <sheet name="（申請者控用）③" sheetId="7" state="hidden" r:id="rId8"/>
    <sheet name="入力規則" sheetId="2" state="hidden" r:id="rId9"/>
    <sheet name="郵便番号マスタ" sheetId="9" state="hidden" r:id="rId10"/>
  </sheets>
  <definedNames>
    <definedName name="IsMinor">IFERROR(IF(AND(ISNUMBER(IF(AND(ISNUMBER(--(入力してください!$B$21&amp;"")),--(入力してください!$B$21&amp;"")&gt;=1,--(入力してください!$B$21&amp;"")&lt;=99,--(入力してください!$B$21&amp;"")=INT(--(入力してください!$B$21&amp;"")),ISNUMBER(--(入力してください!$B$22&amp;"")),--(入力してください!$B$22&amp;"")&gt;=1,--(入力してください!$B$22&amp;"")&lt;=12,--(入力してください!$B$22&amp;"")=INT(--(入力してください!$B$22&amp;"")),ISNUMBER(--(入力してください!$B$23&amp;"")),--(入力してください!$B$23&amp;"")&gt;=1,--(入力してください!$B$23&amp;"")&lt;=31,--(入力してください!$B$23&amp;"")=INT(--(入力してください!$B$23&amp;"")),COUNTIF(入力規則!$B$2:$B$6,入力してください!$B$20)&gt;0),DATE(CHOOSE(MATCH(入力してください!$B$20,入力規則!$B$2:$B$6,0),1868,1912,1926,1989,2019)+--(入力してください!$B$21&amp;"")-1,--(入力してください!$B$22&amp;""),--(入力してください!$B$23&amp;"")),"")),ISNUMBER(IF(AND(ISNUMBER(--(入力してください!$B$7&amp;"")),--(入力してください!$B$7&amp;"")&gt;=1,--(入力してください!$B$7&amp;"")&lt;=99,--(入力してください!$B$7&amp;"")=INT(--(入力してください!$B$7&amp;"")),ISNUMBER(--(入力してください!$B$8&amp;"")),--(入力してください!$B$8&amp;"")&gt;=1,--(入力してください!$B$8&amp;"")&lt;=12,--(入力してください!$B$8&amp;"")=INT(--(入力してください!$B$8&amp;"")),ISNUMBER(--(入力してください!$B$9&amp;"")),--(入力してください!$B$9&amp;"")&gt;=1,--(入力してください!$B$9&amp;"")&lt;=31,--(入力してください!$B$9&amp;"")=INT(--(入力してください!$B$9&amp;"")),COUNTIF(入力規則!$B$2:$B$6,入力してください!$B$6)&gt;0),DATE(CHOOSE(MATCH(入力してください!$B$6,入力規則!$B$2:$B$6,0),1868,1912,1926,1989,2019)+--(入力してください!$B$7&amp;"")-1,--(入力してください!$B$8&amp;""),--(入力してください!$B$9&amp;"")),"")),(IF(AND(ISNUMBER(--(入力してください!$B$7&amp;"")),--(入力してください!$B$7&amp;"")&gt;=1,--(入力してください!$B$7&amp;"")&lt;=99,--(入力してください!$B$7&amp;"")=INT(--(入力してください!$B$7&amp;"")),ISNUMBER(--(入力してください!$B$8&amp;"")),--(入力してください!$B$8&amp;"")&gt;=1,--(入力してください!$B$8&amp;"")&lt;=12,--(入力してください!$B$8&amp;"")=INT(--(入力してください!$B$8&amp;"")),ISNUMBER(--(入力してください!$B$9&amp;"")),--(入力してください!$B$9&amp;"")&gt;=1,--(入力してください!$B$9&amp;"")&lt;=31,--(入力してください!$B$9&amp;"")=INT(--(入力してください!$B$9&amp;"")),COUNTIF(入力規則!$B$2:$B$6,入力してください!$B$6)&gt;0),DATE(CHOOSE(MATCH(入力してください!$B$6,入力規則!$B$2:$B$6,0),1868,1912,1926,1989,2019)+--(入力してください!$B$7&amp;"")-1,--(入力してください!$B$8&amp;""),--(入力してください!$B$9&amp;"")),""))&gt;=(IF(AND(ISNUMBER(--(入力してください!$B$21&amp;"")),--(入力してください!$B$21&amp;"")&gt;=1,--(入力してください!$B$21&amp;"")&lt;=99,--(入力してください!$B$21&amp;"")=INT(--(入力してください!$B$21&amp;"")),ISNUMBER(--(入力してください!$B$22&amp;"")),--(入力してください!$B$22&amp;"")&gt;=1,--(入力してください!$B$22&amp;"")&lt;=12,--(入力してください!$B$22&amp;"")=INT(--(入力してください!$B$22&amp;"")),ISNUMBER(--(入力してください!$B$23&amp;"")),--(入力してください!$B$23&amp;"")&gt;=1,--(入力してください!$B$23&amp;"")&lt;=31,--(入力してください!$B$23&amp;"")=INT(--(入力してください!$B$23&amp;"")),COUNTIF(入力規則!$B$2:$B$6,入力してください!$B$20)&gt;0),DATE(CHOOSE(MATCH(入力してください!$B$20,入力規則!$B$2:$B$6,0),1868,1912,1926,1989,2019)+--(入力してください!$B$21&amp;"")-1,--(入力してください!$B$22&amp;""),--(入力してください!$B$23&amp;"")),""))),DATEDIF(IF(AND(ISNUMBER(--(入力してください!$B$21&amp;"")),--(入力してください!$B$21&amp;"")&gt;=1,--(入力してください!$B$21&amp;"")&lt;=99,--(入力してください!$B$21&amp;"")=INT(--(入力してください!$B$21&amp;"")),ISNUMBER(--(入力してください!$B$22&amp;"")),--(入力してください!$B$22&amp;"")&gt;=1,--(入力してください!$B$22&amp;"")&lt;=12,--(入力してください!$B$22&amp;"")=INT(--(入力してください!$B$22&amp;"")),ISNUMBER(--(入力してください!$B$23&amp;"")),--(入力してください!$B$23&amp;"")&gt;=1,--(入力してください!$B$23&amp;"")&lt;=31,--(入力してください!$B$23&amp;"")=INT(--(入力してください!$B$23&amp;"")),COUNTIF(入力規則!$B$2:$B$6,入力してください!$B$20)&gt;0),DATE(CHOOSE(MATCH(入力してください!$B$20,入力規則!$B$2:$B$6,0),1868,1912,1926,1989,2019)+--(入力してください!$B$21&amp;"")-1,--(入力してください!$B$22&amp;""),--(入力してください!$B$23&amp;"")),""),IF(AND(ISNUMBER(--(入力してください!$B$7&amp;"")),--(入力してください!$B$7&amp;"")&gt;=1,--(入力してください!$B$7&amp;"")&lt;=99,--(入力してください!$B$7&amp;"")=INT(--(入力してください!$B$7&amp;"")),ISNUMBER(--(入力してください!$B$8&amp;"")),--(入力してください!$B$8&amp;"")&gt;=1,--(入力してください!$B$8&amp;"")&lt;=12,--(入力してください!$B$8&amp;"")=INT(--(入力してください!$B$8&amp;"")),ISNUMBER(--(入力してください!$B$9&amp;"")),--(入力してください!$B$9&amp;"")&gt;=1,--(入力してください!$B$9&amp;"")&lt;=31,--(入力してください!$B$9&amp;"")=INT(--(入力してください!$B$9&amp;"")),COUNTIF(入力規則!$B$2:$B$6,入力してください!$B$6)&gt;0),DATE(CHOOSE(MATCH(入力してください!$B$6,入力規則!$B$2:$B$6,0),1868,1912,1926,1989,2019)+--(入力してください!$B$7&amp;"")-1,--(入力してください!$B$8&amp;""),--(入力してください!$B$9&amp;"")),""),"Y")&lt;18,FALSE),FALSE)</definedName>
    <definedName name="_xlnm.Print_Area" localSheetId="6">'（区市町村控用）②'!$A$1:$AO$63</definedName>
    <definedName name="_xlnm.Print_Area" localSheetId="7">'（申請者控用）③'!$A$1:$AO$63</definedName>
    <definedName name="_xlnm.Print_Area" localSheetId="5">'（東京都送付用）①'!$A$1:$AO$63</definedName>
    <definedName name="_xlnm.Print_Area" localSheetId="3">'記載事項変更届（必要な方のみ）'!$A$1:$AP$135</definedName>
    <definedName name="_xlnm.Print_Area" localSheetId="4">'写真を貼付しないことの理由書（必要な方のみ）'!$A$1:$L$18</definedName>
    <definedName name="_xlnm.Print_Area" localSheetId="2">'同意書（必要な方のみ）'!$A$1:$J$43</definedName>
    <definedName name="_xlnm.Print_Area" localSheetId="1">片面印刷してください!$A$1:$AO$189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8" l="1"/>
  <c r="E49" i="8"/>
  <c r="AG25" i="1"/>
  <c r="AG25" i="13"/>
  <c r="AG153" i="13"/>
  <c r="AG90" i="13"/>
  <c r="AG27" i="13"/>
  <c r="F20" i="8"/>
  <c r="K128" i="11"/>
  <c r="K83" i="11"/>
  <c r="K126" i="11"/>
  <c r="K81" i="11"/>
  <c r="AJ124" i="11"/>
  <c r="AJ79" i="11"/>
  <c r="AF124" i="11"/>
  <c r="AF79" i="11"/>
  <c r="Y124" i="11"/>
  <c r="Y79" i="11"/>
  <c r="AK114" i="11"/>
  <c r="AK69" i="11"/>
  <c r="AH114" i="11"/>
  <c r="AH69" i="11"/>
  <c r="L114" i="11"/>
  <c r="L69" i="11"/>
  <c r="F36" i="8" a="1"/>
  <c r="F35" i="8"/>
  <c r="F33" i="8" a="1"/>
  <c r="F31" i="8"/>
  <c r="F30" i="8"/>
  <c r="F29" i="8"/>
  <c r="AG14" i="1"/>
  <c r="AG14" i="13"/>
  <c r="AE188" i="13"/>
  <c r="Z188" i="13"/>
  <c r="Q188" i="13"/>
  <c r="AF187" i="13"/>
  <c r="Y187" i="13"/>
  <c r="Q187" i="13"/>
  <c r="AI186" i="13"/>
  <c r="AB186" i="13"/>
  <c r="V186" i="13"/>
  <c r="Q186" i="13"/>
  <c r="AF185" i="13"/>
  <c r="Y185" i="13"/>
  <c r="Q185" i="13"/>
  <c r="G159" i="13"/>
  <c r="AM157" i="13"/>
  <c r="AK157" i="13"/>
  <c r="AH157" i="13"/>
  <c r="G157" i="13"/>
  <c r="AK156" i="13"/>
  <c r="AF156" i="13"/>
  <c r="AB156" i="13"/>
  <c r="AL147" i="13"/>
  <c r="T147" i="13"/>
  <c r="S145" i="13"/>
  <c r="Q145" i="13"/>
  <c r="P145" i="13"/>
  <c r="N145" i="13"/>
  <c r="M145" i="13"/>
  <c r="L145" i="13"/>
  <c r="K145" i="13"/>
  <c r="J145" i="13"/>
  <c r="Z140" i="13"/>
  <c r="W136" i="13"/>
  <c r="R136" i="13"/>
  <c r="AN130" i="13"/>
  <c r="AM130" i="13"/>
  <c r="AL130" i="13"/>
  <c r="AK130" i="13"/>
  <c r="AJ130" i="13"/>
  <c r="AI130" i="13"/>
  <c r="AH130" i="13"/>
  <c r="AE125" i="13"/>
  <c r="Z125" i="13"/>
  <c r="Q125" i="13"/>
  <c r="AF124" i="13"/>
  <c r="Y124" i="13"/>
  <c r="Q124" i="13"/>
  <c r="AI123" i="13"/>
  <c r="AB123" i="13"/>
  <c r="V123" i="13"/>
  <c r="Q123" i="13"/>
  <c r="AF122" i="13"/>
  <c r="Y122" i="13"/>
  <c r="Q122" i="13"/>
  <c r="G96" i="13"/>
  <c r="AM94" i="13"/>
  <c r="AK94" i="13"/>
  <c r="AH94" i="13"/>
  <c r="G94" i="13"/>
  <c r="AK93" i="13"/>
  <c r="AF93" i="13"/>
  <c r="AB93" i="13"/>
  <c r="R85" i="13"/>
  <c r="T84" i="13"/>
  <c r="AC82" i="13"/>
  <c r="AB82" i="13"/>
  <c r="AA82" i="13"/>
  <c r="Z82" i="13"/>
  <c r="Y82" i="13"/>
  <c r="X82" i="13"/>
  <c r="W82" i="13"/>
  <c r="V82" i="13"/>
  <c r="U82" i="13"/>
  <c r="T82" i="13"/>
  <c r="S82" i="13"/>
  <c r="R82" i="13"/>
  <c r="Q82" i="13"/>
  <c r="P82" i="13"/>
  <c r="O82" i="13"/>
  <c r="N82" i="13"/>
  <c r="M82" i="13"/>
  <c r="L82" i="13"/>
  <c r="K82" i="13"/>
  <c r="J82" i="13"/>
  <c r="AN67" i="13"/>
  <c r="AM67" i="13"/>
  <c r="AL67" i="13"/>
  <c r="AK67" i="13"/>
  <c r="AJ67" i="13"/>
  <c r="AI67" i="13"/>
  <c r="AH67" i="13"/>
  <c r="AN65" i="13"/>
  <c r="AM65" i="13"/>
  <c r="AL65" i="13"/>
  <c r="AJ65" i="13"/>
  <c r="AI65" i="13"/>
  <c r="AH65" i="13"/>
  <c r="AG65" i="13"/>
  <c r="AF65" i="13"/>
  <c r="AE65" i="13"/>
  <c r="AD65" i="13"/>
  <c r="AC65" i="13"/>
  <c r="AI41" i="13"/>
  <c r="AD41" i="13"/>
  <c r="Y41" i="13"/>
  <c r="P39" i="13"/>
  <c r="L39" i="13"/>
  <c r="AG36" i="13"/>
  <c r="H36" i="13"/>
  <c r="G35" i="13"/>
  <c r="AN34" i="13"/>
  <c r="AM34" i="13"/>
  <c r="AL34" i="13"/>
  <c r="AK34" i="13"/>
  <c r="AJ34" i="13"/>
  <c r="AI34" i="13"/>
  <c r="AH34" i="13"/>
  <c r="G34" i="13"/>
  <c r="G33" i="13"/>
  <c r="G32" i="13"/>
  <c r="AM31" i="13"/>
  <c r="AK31" i="13"/>
  <c r="AH31" i="13"/>
  <c r="G31" i="13"/>
  <c r="AK30" i="13"/>
  <c r="AF30" i="13"/>
  <c r="AB30" i="13"/>
  <c r="R28" i="13"/>
  <c r="N28" i="13"/>
  <c r="T26" i="13"/>
  <c r="J26" i="13"/>
  <c r="AK24" i="13"/>
  <c r="AF24" i="13"/>
  <c r="AB24" i="13"/>
  <c r="R22" i="13"/>
  <c r="N22" i="13"/>
  <c r="AL21" i="13"/>
  <c r="AI21" i="13"/>
  <c r="AF21" i="13"/>
  <c r="T21" i="13"/>
  <c r="J21" i="13"/>
  <c r="AF19" i="13"/>
  <c r="AC19" i="13"/>
  <c r="AB19" i="13"/>
  <c r="AA19" i="13"/>
  <c r="Z19" i="13"/>
  <c r="Y19" i="13"/>
  <c r="X19" i="13"/>
  <c r="W19" i="13"/>
  <c r="V19" i="13"/>
  <c r="U19" i="13"/>
  <c r="T19" i="13"/>
  <c r="S19" i="13"/>
  <c r="R19" i="13"/>
  <c r="Q19" i="13"/>
  <c r="P19" i="13"/>
  <c r="O19" i="13"/>
  <c r="N19" i="13"/>
  <c r="M19" i="13"/>
  <c r="L19" i="13"/>
  <c r="K19" i="13"/>
  <c r="J19" i="13"/>
  <c r="N15" i="13"/>
  <c r="Z14" i="13"/>
  <c r="K14" i="13"/>
  <c r="Z10" i="13"/>
  <c r="W10" i="13"/>
  <c r="R10" i="13"/>
  <c r="AN2" i="13"/>
  <c r="AM2" i="13"/>
  <c r="AL2" i="13"/>
  <c r="AK2" i="13"/>
  <c r="AJ2" i="13"/>
  <c r="AI2" i="13"/>
  <c r="AH2" i="13"/>
  <c r="AG2" i="13"/>
  <c r="AF2" i="13"/>
  <c r="AE2" i="13"/>
  <c r="AD2" i="13"/>
  <c r="AC2" i="13"/>
  <c r="C15" i="12"/>
  <c r="AA13" i="11"/>
  <c r="E18" i="12"/>
  <c r="L25" i="11"/>
  <c r="AG36" i="1"/>
  <c r="AI41" i="1"/>
  <c r="AD41" i="1"/>
  <c r="Y41" i="1"/>
  <c r="P39" i="1"/>
  <c r="AC14" i="11" s="1"/>
  <c r="L39" i="1"/>
  <c r="Y14" i="11" s="1"/>
  <c r="H36" i="1"/>
  <c r="B55" i="8"/>
  <c r="F57" i="8" a="1"/>
  <c r="E57" i="8" s="1"/>
  <c r="F56" i="8"/>
  <c r="E56" i="8" s="1"/>
  <c r="F54" i="8" a="1"/>
  <c r="E54" i="8" s="1"/>
  <c r="F53" i="8"/>
  <c r="E53" i="8" s="1"/>
  <c r="F52" i="8"/>
  <c r="E52" i="8" s="1"/>
  <c r="F51" i="8"/>
  <c r="E51" i="8" s="1"/>
  <c r="AC28" i="11"/>
  <c r="AA28" i="11"/>
  <c r="Y28" i="11"/>
  <c r="W28" i="11"/>
  <c r="U28" i="11"/>
  <c r="S28" i="11"/>
  <c r="Q28" i="11"/>
  <c r="Q26" i="11"/>
  <c r="M26" i="11"/>
  <c r="AK24" i="11"/>
  <c r="AH24" i="11"/>
  <c r="AB24" i="11"/>
  <c r="L24" i="11"/>
  <c r="AD13" i="11"/>
  <c r="V13" i="11"/>
  <c r="F23" i="8"/>
  <c r="E23" i="8" s="1"/>
  <c r="F9" i="8"/>
  <c r="E9" i="8" s="1"/>
  <c r="C30" i="10"/>
  <c r="F26" i="8"/>
  <c r="E26" i="8" s="1"/>
  <c r="B34" i="8"/>
  <c r="J29" i="1" s="1"/>
  <c r="B25" i="8"/>
  <c r="L27" i="11" s="1"/>
  <c r="F48" i="8"/>
  <c r="E48" i="8" s="1"/>
  <c r="F47" i="8"/>
  <c r="E47" i="8" s="1"/>
  <c r="F46" i="8"/>
  <c r="E46" i="8" s="1"/>
  <c r="F22" i="8"/>
  <c r="E22" i="8" s="1"/>
  <c r="F21" i="8"/>
  <c r="E21" i="8" s="1"/>
  <c r="K14" i="1"/>
  <c r="F12" i="8"/>
  <c r="E12" i="8"/>
  <c r="E10" i="8"/>
  <c r="F10" i="8"/>
  <c r="F41" i="8"/>
  <c r="E41" i="8"/>
  <c r="AG27" i="1"/>
  <c r="F32" i="8"/>
  <c r="R10" i="1"/>
  <c r="F7" i="8"/>
  <c r="E7" i="8" s="1"/>
  <c r="F6" i="8"/>
  <c r="E6" i="8" s="1"/>
  <c r="F44" i="8" a="1"/>
  <c r="E44" i="8" s="1"/>
  <c r="F45" i="8"/>
  <c r="E45" i="8" s="1"/>
  <c r="AH31" i="1"/>
  <c r="G35" i="1"/>
  <c r="F40" i="8"/>
  <c r="F39" i="8"/>
  <c r="E39" i="8" s="1"/>
  <c r="F38" i="8"/>
  <c r="E38" i="8" s="1"/>
  <c r="F15" i="8" a="1"/>
  <c r="E15" i="8" s="1"/>
  <c r="D43" i="8"/>
  <c r="F43" i="8" s="1"/>
  <c r="E43" i="8" s="1"/>
  <c r="AM31" i="1"/>
  <c r="AK31" i="1"/>
  <c r="AN34" i="1"/>
  <c r="AM34" i="1"/>
  <c r="AL34" i="1"/>
  <c r="AK34" i="1"/>
  <c r="AJ34" i="1"/>
  <c r="AI34" i="1"/>
  <c r="AH34" i="1"/>
  <c r="Q34" i="1"/>
  <c r="G34" i="1"/>
  <c r="G33" i="1"/>
  <c r="N32" i="1"/>
  <c r="G32" i="1"/>
  <c r="G31" i="1"/>
  <c r="AK30" i="1"/>
  <c r="AF30" i="1"/>
  <c r="AB30" i="1"/>
  <c r="R28" i="1"/>
  <c r="N28" i="1"/>
  <c r="T26" i="1"/>
  <c r="J26" i="1"/>
  <c r="AK24" i="1"/>
  <c r="AF24" i="1"/>
  <c r="AB24" i="1"/>
  <c r="R22" i="1"/>
  <c r="N22" i="1"/>
  <c r="AL21" i="1"/>
  <c r="AI21" i="1"/>
  <c r="AF21" i="1"/>
  <c r="T21" i="1"/>
  <c r="J21" i="1"/>
  <c r="AF19" i="1"/>
  <c r="AC19" i="1"/>
  <c r="AB19" i="1"/>
  <c r="AA19" i="1"/>
  <c r="Z19" i="1"/>
  <c r="Y19" i="1"/>
  <c r="X19" i="1"/>
  <c r="W19" i="1"/>
  <c r="V19" i="1"/>
  <c r="U19" i="1"/>
  <c r="T19" i="1"/>
  <c r="S19" i="1"/>
  <c r="R19" i="1"/>
  <c r="Q19" i="1"/>
  <c r="P19" i="1"/>
  <c r="O19" i="1"/>
  <c r="N19" i="1"/>
  <c r="M19" i="1"/>
  <c r="L19" i="1"/>
  <c r="K19" i="1"/>
  <c r="J19" i="1"/>
  <c r="N15" i="1"/>
  <c r="Z14" i="1"/>
  <c r="Z10" i="1"/>
  <c r="Z10" i="6" s="1"/>
  <c r="W10" i="1"/>
  <c r="W10" i="6" s="1"/>
  <c r="AN2" i="1"/>
  <c r="AM2" i="1"/>
  <c r="AL2" i="1"/>
  <c r="AK2" i="1"/>
  <c r="AJ2" i="1"/>
  <c r="AI2" i="1"/>
  <c r="AH2" i="1"/>
  <c r="AG2" i="1"/>
  <c r="AF2" i="1"/>
  <c r="AE2" i="1"/>
  <c r="AD2" i="1"/>
  <c r="AC2" i="1"/>
  <c r="F8" i="8"/>
  <c r="E8" i="8" s="1"/>
  <c r="D32" i="8"/>
  <c r="F42" i="8"/>
  <c r="E42" i="8" s="1"/>
  <c r="F27" i="8" a="1"/>
  <c r="E27" i="8" s="1"/>
  <c r="F24" i="8" a="1"/>
  <c r="E24" i="8" s="1"/>
  <c r="F19" i="8"/>
  <c r="E19" i="8" s="1"/>
  <c r="F18" i="8"/>
  <c r="E18" i="8" s="1"/>
  <c r="F17" i="8" a="1"/>
  <c r="E17" i="8" s="1"/>
  <c r="F16" i="8" a="1"/>
  <c r="E16" i="8" s="1"/>
  <c r="F13" i="8"/>
  <c r="E13" i="8" s="1"/>
  <c r="F11" i="8"/>
  <c r="E11" i="8" s="1"/>
  <c r="AA58" i="11" l="1"/>
  <c r="AA103" i="11"/>
  <c r="AD103" i="11"/>
  <c r="AD58" i="11"/>
  <c r="N32" i="13"/>
  <c r="N141" i="13"/>
  <c r="N78" i="13"/>
  <c r="Z77" i="13"/>
  <c r="W73" i="13"/>
  <c r="R73" i="13"/>
  <c r="AG162" i="13"/>
  <c r="AG99" i="13"/>
  <c r="G98" i="13"/>
  <c r="G161" i="13"/>
  <c r="AN160" i="13"/>
  <c r="AM160" i="13"/>
  <c r="AL160" i="13"/>
  <c r="AK160" i="13"/>
  <c r="AJ160" i="13"/>
  <c r="AI160" i="13"/>
  <c r="AH160" i="13"/>
  <c r="AN97" i="13"/>
  <c r="AM97" i="13"/>
  <c r="AL97" i="13"/>
  <c r="AK97" i="13"/>
  <c r="AJ97" i="13"/>
  <c r="AI97" i="13"/>
  <c r="AH97" i="13"/>
  <c r="AA73" i="11"/>
  <c r="W73" i="11"/>
  <c r="S73" i="11"/>
  <c r="AC118" i="11"/>
  <c r="AA118" i="11"/>
  <c r="Y118" i="11"/>
  <c r="Y73" i="11"/>
  <c r="W118" i="11"/>
  <c r="U118" i="11"/>
  <c r="S118" i="11"/>
  <c r="Q118" i="11"/>
  <c r="AC73" i="11"/>
  <c r="U73" i="11"/>
  <c r="Q73" i="11"/>
  <c r="Q34" i="13"/>
  <c r="G97" i="13"/>
  <c r="Q97" i="13" s="1"/>
  <c r="G160" i="13"/>
  <c r="Q160" i="13" s="1"/>
  <c r="G158" i="13"/>
  <c r="N158" i="13" s="1"/>
  <c r="G95" i="13"/>
  <c r="N95" i="13" s="1"/>
  <c r="AC104" i="11"/>
  <c r="AC59" i="11"/>
  <c r="Y104" i="11"/>
  <c r="Y59" i="11"/>
  <c r="R148" i="13"/>
  <c r="P165" i="13"/>
  <c r="L165" i="13"/>
  <c r="N148" i="13"/>
  <c r="P102" i="13"/>
  <c r="N85" i="13"/>
  <c r="H40" i="13"/>
  <c r="J23" i="13"/>
  <c r="H40" i="1"/>
  <c r="E16" i="12"/>
  <c r="L117" i="11"/>
  <c r="L72" i="11"/>
  <c r="Q116" i="11"/>
  <c r="Q71" i="11"/>
  <c r="M116" i="11"/>
  <c r="M71" i="11"/>
  <c r="L102" i="13"/>
  <c r="H162" i="13"/>
  <c r="J147" i="13"/>
  <c r="H99" i="13"/>
  <c r="J84" i="13"/>
  <c r="L115" i="11"/>
  <c r="L70" i="11"/>
  <c r="AC145" i="13"/>
  <c r="AB145" i="13"/>
  <c r="AA145" i="13"/>
  <c r="Z145" i="13"/>
  <c r="Y145" i="13"/>
  <c r="X145" i="13"/>
  <c r="W145" i="13"/>
  <c r="V145" i="13"/>
  <c r="U145" i="13"/>
  <c r="T145" i="13"/>
  <c r="R145" i="13"/>
  <c r="O145" i="13"/>
  <c r="AK65" i="13"/>
  <c r="K140" i="13"/>
  <c r="Z136" i="13"/>
  <c r="Z73" i="13"/>
  <c r="K77" i="13"/>
  <c r="E20" i="8"/>
  <c r="AB114" i="11"/>
  <c r="AB69" i="11"/>
  <c r="AI167" i="13"/>
  <c r="AD167" i="13"/>
  <c r="Y167" i="13"/>
  <c r="AK150" i="13"/>
  <c r="AF150" i="13"/>
  <c r="AB150" i="13"/>
  <c r="AI104" i="13"/>
  <c r="AD104" i="13"/>
  <c r="Y104" i="13"/>
  <c r="AK87" i="13"/>
  <c r="AF87" i="13"/>
  <c r="AB87" i="13"/>
  <c r="V103" i="11"/>
  <c r="V58" i="11"/>
  <c r="J155" i="13"/>
  <c r="R154" i="13"/>
  <c r="N154" i="13"/>
  <c r="R91" i="13"/>
  <c r="J92" i="13"/>
  <c r="N91" i="13"/>
  <c r="J29" i="13"/>
  <c r="AF147" i="13"/>
  <c r="AF84" i="13"/>
  <c r="AL84" i="13"/>
  <c r="AI147" i="13"/>
  <c r="AI84" i="13"/>
  <c r="AF145" i="13"/>
  <c r="AF82" i="13"/>
  <c r="E36" i="8"/>
  <c r="E35" i="8"/>
  <c r="E33" i="8"/>
  <c r="E31" i="8"/>
  <c r="E30" i="8"/>
  <c r="E29" i="8"/>
  <c r="T152" i="13"/>
  <c r="T89" i="13"/>
  <c r="AG151" i="13"/>
  <c r="AG88" i="13"/>
  <c r="J152" i="13"/>
  <c r="J89" i="13"/>
  <c r="AG77" i="13"/>
  <c r="AG140" i="13"/>
  <c r="AC17" i="11"/>
  <c r="Y16" i="11"/>
  <c r="J23" i="1"/>
  <c r="F55" i="8"/>
  <c r="J29" i="7"/>
  <c r="E32" i="8"/>
  <c r="E40" i="8"/>
  <c r="AK30" i="7"/>
  <c r="AK30" i="6"/>
  <c r="AF30" i="7"/>
  <c r="AF30" i="6"/>
  <c r="AB30" i="7"/>
  <c r="AB30" i="6"/>
  <c r="AG27" i="7"/>
  <c r="AG27" i="6"/>
  <c r="N32" i="7"/>
  <c r="N32" i="6"/>
  <c r="G33" i="6"/>
  <c r="G33" i="7"/>
  <c r="G34" i="6"/>
  <c r="G34" i="7"/>
  <c r="Q34" i="6"/>
  <c r="Q34" i="7"/>
  <c r="AI60" i="7"/>
  <c r="AI60" i="6"/>
  <c r="AE62" i="7"/>
  <c r="Z62" i="7"/>
  <c r="Q62" i="7"/>
  <c r="AF61" i="7"/>
  <c r="Y61" i="7"/>
  <c r="Q61" i="7"/>
  <c r="AB60" i="7"/>
  <c r="V60" i="7"/>
  <c r="Q60" i="7"/>
  <c r="AF59" i="7"/>
  <c r="Y59" i="7"/>
  <c r="Q59" i="7"/>
  <c r="AE62" i="6"/>
  <c r="AF61" i="6"/>
  <c r="Z62" i="6"/>
  <c r="Y61" i="6"/>
  <c r="AB60" i="6"/>
  <c r="AF59" i="6"/>
  <c r="V60" i="6"/>
  <c r="Y59" i="6"/>
  <c r="Q62" i="6"/>
  <c r="Q61" i="6"/>
  <c r="Q60" i="6"/>
  <c r="Q59" i="6"/>
  <c r="AB24" i="6"/>
  <c r="AF24" i="6"/>
  <c r="AI41" i="7"/>
  <c r="AD41" i="7"/>
  <c r="Y41" i="7"/>
  <c r="P39" i="7"/>
  <c r="L39" i="7"/>
  <c r="AG36" i="7"/>
  <c r="H36" i="7"/>
  <c r="AI41" i="6"/>
  <c r="AD41" i="6"/>
  <c r="Y41" i="6"/>
  <c r="P39" i="6"/>
  <c r="L39" i="6"/>
  <c r="AG36" i="6"/>
  <c r="H36" i="6"/>
  <c r="AL21" i="7"/>
  <c r="AI21" i="7"/>
  <c r="AF21" i="7"/>
  <c r="Z10" i="7"/>
  <c r="W10" i="7"/>
  <c r="AL21" i="6"/>
  <c r="AI21" i="6"/>
  <c r="AF21" i="6"/>
  <c r="G35" i="7"/>
  <c r="G32" i="7"/>
  <c r="G31" i="7"/>
  <c r="AN34" i="7"/>
  <c r="AM34" i="7"/>
  <c r="AL34" i="7"/>
  <c r="AK34" i="7"/>
  <c r="AJ34" i="7"/>
  <c r="AI34" i="7"/>
  <c r="AH34" i="7"/>
  <c r="AM31" i="7"/>
  <c r="AK31" i="7"/>
  <c r="AH31" i="7"/>
  <c r="R28" i="7"/>
  <c r="N28" i="7"/>
  <c r="T26" i="7"/>
  <c r="J26" i="7"/>
  <c r="AG25" i="7"/>
  <c r="AK24" i="7"/>
  <c r="AF24" i="7"/>
  <c r="AB24" i="7"/>
  <c r="R22" i="7"/>
  <c r="N22" i="7"/>
  <c r="T21" i="7"/>
  <c r="J21" i="7"/>
  <c r="AF19" i="7"/>
  <c r="AC19" i="7"/>
  <c r="AB19" i="7"/>
  <c r="AA19" i="7"/>
  <c r="Z19" i="7"/>
  <c r="Y19" i="7"/>
  <c r="X19" i="7"/>
  <c r="W19" i="7"/>
  <c r="V19" i="7"/>
  <c r="U19" i="7"/>
  <c r="T19" i="7"/>
  <c r="S19" i="7"/>
  <c r="R19" i="7"/>
  <c r="Q19" i="7"/>
  <c r="P19" i="7"/>
  <c r="O19" i="7"/>
  <c r="N19" i="7"/>
  <c r="M19" i="7"/>
  <c r="L19" i="7"/>
  <c r="K19" i="7"/>
  <c r="J19" i="7"/>
  <c r="N15" i="7"/>
  <c r="AG14" i="7"/>
  <c r="Z14" i="7"/>
  <c r="K14" i="7"/>
  <c r="R10" i="7"/>
  <c r="AN4" i="7"/>
  <c r="AM4" i="7"/>
  <c r="AL4" i="7"/>
  <c r="AK4" i="7"/>
  <c r="AJ4" i="7"/>
  <c r="AI4" i="7"/>
  <c r="AH4" i="7"/>
  <c r="AC107" i="11" l="1"/>
  <c r="AC62" i="11"/>
  <c r="Y15" i="11"/>
  <c r="H103" i="13"/>
  <c r="H166" i="13"/>
  <c r="J23" i="7"/>
  <c r="J149" i="13"/>
  <c r="J86" i="13"/>
  <c r="Y106" i="11"/>
  <c r="Y61" i="11"/>
  <c r="D2" i="8"/>
  <c r="H40" i="7"/>
  <c r="H40" i="6"/>
  <c r="AM31" i="6"/>
  <c r="AK31" i="6"/>
  <c r="AH31" i="6"/>
  <c r="AN34" i="6"/>
  <c r="AM34" i="6"/>
  <c r="AL34" i="6"/>
  <c r="AK34" i="6"/>
  <c r="AJ34" i="6"/>
  <c r="AI34" i="6"/>
  <c r="AH34" i="6"/>
  <c r="G35" i="6"/>
  <c r="G32" i="6"/>
  <c r="G31" i="6"/>
  <c r="T26" i="6"/>
  <c r="J26" i="6"/>
  <c r="AG25" i="6"/>
  <c r="J29" i="6"/>
  <c r="R28" i="6"/>
  <c r="N28" i="6"/>
  <c r="AK24" i="6"/>
  <c r="J23" i="6"/>
  <c r="R22" i="6"/>
  <c r="N22" i="6"/>
  <c r="AF19" i="6"/>
  <c r="T21" i="6"/>
  <c r="J21" i="6"/>
  <c r="J19" i="6"/>
  <c r="K19" i="6"/>
  <c r="L19" i="6"/>
  <c r="M19" i="6"/>
  <c r="N19" i="6"/>
  <c r="O19" i="6"/>
  <c r="P19" i="6"/>
  <c r="Q19" i="6"/>
  <c r="R19" i="6"/>
  <c r="S19" i="6"/>
  <c r="T19" i="6"/>
  <c r="U19" i="6"/>
  <c r="V19" i="6"/>
  <c r="W19" i="6"/>
  <c r="X19" i="6"/>
  <c r="Y19" i="6"/>
  <c r="Z19" i="6"/>
  <c r="AA19" i="6"/>
  <c r="AB19" i="6"/>
  <c r="AC19" i="6"/>
  <c r="AG14" i="6"/>
  <c r="Z14" i="6"/>
  <c r="N15" i="6"/>
  <c r="K14" i="6"/>
  <c r="R10" i="6"/>
  <c r="AN4" i="6"/>
  <c r="AM4" i="6"/>
  <c r="AL4" i="6"/>
  <c r="AK4" i="6"/>
  <c r="AJ4" i="6"/>
  <c r="AI4" i="6"/>
  <c r="AH4" i="6"/>
  <c r="AN2" i="6"/>
  <c r="AM2" i="6"/>
  <c r="AL2" i="6"/>
  <c r="AK2" i="6"/>
  <c r="AJ2" i="6"/>
  <c r="AI2" i="6"/>
  <c r="AH2" i="6"/>
  <c r="AG2" i="6"/>
  <c r="AF2" i="6"/>
  <c r="AE2" i="6"/>
  <c r="AD2" i="6"/>
  <c r="AC2" i="6"/>
  <c r="Y60" i="11" l="1"/>
  <c r="Y10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32" authorId="0" shapeId="0" xr:uid="{EC037BD9-0C6F-43F5-88E5-2D4DFAF15B51}">
      <text>
        <r>
          <rPr>
            <b/>
            <sz val="9"/>
            <color indexed="81"/>
            <rFont val="MS P ゴシック"/>
            <family val="3"/>
            <charset val="128"/>
          </rPr>
          <t>東京都:</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32" authorId="0" shapeId="0" xr:uid="{6B0498B4-373C-4CCE-AA63-225BBA64ED2E}">
      <text>
        <r>
          <rPr>
            <b/>
            <sz val="9"/>
            <color indexed="81"/>
            <rFont val="MS P ゴシック"/>
            <family val="3"/>
            <charset val="128"/>
          </rPr>
          <t xml:space="preserve">作成者: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<sst xmlns="http://schemas.openxmlformats.org/spreadsheetml/2006/main" count="13570" uniqueCount="4421">
  <si>
    <t>第2号様式(第3条関係)</t>
    <phoneticPr fontId="3"/>
  </si>
  <si>
    <t>※申請番号</t>
    <phoneticPr fontId="3"/>
  </si>
  <si>
    <t>申請者(本人)個人番号</t>
    <phoneticPr fontId="3"/>
  </si>
  <si>
    <t>東京都知事　　　　殿</t>
    <phoneticPr fontId="3"/>
  </si>
  <si>
    <t>年</t>
    <rPh sb="0" eb="1">
      <t>ネン</t>
    </rPh>
    <phoneticPr fontId="3"/>
  </si>
  <si>
    <t>月</t>
    <rPh sb="0" eb="1">
      <t>ツキ</t>
    </rPh>
    <phoneticPr fontId="3"/>
  </si>
  <si>
    <t>日</t>
    <rPh sb="0" eb="1">
      <t>ヒ</t>
    </rPh>
    <phoneticPr fontId="3"/>
  </si>
  <si>
    <t>フリガナ</t>
    <phoneticPr fontId="3"/>
  </si>
  <si>
    <t>（姓）</t>
    <rPh sb="1" eb="2">
      <t>セイ</t>
    </rPh>
    <phoneticPr fontId="3"/>
  </si>
  <si>
    <t>（名）</t>
    <rPh sb="1" eb="2">
      <t>ナ</t>
    </rPh>
    <phoneticPr fontId="3"/>
  </si>
  <si>
    <t>郵便番号　〒</t>
    <rPh sb="0" eb="4">
      <t>ユウビンバンゴウ</t>
    </rPh>
    <phoneticPr fontId="3"/>
  </si>
  <si>
    <t>生年月日</t>
    <rPh sb="0" eb="2">
      <t>セイネン</t>
    </rPh>
    <rPh sb="2" eb="4">
      <t>ガッピ</t>
    </rPh>
    <phoneticPr fontId="3"/>
  </si>
  <si>
    <t>電話番号</t>
    <rPh sb="0" eb="2">
      <t>デンワ</t>
    </rPh>
    <rPh sb="2" eb="4">
      <t>バンゴウ</t>
    </rPh>
    <phoneticPr fontId="3"/>
  </si>
  <si>
    <t>申請者(本人)</t>
    <phoneticPr fontId="3"/>
  </si>
  <si>
    <t>家族の連絡先</t>
    <rPh sb="0" eb="2">
      <t>カゾク</t>
    </rPh>
    <rPh sb="3" eb="6">
      <t>レンラクサキ</t>
    </rPh>
    <phoneticPr fontId="3"/>
  </si>
  <si>
    <t>有</t>
    <rPh sb="0" eb="1">
      <t>アリ</t>
    </rPh>
    <phoneticPr fontId="3"/>
  </si>
  <si>
    <t>無</t>
    <rPh sb="0" eb="1">
      <t>ナシ</t>
    </rPh>
    <phoneticPr fontId="3"/>
  </si>
  <si>
    <t>父</t>
    <rPh sb="0" eb="1">
      <t>チチ</t>
    </rPh>
    <phoneticPr fontId="3"/>
  </si>
  <si>
    <t>母</t>
    <rPh sb="0" eb="1">
      <t>ハハ</t>
    </rPh>
    <phoneticPr fontId="3"/>
  </si>
  <si>
    <t>子</t>
    <rPh sb="0" eb="1">
      <t>コ</t>
    </rPh>
    <phoneticPr fontId="3"/>
  </si>
  <si>
    <t>配偶者</t>
    <rPh sb="0" eb="3">
      <t>ハイグウシャ</t>
    </rPh>
    <phoneticPr fontId="3"/>
  </si>
  <si>
    <t>兄弟姉妹</t>
    <rPh sb="0" eb="2">
      <t>キョウダイ</t>
    </rPh>
    <rPh sb="2" eb="4">
      <t>シマイ</t>
    </rPh>
    <phoneticPr fontId="3"/>
  </si>
  <si>
    <t>祖父母</t>
    <rPh sb="0" eb="3">
      <t>ソフボ</t>
    </rPh>
    <phoneticPr fontId="3"/>
  </si>
  <si>
    <t>自立支援医療費
同時申請</t>
    <phoneticPr fontId="3"/>
  </si>
  <si>
    <t>更新申請の
受付開始通知希望</t>
    <phoneticPr fontId="3"/>
  </si>
  <si>
    <t>明治</t>
    <rPh sb="0" eb="2">
      <t>メイジ</t>
    </rPh>
    <phoneticPr fontId="3"/>
  </si>
  <si>
    <t>大正</t>
    <rPh sb="0" eb="2">
      <t>タイショウ</t>
    </rPh>
    <phoneticPr fontId="3"/>
  </si>
  <si>
    <t>昭和</t>
    <rPh sb="0" eb="2">
      <t>ショウワ</t>
    </rPh>
    <phoneticPr fontId="3"/>
  </si>
  <si>
    <t>平成</t>
    <rPh sb="0" eb="2">
      <t>ヘイセイ</t>
    </rPh>
    <phoneticPr fontId="3"/>
  </si>
  <si>
    <t>令和</t>
    <rPh sb="0" eb="2">
      <t>レイワ</t>
    </rPh>
    <phoneticPr fontId="3"/>
  </si>
  <si>
    <t>（選択してください）</t>
    <rPh sb="1" eb="3">
      <t>センタク</t>
    </rPh>
    <phoneticPr fontId="3"/>
  </si>
  <si>
    <t>（東京都送付用）①</t>
    <phoneticPr fontId="3"/>
  </si>
  <si>
    <t>01</t>
    <phoneticPr fontId="3"/>
  </si>
  <si>
    <t>02</t>
    <phoneticPr fontId="3"/>
  </si>
  <si>
    <t>03</t>
    <phoneticPr fontId="3"/>
  </si>
  <si>
    <t>04</t>
  </si>
  <si>
    <t>05</t>
  </si>
  <si>
    <t>06</t>
  </si>
  <si>
    <t>07</t>
  </si>
  <si>
    <t>08</t>
  </si>
  <si>
    <t>09</t>
  </si>
  <si>
    <t>10</t>
  </si>
  <si>
    <t>11</t>
  </si>
  <si>
    <t>12</t>
  </si>
  <si>
    <t>医師の診断書(手帳用)</t>
  </si>
  <si>
    <t>13</t>
  </si>
  <si>
    <t>14</t>
  </si>
  <si>
    <t>15</t>
  </si>
  <si>
    <t>16</t>
  </si>
  <si>
    <t>17</t>
  </si>
  <si>
    <t>18</t>
  </si>
  <si>
    <t>19</t>
  </si>
  <si>
    <t>20</t>
  </si>
  <si>
    <t>21</t>
  </si>
  <si>
    <t>22</t>
  </si>
  <si>
    <t>23</t>
  </si>
  <si>
    <t>24</t>
  </si>
  <si>
    <t>25</t>
  </si>
  <si>
    <t>26</t>
  </si>
  <si>
    <t>27</t>
  </si>
  <si>
    <t>28</t>
  </si>
  <si>
    <t>29</t>
  </si>
  <si>
    <t>30</t>
  </si>
  <si>
    <t>31</t>
  </si>
  <si>
    <t>2025</t>
    <phoneticPr fontId="3"/>
  </si>
  <si>
    <t>2026</t>
    <phoneticPr fontId="3"/>
  </si>
  <si>
    <t>2027</t>
    <phoneticPr fontId="3"/>
  </si>
  <si>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</si>
  <si>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</si>
  <si>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</si>
  <si>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</si>
  <si>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</si>
  <si>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</si>
  <si>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</si>
  <si>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</si>
  <si>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</si>
  <si>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</si>
  <si>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</si>
  <si>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</si>
  <si>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</si>
  <si>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</si>
  <si>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</si>
  <si>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</si>
  <si>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</si>
  <si>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</si>
  <si>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</si>
  <si>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</si>
  <si>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</si>
  <si>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</si>
  <si>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</si>
  <si>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（年号を選択してください）</t>
    <rPh sb="1" eb="3">
      <t>ネンゴウ</t>
    </rPh>
    <rPh sb="4" eb="6">
      <t>センタク</t>
    </rPh>
    <phoneticPr fontId="3"/>
  </si>
  <si>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</si>
  <si>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</si>
  <si>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</si>
  <si>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</si>
  <si>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</si>
  <si>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</si>
  <si>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</si>
  <si>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</si>
  <si>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</si>
  <si>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</si>
  <si>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</si>
  <si>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</si>
  <si>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</si>
  <si>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</si>
  <si>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</si>
  <si>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</si>
  <si>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</si>
  <si>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</si>
  <si>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</si>
  <si>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</si>
  <si>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</si>
  <si>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</si>
  <si>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</si>
  <si>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</si>
  <si>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</si>
  <si>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</si>
  <si>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</si>
  <si>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</si>
  <si>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</si>
  <si>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</si>
  <si>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</si>
  <si>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</si>
  <si>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</si>
  <si>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2051</t>
  </si>
  <si>
    <t>2052</t>
  </si>
  <si>
    <t>2053</t>
  </si>
  <si>
    <t>2054</t>
  </si>
  <si>
    <t>2055</t>
  </si>
  <si>
    <t>2056</t>
  </si>
  <si>
    <t>2057</t>
  </si>
  <si>
    <t>2058</t>
  </si>
  <si>
    <t>2059</t>
  </si>
  <si>
    <t>2060</t>
  </si>
  <si>
    <t>2061</t>
  </si>
  <si>
    <t>2062</t>
  </si>
  <si>
    <t>2063</t>
  </si>
  <si>
    <t>2064</t>
  </si>
  <si>
    <t>2065</t>
  </si>
  <si>
    <t>2066</t>
  </si>
  <si>
    <t>2067</t>
  </si>
  <si>
    <t>2068</t>
  </si>
  <si>
    <t>2069</t>
  </si>
  <si>
    <t>2070</t>
  </si>
  <si>
    <t>申請書を提出した者</t>
    <rPh sb="0" eb="3">
      <t>シンセイショ</t>
    </rPh>
    <rPh sb="4" eb="6">
      <t>テイシュツ</t>
    </rPh>
    <rPh sb="8" eb="9">
      <t>モノ</t>
    </rPh>
    <phoneticPr fontId="3"/>
  </si>
  <si>
    <t>本人との関係</t>
    <rPh sb="0" eb="2">
      <t>ホンニン</t>
    </rPh>
    <rPh sb="4" eb="6">
      <t>カンケイ</t>
    </rPh>
    <phoneticPr fontId="3"/>
  </si>
  <si>
    <t>申請者の身元確認</t>
    <rPh sb="0" eb="2">
      <t>シンセイ</t>
    </rPh>
    <rPh sb="2" eb="3">
      <t>シャ</t>
    </rPh>
    <rPh sb="4" eb="6">
      <t>ミモト</t>
    </rPh>
    <rPh sb="6" eb="8">
      <t>カクニン</t>
    </rPh>
    <phoneticPr fontId="3"/>
  </si>
  <si>
    <t>申請者の個人番号確認</t>
    <rPh sb="0" eb="3">
      <t>シンセイシャ</t>
    </rPh>
    <rPh sb="4" eb="6">
      <t>コジン</t>
    </rPh>
    <rPh sb="6" eb="8">
      <t>バンゴウ</t>
    </rPh>
    <rPh sb="8" eb="10">
      <t>カクニン</t>
    </rPh>
    <phoneticPr fontId="3"/>
  </si>
  <si>
    <t>（区市町村控用）②</t>
    <phoneticPr fontId="3"/>
  </si>
  <si>
    <t>（申請者控用）③</t>
    <rPh sb="1" eb="4">
      <t>シンセイシャ</t>
    </rPh>
    <phoneticPr fontId="3"/>
  </si>
  <si>
    <t>新規交付</t>
  </si>
  <si>
    <t>更新</t>
  </si>
  <si>
    <t>障害等級変更</t>
  </si>
  <si>
    <t>紙様式</t>
    <phoneticPr fontId="3"/>
  </si>
  <si>
    <t>カード様式</t>
    <phoneticPr fontId="3"/>
  </si>
  <si>
    <t>（選択してください）</t>
    <phoneticPr fontId="3"/>
  </si>
  <si>
    <t>〔</t>
    <phoneticPr fontId="3"/>
  </si>
  <si>
    <t>〕</t>
    <phoneticPr fontId="3"/>
  </si>
  <si>
    <t>　また、手帳の様式については、</t>
    <phoneticPr fontId="3"/>
  </si>
  <si>
    <t>を希望します。</t>
    <phoneticPr fontId="3"/>
  </si>
  <si>
    <t>年金証書等の写し（</t>
    <phoneticPr fontId="3"/>
  </si>
  <si>
    <t>精神障害者保健福祉手帳の写し（</t>
    <phoneticPr fontId="3"/>
  </si>
  <si>
    <t>級）</t>
    <phoneticPr fontId="3"/>
  </si>
  <si>
    <t>添付書類</t>
    <rPh sb="0" eb="2">
      <t>テンプ</t>
    </rPh>
    <rPh sb="2" eb="4">
      <t>ショルイ</t>
    </rPh>
    <phoneticPr fontId="3"/>
  </si>
  <si>
    <t>本人
との
続柄</t>
    <rPh sb="0" eb="2">
      <t>ホンニン</t>
    </rPh>
    <rPh sb="6" eb="8">
      <t>ツヅキガラ</t>
    </rPh>
    <phoneticPr fontId="3"/>
  </si>
  <si>
    <t>ー</t>
    <phoneticPr fontId="3"/>
  </si>
  <si>
    <t>（</t>
    <phoneticPr fontId="3"/>
  </si>
  <si>
    <t>）</t>
    <phoneticPr fontId="3"/>
  </si>
  <si>
    <t>同意書</t>
    <rPh sb="0" eb="3">
      <t>ドウイショ</t>
    </rPh>
    <phoneticPr fontId="3"/>
  </si>
  <si>
    <t>＊既存障害者手帳の有効期限</t>
    <rPh sb="1" eb="3">
      <t>キゾン</t>
    </rPh>
    <rPh sb="3" eb="6">
      <t>ショウガイシャ</t>
    </rPh>
    <rPh sb="6" eb="8">
      <t>テチョウ</t>
    </rPh>
    <rPh sb="9" eb="11">
      <t>ユウコウ</t>
    </rPh>
    <rPh sb="11" eb="13">
      <t>キゲン</t>
    </rPh>
    <phoneticPr fontId="3"/>
  </si>
  <si>
    <t>＊障害者手帳番号</t>
    <rPh sb="1" eb="4">
      <t>ショウガイシャ</t>
    </rPh>
    <rPh sb="4" eb="6">
      <t>テチョウ</t>
    </rPh>
    <rPh sb="6" eb="8">
      <t>バンゴウ</t>
    </rPh>
    <phoneticPr fontId="3"/>
  </si>
  <si>
    <t>－－－－－－－－－－－－－－－－－－－－－以下は自治体が記入するので申請者の方は記入しないでください。－－－－－－－－－－－－－－－－－－－－－</t>
    <phoneticPr fontId="3"/>
  </si>
  <si>
    <t>※　収　受　印　欄</t>
    <phoneticPr fontId="3"/>
  </si>
  <si>
    <t>氏　　名</t>
    <rPh sb="0" eb="1">
      <t>シ</t>
    </rPh>
    <rPh sb="3" eb="4">
      <t>ナ</t>
    </rPh>
    <phoneticPr fontId="3"/>
  </si>
  <si>
    <t>住　　所</t>
    <rPh sb="0" eb="1">
      <t>ジュウ</t>
    </rPh>
    <rPh sb="3" eb="4">
      <t>ショ</t>
    </rPh>
    <phoneticPr fontId="3"/>
  </si>
  <si>
    <t>１．個人番号カード</t>
    <phoneticPr fontId="3"/>
  </si>
  <si>
    <t>２．運転免許証</t>
    <phoneticPr fontId="3"/>
  </si>
  <si>
    <t>３．運転経歴証明書</t>
    <phoneticPr fontId="3"/>
  </si>
  <si>
    <t>４．旅券</t>
    <phoneticPr fontId="3"/>
  </si>
  <si>
    <t>５．在留カード</t>
    <phoneticPr fontId="3"/>
  </si>
  <si>
    <t>)</t>
    <phoneticPr fontId="3"/>
  </si>
  <si>
    <t>２．通知カード</t>
    <rPh sb="2" eb="4">
      <t>ツウチ</t>
    </rPh>
    <phoneticPr fontId="3"/>
  </si>
  <si>
    <t>３．住民票の写し</t>
    <rPh sb="2" eb="5">
      <t>ジュウミンヒョウ</t>
    </rPh>
    <rPh sb="6" eb="7">
      <t>ウツ</t>
    </rPh>
    <phoneticPr fontId="3"/>
  </si>
  <si>
    <t>４．住民基本台帳等の確認</t>
    <rPh sb="2" eb="4">
      <t>ジュウミン</t>
    </rPh>
    <rPh sb="4" eb="6">
      <t>キホン</t>
    </rPh>
    <rPh sb="6" eb="8">
      <t>ダイチョウ</t>
    </rPh>
    <rPh sb="8" eb="9">
      <t>トウ</t>
    </rPh>
    <rPh sb="10" eb="12">
      <t>カクニン</t>
    </rPh>
    <phoneticPr fontId="3"/>
  </si>
  <si>
    <t>５．その他（</t>
    <rPh sb="4" eb="5">
      <t>タ</t>
    </rPh>
    <phoneticPr fontId="3"/>
  </si>
  <si>
    <t>自治体
記入欄</t>
    <phoneticPr fontId="3"/>
  </si>
  <si>
    <t>級）</t>
    <rPh sb="0" eb="1">
      <t>キュウ</t>
    </rPh>
    <phoneticPr fontId="3"/>
  </si>
  <si>
    <t>６．その他(精神手帳・</t>
    <rPh sb="6" eb="8">
      <t>セイシン</t>
    </rPh>
    <rPh sb="8" eb="10">
      <t>テチョウ</t>
    </rPh>
    <phoneticPr fontId="3"/>
  </si>
  <si>
    <t>他の道府県からの居住地変更による手帳交付</t>
    <rPh sb="0" eb="1">
      <t>タ</t>
    </rPh>
    <rPh sb="2" eb="5">
      <t>ドウフケン</t>
    </rPh>
    <rPh sb="8" eb="11">
      <t>キョジュウチ</t>
    </rPh>
    <rPh sb="11" eb="13">
      <t>ヘンコウ</t>
    </rPh>
    <rPh sb="16" eb="18">
      <t>テチョウ</t>
    </rPh>
    <rPh sb="18" eb="20">
      <t>コウフ</t>
    </rPh>
    <phoneticPr fontId="3"/>
  </si>
  <si>
    <t>□</t>
  </si>
  <si>
    <t>□</t>
    <phoneticPr fontId="3"/>
  </si>
  <si>
    <t>■</t>
    <phoneticPr fontId="3"/>
  </si>
  <si>
    <t>(チェックを入れてください)</t>
    <rPh sb="6" eb="7">
      <t>イ</t>
    </rPh>
    <phoneticPr fontId="3"/>
  </si>
  <si>
    <t>３／３（R7.5）</t>
    <phoneticPr fontId="3"/>
  </si>
  <si>
    <t>２／３（R7.5）</t>
    <phoneticPr fontId="3"/>
  </si>
  <si>
    <t>１／３（R7.5）</t>
    <phoneticPr fontId="3"/>
  </si>
  <si>
    <t>氏　名</t>
    <rPh sb="0" eb="1">
      <t>シ</t>
    </rPh>
    <rPh sb="2" eb="3">
      <t>ナ</t>
    </rPh>
    <phoneticPr fontId="3"/>
  </si>
  <si>
    <t>住　所</t>
    <rPh sb="0" eb="1">
      <t>ジュウ</t>
    </rPh>
    <rPh sb="2" eb="3">
      <t>ショ</t>
    </rPh>
    <phoneticPr fontId="3"/>
  </si>
  <si>
    <t>者保健福祉手帳の</t>
    <rPh sb="0" eb="1">
      <t>シャ</t>
    </rPh>
    <phoneticPr fontId="3"/>
  </si>
  <si>
    <t>（自治体の方への注意）「自治体記入欄」は、控え等のシートに複写されませんので、お手数をおかけしますが、他の用紙へ直接転記頂きますようお願い申し上げます。</t>
    <rPh sb="1" eb="4">
      <t>ジチタイ</t>
    </rPh>
    <rPh sb="5" eb="6">
      <t>カタ</t>
    </rPh>
    <rPh sb="8" eb="10">
      <t>チュウイ</t>
    </rPh>
    <rPh sb="12" eb="15">
      <t>ジチタイ</t>
    </rPh>
    <rPh sb="15" eb="17">
      <t>キニュウ</t>
    </rPh>
    <rPh sb="17" eb="18">
      <t>ラン</t>
    </rPh>
    <rPh sb="58" eb="60">
      <t>テンキ</t>
    </rPh>
    <phoneticPr fontId="3"/>
  </si>
  <si>
    <t>私は、次の事項について申請します。
精神保健及び精神障害者福祉に関する法律第45条に基づく精神障害</t>
    <phoneticPr fontId="3"/>
  </si>
  <si>
    <t>項目名</t>
  </si>
  <si>
    <t>入力欄</t>
  </si>
  <si>
    <t>入力ガイド</t>
  </si>
  <si>
    <t>必須</t>
  </si>
  <si>
    <t>判定</t>
  </si>
  <si>
    <t>■ ①基本情報</t>
  </si>
  <si>
    <t>申請区分</t>
  </si>
  <si>
    <t>○</t>
  </si>
  <si>
    <t>有／無 から選択</t>
  </si>
  <si>
    <t>更新申請受付開始通知希望</t>
  </si>
  <si>
    <t>手帳様式</t>
  </si>
  <si>
    <t>紙様式／カード様式 から選択</t>
  </si>
  <si>
    <t>個人番号</t>
  </si>
  <si>
    <t>12桁の数字（例：123456789012）</t>
  </si>
  <si>
    <t>フリガナ（姓）</t>
  </si>
  <si>
    <t>全角カタカナで入力（例：ヤマダ）</t>
  </si>
  <si>
    <t>フリガナ（名）</t>
  </si>
  <si>
    <t>全角カタカナで入力（例：タロウ）</t>
  </si>
  <si>
    <t>氏名（姓）</t>
  </si>
  <si>
    <t>例：山田</t>
  </si>
  <si>
    <t>氏名（名）</t>
  </si>
  <si>
    <t>例：太郎</t>
  </si>
  <si>
    <t>生年月日（年号）</t>
  </si>
  <si>
    <t>明治／大正／昭和／平成／令和 から選択</t>
  </si>
  <si>
    <t>生年月日（年）</t>
  </si>
  <si>
    <t>生年月日（月）</t>
  </si>
  <si>
    <t>生年月日（日）</t>
  </si>
  <si>
    <t>郵便番号</t>
  </si>
  <si>
    <t>7桁の数字（ハイフンなし、例：1234567）</t>
  </si>
  <si>
    <t>任意</t>
  </si>
  <si>
    <t>電話番号</t>
  </si>
  <si>
    <t>10〜11桁の数字（ハイフンなし、例：0312345678 または 09012345678）</t>
  </si>
  <si>
    <t>家族氏名（姓）</t>
  </si>
  <si>
    <t>家族氏名（名）</t>
  </si>
  <si>
    <t>例：花子</t>
  </si>
  <si>
    <t>続柄</t>
  </si>
  <si>
    <t>父／母／子／配偶者／兄弟姉妹／祖父母／その他 から選択</t>
  </si>
  <si>
    <t>家族郵便番号</t>
  </si>
  <si>
    <t>7桁の数字（ハイフンなし）</t>
  </si>
  <si>
    <t>家族電話番号</t>
  </si>
  <si>
    <t>10〜11桁の数字（ハイフンなし）</t>
  </si>
  <si>
    <t>■ ④添付書類</t>
  </si>
  <si>
    <t>医師の診断書（手帳用）</t>
  </si>
  <si>
    <t>添付の有／無</t>
  </si>
  <si>
    <t>年金証書等の写し</t>
  </si>
  <si>
    <t>年金等級</t>
  </si>
  <si>
    <t>年金証書の等級（例：2）※添付ありの場合</t>
  </si>
  <si>
    <t>同意書</t>
  </si>
  <si>
    <t>手帳等級</t>
  </si>
  <si>
    <t>手帳番号</t>
  </si>
  <si>
    <t>写真（縦4cm×横3cm）</t>
  </si>
  <si>
    <t>既存手帳有効期限（年）</t>
  </si>
  <si>
    <t>既存手帳有効期限（月）</t>
  </si>
  <si>
    <t>既存手帳有効期限（日）</t>
  </si>
  <si>
    <t>提出者氏名</t>
  </si>
  <si>
    <t>例：山田 花子</t>
  </si>
  <si>
    <t>本人との関係</t>
  </si>
  <si>
    <t>提出者郵便番号</t>
  </si>
  <si>
    <t>提出者電話番号</t>
  </si>
  <si>
    <t>続柄（その他詳細）</t>
  </si>
  <si>
    <t>続柄で「その他」を選択した場合のみ入力（例：叔父、義母 など）</t>
  </si>
  <si>
    <t>（姓）</t>
  </si>
  <si>
    <t>（名）</t>
  </si>
  <si>
    <t>(注)　1　手帳の新規交付、更新又は障害等級変更の申請を行うためには、添付書類として、「医師の診断書(手帳用)」又は「精神障害を
        事由とした障害年金又は特別障害給付金を現に受給していることを証する書類(年金証書、年金裁定通知書、直近の振込（支払)
        通知書等）の写し（以下「年金証書等の写し」という。）」及び「写真(縦4cm×横3cm)」が必要です。
　　　2　年金証書等の写しによる申請の場合は、原則、年金証書の等級が障害者手帳の等級となるため、障害年金等の等級の確認のため
        に年金事務所又は共済組合等に対し照会することがありますので、別紙「同意書」の添付をお願いします。
　　　3　写真（縦４cm×横３cm）は、脱帽してマスクやサングラスは着用せずに上半身を写したもので、画像加工はせず、１年以内に
        撮影したものとしてください。写真の裏には氏名と生年月日を必ず記入してください。
　　　4　他の道府県からの居住地変更による手帳交付の申請を行うためには、他の道府県で交付を受けた手帳の写し（等級及び有効期限
        が確認できるもの）と、記載事項変更届が必要です。
　　　5　更新申請の受付開始時期について、書面での申請者（本人）宛てのお知らせ通知を希望する場合には更新申請の受付開始通知希
        望欄で「有」を、お知らせ通知を希望しない場合には「無」を選択してください。
       （「有」を選択した場合は、障害者手帳申請書も一緒にお送りします。）
　　　6　申請書を提出した者欄は、申請者本人が提出された場合は、記入の必要はありません。
　　　7　※の欄は、記入しないでください。 ＊の欄は、既にお持ちの方のみ記入してください。</t>
    <rPh sb="214" eb="216">
      <t>ゲンソク</t>
    </rPh>
    <rPh sb="343" eb="345">
      <t>チャクヨウ</t>
    </rPh>
    <rPh sb="359" eb="361">
      <t>ガゾウ</t>
    </rPh>
    <rPh sb="361" eb="363">
      <t>カコウ</t>
    </rPh>
    <rPh sb="535" eb="537">
      <t>ショメン</t>
    </rPh>
    <rPh sb="615" eb="617">
      <t>センタク</t>
    </rPh>
    <rPh sb="643" eb="646">
      <t>ショウガイシャ</t>
    </rPh>
    <rPh sb="646" eb="648">
      <t>テチョウ</t>
    </rPh>
    <rPh sb="648" eb="651">
      <t>シンセイショ</t>
    </rPh>
    <rPh sb="652" eb="654">
      <t>イッショ</t>
    </rPh>
    <rPh sb="656" eb="657">
      <t>オク</t>
    </rPh>
    <phoneticPr fontId="3"/>
  </si>
  <si>
    <t>添付の有／無
（年金証書等の写しでの申請の場合は、原則として障害年金と同じ等級で交付されます。）</t>
    <rPh sb="8" eb="12">
      <t>ネンキンショウショ</t>
    </rPh>
    <rPh sb="12" eb="13">
      <t>トウ</t>
    </rPh>
    <rPh sb="14" eb="15">
      <t>ウツ</t>
    </rPh>
    <rPh sb="18" eb="20">
      <t>シンセイ</t>
    </rPh>
    <rPh sb="21" eb="23">
      <t>バアイ</t>
    </rPh>
    <rPh sb="25" eb="27">
      <t>ゲンソク</t>
    </rPh>
    <rPh sb="30" eb="32">
      <t>ショウガイ</t>
    </rPh>
    <rPh sb="32" eb="34">
      <t>ネンキン</t>
    </rPh>
    <rPh sb="35" eb="36">
      <t>オナ</t>
    </rPh>
    <rPh sb="37" eb="39">
      <t>トウキュウ</t>
    </rPh>
    <rPh sb="40" eb="42">
      <t>コウフ</t>
    </rPh>
    <phoneticPr fontId="3"/>
  </si>
  <si>
    <t>添付の有／無
（年金証書等の写しでの申請の場合、年金事務所等に照会するための同意書が必要です。）</t>
    <rPh sb="8" eb="13">
      <t>ネンキンショウショトウ</t>
    </rPh>
    <rPh sb="14" eb="15">
      <t>ウツ</t>
    </rPh>
    <rPh sb="18" eb="20">
      <t>シンセイ</t>
    </rPh>
    <rPh sb="21" eb="23">
      <t>バアイ</t>
    </rPh>
    <rPh sb="24" eb="29">
      <t>ネンキンジムショ</t>
    </rPh>
    <rPh sb="29" eb="30">
      <t>トウ</t>
    </rPh>
    <rPh sb="31" eb="33">
      <t>ショウカイ</t>
    </rPh>
    <rPh sb="38" eb="41">
      <t>ドウイショ</t>
    </rPh>
    <rPh sb="42" eb="44">
      <t>ヒツヨウ</t>
    </rPh>
    <phoneticPr fontId="3"/>
  </si>
  <si>
    <t>どちらか
１つ必須</t>
    <rPh sb="7" eb="9">
      <t>ヒッス</t>
    </rPh>
    <phoneticPr fontId="3"/>
  </si>
  <si>
    <t>条件により
必須</t>
    <rPh sb="0" eb="2">
      <t>ジョウケン</t>
    </rPh>
    <rPh sb="6" eb="8">
      <t>ヒッス</t>
    </rPh>
    <phoneticPr fontId="3"/>
  </si>
  <si>
    <t>精神障害者保健福祉手帳の写し</t>
    <phoneticPr fontId="3"/>
  </si>
  <si>
    <t>1〜12 ※精神障害者保健福祉手帳の写し添付ありの場合</t>
    <phoneticPr fontId="3"/>
  </si>
  <si>
    <t>1〜31 ※精神障害者保健福祉手帳の写し添付ありの場合</t>
    <phoneticPr fontId="3"/>
  </si>
  <si>
    <t>既存手帳有効期限（年号）</t>
  </si>
  <si>
    <t>■ ③家族の連絡先　※中部総合精神保健福祉センターでは申請の進捗確認について本人及び「家族の連絡先」欄に記載のある方のみに回答しております。</t>
    <rPh sb="11" eb="21">
      <t>チュウブソウゴウセイシンホケンフクシ</t>
    </rPh>
    <rPh sb="27" eb="29">
      <t>シンセイ</t>
    </rPh>
    <rPh sb="30" eb="32">
      <t>シンチョク</t>
    </rPh>
    <rPh sb="32" eb="34">
      <t>カクニン</t>
    </rPh>
    <rPh sb="38" eb="40">
      <t>ホンニン</t>
    </rPh>
    <rPh sb="40" eb="41">
      <t>オヨ</t>
    </rPh>
    <rPh sb="43" eb="45">
      <t>カゾク</t>
    </rPh>
    <rPh sb="46" eb="49">
      <t>レンラクサキ</t>
    </rPh>
    <rPh sb="50" eb="51">
      <t>ラン</t>
    </rPh>
    <rPh sb="52" eb="54">
      <t>キサイ</t>
    </rPh>
    <rPh sb="57" eb="58">
      <t>カタ</t>
    </rPh>
    <rPh sb="61" eb="63">
      <t>カイトウ</t>
    </rPh>
    <phoneticPr fontId="3"/>
  </si>
  <si>
    <t>その他</t>
  </si>
  <si>
    <t>エラーメッセージ等</t>
    <rPh sb="8" eb="9">
      <t>トウ</t>
    </rPh>
    <phoneticPr fontId="3"/>
  </si>
  <si>
    <t>新規交付／更新／障害等級変更／他の道府県からの居住地変更による手帳交付 から選択</t>
    <phoneticPr fontId="3"/>
  </si>
  <si>
    <t>障  害  者  手  帳  申  請  書</t>
    <rPh sb="0" eb="1">
      <t>ショウ</t>
    </rPh>
    <rPh sb="3" eb="4">
      <t>ガイ</t>
    </rPh>
    <rPh sb="6" eb="7">
      <t>モノ</t>
    </rPh>
    <rPh sb="9" eb="10">
      <t>テ</t>
    </rPh>
    <rPh sb="12" eb="13">
      <t>トバリ</t>
    </rPh>
    <rPh sb="15" eb="16">
      <t>サル</t>
    </rPh>
    <rPh sb="18" eb="19">
      <t>ショウ</t>
    </rPh>
    <rPh sb="21" eb="22">
      <t>ショ</t>
    </rPh>
    <phoneticPr fontId="3"/>
  </si>
  <si>
    <t>01〜12 の数字</t>
    <phoneticPr fontId="3"/>
  </si>
  <si>
    <t>01〜31 の数字</t>
    <phoneticPr fontId="3"/>
  </si>
  <si>
    <t>元号年（和暦）の年（例：50、08）</t>
    <rPh sb="4" eb="6">
      <t>ワレキ</t>
    </rPh>
    <rPh sb="8" eb="9">
      <t>トシ</t>
    </rPh>
    <phoneticPr fontId="3"/>
  </si>
  <si>
    <t>自立支援医療費との
同時申請有無</t>
    <rPh sb="10" eb="14">
      <t>ドウジシンセイ</t>
    </rPh>
    <rPh sb="14" eb="16">
      <t>ウム</t>
    </rPh>
    <phoneticPr fontId="3"/>
  </si>
  <si>
    <t>新規交付、更新、障害等級変更の場合は有／無 から選択
上記区分以外の申請区分の場合は空欄</t>
    <rPh sb="15" eb="17">
      <t>バアイ</t>
    </rPh>
    <rPh sb="27" eb="29">
      <t>ジョウキ</t>
    </rPh>
    <rPh sb="29" eb="31">
      <t>クブン</t>
    </rPh>
    <rPh sb="31" eb="33">
      <t>イガイ</t>
    </rPh>
    <rPh sb="34" eb="36">
      <t>シンセイ</t>
    </rPh>
    <rPh sb="36" eb="38">
      <t>クブン</t>
    </rPh>
    <rPh sb="39" eb="41">
      <t>バアイ</t>
    </rPh>
    <rPh sb="42" eb="44">
      <t>クウラン</t>
    </rPh>
    <phoneticPr fontId="3"/>
  </si>
  <si>
    <t>東京都</t>
  </si>
  <si>
    <t>千代田区</t>
  </si>
  <si>
    <t>以下に掲載がない場合</t>
  </si>
  <si>
    <t>飯田橋</t>
  </si>
  <si>
    <t>一番町</t>
  </si>
  <si>
    <t>岩本町</t>
  </si>
  <si>
    <t>内神田</t>
  </si>
  <si>
    <t>内幸町</t>
  </si>
  <si>
    <t>大手町（次のビルを除く）</t>
  </si>
  <si>
    <t>大手町ＪＡビル（地階・階層不明）</t>
  </si>
  <si>
    <t>大手町ＪＡビル（１階）</t>
  </si>
  <si>
    <t>大手町ＪＡビル（２階）</t>
  </si>
  <si>
    <t>大手町ＪＡビル（３階）</t>
  </si>
  <si>
    <t>大手町ＪＡビル（４階）</t>
  </si>
  <si>
    <t>大手町ＪＡビル（５階）</t>
  </si>
  <si>
    <t>大手町ＪＡビル（６階）</t>
  </si>
  <si>
    <t>大手町ＪＡビル（７階）</t>
  </si>
  <si>
    <t>大手町ＪＡビル（８階）</t>
  </si>
  <si>
    <t>大手町ＪＡビル（９階）</t>
  </si>
  <si>
    <t>大手町ＪＡビル（１０階）</t>
  </si>
  <si>
    <t>大手町ＪＡビル（１１階）</t>
  </si>
  <si>
    <t>大手町ＪＡビル（１２階）</t>
  </si>
  <si>
    <t>大手町ＪＡビル（１３階）</t>
  </si>
  <si>
    <t>大手町ＪＡビル（１４階）</t>
  </si>
  <si>
    <t>大手町ＪＡビル（１５階）</t>
  </si>
  <si>
    <t>大手町ＪＡビル（１６階）</t>
  </si>
  <si>
    <t>大手町ＪＡビル（１７階）</t>
  </si>
  <si>
    <t>大手町ＪＡビル（１８階）</t>
  </si>
  <si>
    <t>大手町ＪＡビル（１９階）</t>
  </si>
  <si>
    <t>大手町ＪＡビル（２０階）</t>
  </si>
  <si>
    <t>大手町ＪＡビル（２１階）</t>
  </si>
  <si>
    <t>大手町ＪＡビル（２２階）</t>
  </si>
  <si>
    <t>大手町ＪＡビル（２３階）</t>
  </si>
  <si>
    <t>大手町ＪＡビル（２４階）</t>
  </si>
  <si>
    <t>大手町ＪＡビル（２５階）</t>
  </si>
  <si>
    <t>大手町ＪＡビル（２６階）</t>
  </si>
  <si>
    <t>大手町ＪＡビル（２７階）</t>
  </si>
  <si>
    <t>大手町ＪＡビル（２８階）</t>
  </si>
  <si>
    <t>大手町ＪＡビル（２９階）</t>
  </si>
  <si>
    <t>大手町ＪＡビル（３０階）</t>
  </si>
  <si>
    <t>大手町ＪＡビル（３１階）</t>
  </si>
  <si>
    <t>大手町ＪＡビル（３２階）</t>
  </si>
  <si>
    <t>大手町ＪＡビル（３３階）</t>
  </si>
  <si>
    <t>大手町ＪＡビル（３４階）</t>
  </si>
  <si>
    <t>大手町ＪＡビル（３５階）</t>
  </si>
  <si>
    <t>大手町ＪＡビル（３６階）</t>
  </si>
  <si>
    <t>大手町ＪＡビル（３７階）</t>
  </si>
  <si>
    <t>鍛冶町</t>
  </si>
  <si>
    <t>霞が関（次のビルを除く）</t>
  </si>
  <si>
    <t>霞が関霞が関ビル（地階・階層不明）</t>
  </si>
  <si>
    <t>霞が関霞が関ビル（１階）</t>
  </si>
  <si>
    <t>霞が関霞が関ビル（２階）</t>
  </si>
  <si>
    <t>霞が関霞が関ビル（３階）</t>
  </si>
  <si>
    <t>霞が関霞が関ビル（４階）</t>
  </si>
  <si>
    <t>霞が関霞が関ビル（５階）</t>
  </si>
  <si>
    <t>霞が関霞が関ビル（６階）</t>
  </si>
  <si>
    <t>霞が関霞が関ビル（７階）</t>
  </si>
  <si>
    <t>霞が関霞が関ビル（８階）</t>
  </si>
  <si>
    <t>霞が関霞が関ビル（９階）</t>
  </si>
  <si>
    <t>霞が関霞が関ビル（１０階）</t>
  </si>
  <si>
    <t>霞が関霞が関ビル（１１階）</t>
  </si>
  <si>
    <t>霞が関霞が関ビル（１２階）</t>
  </si>
  <si>
    <t>霞が関霞が関ビル（１３階）</t>
  </si>
  <si>
    <t>霞が関霞が関ビル（１４階）</t>
  </si>
  <si>
    <t>霞が関霞が関ビル（１５階）</t>
  </si>
  <si>
    <t>霞が関霞が関ビル（１６階）</t>
  </si>
  <si>
    <t>霞が関霞が関ビル（１７階）</t>
  </si>
  <si>
    <t>霞が関霞が関ビル（１８階）</t>
  </si>
  <si>
    <t>霞が関霞が関ビル（１９階）</t>
  </si>
  <si>
    <t>霞が関霞が関ビル（２０階）</t>
  </si>
  <si>
    <t>霞が関霞が関ビル（２１階）</t>
  </si>
  <si>
    <t>霞が関霞が関ビル（２２階）</t>
  </si>
  <si>
    <t>霞が関霞が関ビル（２３階）</t>
  </si>
  <si>
    <t>霞が関霞が関ビル（２４階）</t>
  </si>
  <si>
    <t>霞が関霞が関ビル（２５階）</t>
  </si>
  <si>
    <t>霞が関霞が関ビル（２６階）</t>
  </si>
  <si>
    <t>霞が関霞が関ビル（２７階）</t>
  </si>
  <si>
    <t>霞が関霞が関ビル（２８階）</t>
  </si>
  <si>
    <t>霞が関霞が関ビル（２９階）</t>
  </si>
  <si>
    <t>霞が関霞が関ビル（３０階）</t>
  </si>
  <si>
    <t>霞が関霞が関ビル（３１階）</t>
  </si>
  <si>
    <t>霞が関霞が関ビル（３２階）</t>
  </si>
  <si>
    <t>霞が関霞が関ビル（３３階）</t>
  </si>
  <si>
    <t>霞が関霞が関ビル（３４階）</t>
  </si>
  <si>
    <t>霞が関霞が関ビル（３５階）</t>
  </si>
  <si>
    <t>霞が関霞が関ビル（３６階）</t>
  </si>
  <si>
    <t>神田相生町</t>
  </si>
  <si>
    <t>神田淡路町</t>
  </si>
  <si>
    <t>神田和泉町</t>
  </si>
  <si>
    <t>神田岩本町</t>
  </si>
  <si>
    <t>神田小川町</t>
  </si>
  <si>
    <t>神田鍛冶町</t>
  </si>
  <si>
    <t>神田北乗物町</t>
  </si>
  <si>
    <t>神田紺屋町</t>
  </si>
  <si>
    <t>神田佐久間河岸</t>
  </si>
  <si>
    <t>神田佐久間町</t>
  </si>
  <si>
    <t>神田猿楽町</t>
  </si>
  <si>
    <t>神田神保町</t>
  </si>
  <si>
    <t>神田須田町</t>
  </si>
  <si>
    <t>神田駿河台</t>
  </si>
  <si>
    <t>神田多町</t>
  </si>
  <si>
    <t>神田司町</t>
  </si>
  <si>
    <t>神田富山町</t>
  </si>
  <si>
    <t>神田錦町</t>
  </si>
  <si>
    <t>神田西福田町</t>
  </si>
  <si>
    <t>神田練塀町</t>
  </si>
  <si>
    <t>神田花岡町</t>
  </si>
  <si>
    <t>神田東紺屋町</t>
  </si>
  <si>
    <t>神田東松下町</t>
  </si>
  <si>
    <t>神田平河町</t>
  </si>
  <si>
    <t>神田松永町</t>
  </si>
  <si>
    <t>神田美倉町</t>
  </si>
  <si>
    <t>神田三崎町</t>
  </si>
  <si>
    <t>神田美土代町</t>
  </si>
  <si>
    <t>紀尾井町</t>
  </si>
  <si>
    <t>北の丸公園</t>
  </si>
  <si>
    <t>九段南</t>
  </si>
  <si>
    <t>九段北</t>
  </si>
  <si>
    <t>皇居外苑</t>
  </si>
  <si>
    <t>麹町</t>
  </si>
  <si>
    <t>五番町</t>
  </si>
  <si>
    <t>三番町</t>
  </si>
  <si>
    <t>外神田</t>
  </si>
  <si>
    <t>千代田</t>
  </si>
  <si>
    <t>永田町（次のビルを除く）</t>
  </si>
  <si>
    <t>永田町山王パークタワー（地階・階層不明）</t>
  </si>
  <si>
    <t>永田町山王パークタワー（１階）</t>
  </si>
  <si>
    <t>永田町山王パークタワー（２階）</t>
  </si>
  <si>
    <t>永田町山王パークタワー（３階）</t>
  </si>
  <si>
    <t>永田町山王パークタワー（４階）</t>
  </si>
  <si>
    <t>永田町山王パークタワー（５階）</t>
  </si>
  <si>
    <t>永田町山王パークタワー（６階）</t>
  </si>
  <si>
    <t>永田町山王パークタワー（７階）</t>
  </si>
  <si>
    <t>永田町山王パークタワー（８階）</t>
  </si>
  <si>
    <t>永田町山王パークタワー（９階）</t>
  </si>
  <si>
    <t>永田町山王パークタワー（１０階）</t>
  </si>
  <si>
    <t>永田町山王パークタワー（１１階）</t>
  </si>
  <si>
    <t>永田町山王パークタワー（１２階）</t>
  </si>
  <si>
    <t>永田町山王パークタワー（１３階）</t>
  </si>
  <si>
    <t>永田町山王パークタワー（１４階）</t>
  </si>
  <si>
    <t>永田町山王パークタワー（１５階）</t>
  </si>
  <si>
    <t>永田町山王パークタワー（１６階）</t>
  </si>
  <si>
    <t>永田町山王パークタワー（１７階）</t>
  </si>
  <si>
    <t>永田町山王パークタワー（１８階）</t>
  </si>
  <si>
    <t>永田町山王パークタワー（１９階）</t>
  </si>
  <si>
    <t>永田町山王パークタワー（２０階）</t>
  </si>
  <si>
    <t>永田町山王パークタワー（２１階）</t>
  </si>
  <si>
    <t>永田町山王パークタワー（２２階）</t>
  </si>
  <si>
    <t>永田町山王パークタワー（２３階）</t>
  </si>
  <si>
    <t>永田町山王パークタワー（２４階）</t>
  </si>
  <si>
    <t>永田町山王パークタワー（２５階）</t>
  </si>
  <si>
    <t>永田町山王パークタワー（２６階）</t>
  </si>
  <si>
    <t>永田町山王パークタワー（２７階）</t>
  </si>
  <si>
    <t>永田町山王パークタワー（２８階）</t>
  </si>
  <si>
    <t>永田町山王パークタワー（２９階）</t>
  </si>
  <si>
    <t>永田町山王パークタワー（３０階）</t>
  </si>
  <si>
    <t>永田町山王パークタワー（３１階）</t>
  </si>
  <si>
    <t>永田町山王パークタワー（３２階）</t>
  </si>
  <si>
    <t>永田町山王パークタワー（３３階）</t>
  </si>
  <si>
    <t>永田町山王パークタワー（３４階）</t>
  </si>
  <si>
    <t>永田町山王パークタワー（３５階）</t>
  </si>
  <si>
    <t>永田町山王パークタワー（３６階）</t>
  </si>
  <si>
    <t>永田町山王パークタワー（３７階）</t>
  </si>
  <si>
    <t>永田町山王パークタワー（３８階）</t>
  </si>
  <si>
    <t>永田町山王パークタワー（３９階）</t>
  </si>
  <si>
    <t>永田町山王パークタワー（４０階）</t>
  </si>
  <si>
    <t>永田町山王パークタワー（４１階）</t>
  </si>
  <si>
    <t>永田町山王パークタワー（４２階）</t>
  </si>
  <si>
    <t>永田町山王パークタワー（４３階）</t>
  </si>
  <si>
    <t>永田町山王パークタワー（４４階）</t>
  </si>
  <si>
    <t>西神田</t>
  </si>
  <si>
    <t>二番町</t>
  </si>
  <si>
    <t>隼町</t>
  </si>
  <si>
    <t>東神田</t>
  </si>
  <si>
    <t>一ツ橋（１丁目）</t>
  </si>
  <si>
    <t>一ツ橋（２丁目）</t>
  </si>
  <si>
    <t>日比谷公園</t>
  </si>
  <si>
    <t>平河町</t>
  </si>
  <si>
    <t>富士見</t>
  </si>
  <si>
    <t>丸の内（次のビルを除く）</t>
  </si>
  <si>
    <t>丸の内グラントウキョウサウスタワー（地階・階層不明）</t>
  </si>
  <si>
    <t>丸の内グラントウキョウサウスタワー（１階）</t>
  </si>
  <si>
    <t>丸の内グラントウキョウサウスタワー（２階）</t>
  </si>
  <si>
    <t>丸の内グラントウキョウサウスタワー（３階）</t>
  </si>
  <si>
    <t>丸の内グラントウキョウサウスタワー（４階）</t>
  </si>
  <si>
    <t>丸の内グラントウキョウサウスタワー（５階）</t>
  </si>
  <si>
    <t>丸の内グラントウキョウサウスタワー（６階）</t>
  </si>
  <si>
    <t>丸の内グラントウキョウサウスタワー（７階）</t>
  </si>
  <si>
    <t>丸の内グラントウキョウサウスタワー（８階）</t>
  </si>
  <si>
    <t>丸の内グラントウキョウサウスタワー（９階）</t>
  </si>
  <si>
    <t>丸の内グラントウキョウサウスタワー（１０階）</t>
  </si>
  <si>
    <t>丸の内グラントウキョウサウスタワー（１１階）</t>
  </si>
  <si>
    <t>丸の内グラントウキョウサウスタワー（１２階）</t>
  </si>
  <si>
    <t>丸の内グラントウキョウサウスタワー（１３階）</t>
  </si>
  <si>
    <t>丸の内グラントウキョウサウスタワー（１４階）</t>
  </si>
  <si>
    <t>丸の内グラントウキョウサウスタワー（１５階）</t>
  </si>
  <si>
    <t>丸の内グラントウキョウサウスタワー（１６階）</t>
  </si>
  <si>
    <t>丸の内グラントウキョウサウスタワー（１７階）</t>
  </si>
  <si>
    <t>丸の内グラントウキョウサウスタワー（１８階）</t>
  </si>
  <si>
    <t>丸の内グラントウキョウサウスタワー（１９階）</t>
  </si>
  <si>
    <t>丸の内グラントウキョウサウスタワー（２０階）</t>
  </si>
  <si>
    <t>丸の内グラントウキョウサウスタワー（２１階）</t>
  </si>
  <si>
    <t>丸の内グラントウキョウサウスタワー（２２階）</t>
  </si>
  <si>
    <t>丸の内グラントウキョウサウスタワー（２３階）</t>
  </si>
  <si>
    <t>丸の内グラントウキョウサウスタワー（２４階）</t>
  </si>
  <si>
    <t>丸の内グラントウキョウサウスタワー（２５階）</t>
  </si>
  <si>
    <t>丸の内グラントウキョウサウスタワー（２６階）</t>
  </si>
  <si>
    <t>丸の内グラントウキョウサウスタワー（２７階）</t>
  </si>
  <si>
    <t>丸の内グラントウキョウサウスタワー（２８階）</t>
  </si>
  <si>
    <t>丸の内グラントウキョウサウスタワー（２９階）</t>
  </si>
  <si>
    <t>丸の内グラントウキョウサウスタワー（３０階）</t>
  </si>
  <si>
    <t>丸の内グラントウキョウサウスタワー（３１階）</t>
  </si>
  <si>
    <t>丸の内グラントウキョウサウスタワー（３２階）</t>
  </si>
  <si>
    <t>丸の内グラントウキョウサウスタワー（３３階）</t>
  </si>
  <si>
    <t>丸の内グラントウキョウサウスタワー（３４階）</t>
  </si>
  <si>
    <t>丸の内グラントウキョウサウスタワー（３５階）</t>
  </si>
  <si>
    <t>丸の内グラントウキョウサウスタワー（３６階）</t>
  </si>
  <si>
    <t>丸の内グラントウキョウサウスタワー（３７階）</t>
  </si>
  <si>
    <t>丸の内グラントウキョウサウスタワー（３８階）</t>
  </si>
  <si>
    <t>丸の内グラントウキョウサウスタワー（３９階）</t>
  </si>
  <si>
    <t>丸の内グラントウキョウサウスタワー（４０階）</t>
  </si>
  <si>
    <t>丸の内グラントウキョウサウスタワー（４１階）</t>
  </si>
  <si>
    <t>丸の内グラントウキョウサウスタワー（４２階）</t>
  </si>
  <si>
    <t>丸の内グラントウキョウノースタワー（地階・階層不明）</t>
  </si>
  <si>
    <t>丸の内グラントウキョウノースタワー（１階）</t>
  </si>
  <si>
    <t>丸の内グラントウキョウノースタワー（２階）</t>
  </si>
  <si>
    <t>丸の内グラントウキョウノースタワー（３階）</t>
  </si>
  <si>
    <t>丸の内グラントウキョウノースタワー（４階）</t>
  </si>
  <si>
    <t>丸の内グラントウキョウノースタワー（５階）</t>
  </si>
  <si>
    <t>丸の内グラントウキョウノースタワー（６階）</t>
  </si>
  <si>
    <t>丸の内グラントウキョウノースタワー（７階）</t>
  </si>
  <si>
    <t>丸の内グラントウキョウノースタワー（８階）</t>
  </si>
  <si>
    <t>丸の内グラントウキョウノースタワー（９階）</t>
  </si>
  <si>
    <t>丸の内グラントウキョウノースタワー（１０階）</t>
  </si>
  <si>
    <t>丸の内グラントウキョウノースタワー（１１階）</t>
  </si>
  <si>
    <t>丸の内グラントウキョウノースタワー（１２階）</t>
  </si>
  <si>
    <t>丸の内グラントウキョウノースタワー（１３階）</t>
  </si>
  <si>
    <t>丸の内グラントウキョウノースタワー（１４階）</t>
  </si>
  <si>
    <t>丸の内グラントウキョウノースタワー（１５階）</t>
  </si>
  <si>
    <t>丸の内グラントウキョウノースタワー（１６階）</t>
  </si>
  <si>
    <t>丸の内グラントウキョウノースタワー（１７階）</t>
  </si>
  <si>
    <t>丸の内グラントウキョウノースタワー（１８階）</t>
  </si>
  <si>
    <t>丸の内グラントウキョウノースタワー（１９階）</t>
  </si>
  <si>
    <t>丸の内グラントウキョウノースタワー（２０階）</t>
  </si>
  <si>
    <t>丸の内グラントウキョウノースタワー（２１階）</t>
  </si>
  <si>
    <t>丸の内グラントウキョウノースタワー（２２階）</t>
  </si>
  <si>
    <t>丸の内グラントウキョウノースタワー（２３階）</t>
  </si>
  <si>
    <t>丸の内グラントウキョウノースタワー（２４階）</t>
  </si>
  <si>
    <t>丸の内グラントウキョウノースタワー（２５階）</t>
  </si>
  <si>
    <t>丸の内グラントウキョウノースタワー（２６階）</t>
  </si>
  <si>
    <t>丸の内グラントウキョウノースタワー（２７階）</t>
  </si>
  <si>
    <t>丸の内グラントウキョウノースタワー（２８階）</t>
  </si>
  <si>
    <t>丸の内グラントウキョウノースタワー（２９階）</t>
  </si>
  <si>
    <t>丸の内グラントウキョウノースタワー（３０階）</t>
  </si>
  <si>
    <t>丸の内グラントウキョウノースタワー（３１階）</t>
  </si>
  <si>
    <t>丸の内グラントウキョウノースタワー（３２階）</t>
  </si>
  <si>
    <t>丸の内グラントウキョウノースタワー（３３階）</t>
  </si>
  <si>
    <t>丸の内グラントウキョウノースタワー（３４階）</t>
  </si>
  <si>
    <t>丸の内グラントウキョウノースタワー（３５階）</t>
  </si>
  <si>
    <t>丸の内グラントウキョウノースタワー（３６階）</t>
  </si>
  <si>
    <t>丸の内グラントウキョウノースタワー（３７階）</t>
  </si>
  <si>
    <t>丸の内グラントウキョウノースタワー（３８階）</t>
  </si>
  <si>
    <t>丸の内グラントウキョウノースタワー（３９階）</t>
  </si>
  <si>
    <t>丸の内グラントウキョウノースタワー（４０階）</t>
  </si>
  <si>
    <t>丸の内グラントウキョウノースタワー（４１階）</t>
  </si>
  <si>
    <t>丸の内グラントウキョウノースタワー（４２階）</t>
  </si>
  <si>
    <t>丸の内グラントウキョウノースタワー（４３階）</t>
  </si>
  <si>
    <t>丸の内ＪＰタワー（地階・階層不明）</t>
  </si>
  <si>
    <t>丸の内ＪＰタワー（１階）</t>
  </si>
  <si>
    <t>丸の内ＪＰタワー（２階）</t>
  </si>
  <si>
    <t>丸の内ＪＰタワー（３階）</t>
  </si>
  <si>
    <t>丸の内ＪＰタワー（４階）</t>
  </si>
  <si>
    <t>丸の内ＪＰタワー（５階）</t>
  </si>
  <si>
    <t>丸の内ＪＰタワー（６階）</t>
  </si>
  <si>
    <t>丸の内ＪＰタワー（７階）</t>
  </si>
  <si>
    <t>丸の内ＪＰタワー（８階）</t>
  </si>
  <si>
    <t>丸の内ＪＰタワー（９階）</t>
  </si>
  <si>
    <t>丸の内ＪＰタワー（１０階）</t>
  </si>
  <si>
    <t>丸の内ＪＰタワー（１１階）</t>
  </si>
  <si>
    <t>丸の内ＪＰタワー（１２階）</t>
  </si>
  <si>
    <t>丸の内ＪＰタワー（１３階）</t>
  </si>
  <si>
    <t>丸の内ＪＰタワー（１４階）</t>
  </si>
  <si>
    <t>丸の内ＪＰタワー（１５階）</t>
  </si>
  <si>
    <t>丸の内ＪＰタワー（１６階）</t>
  </si>
  <si>
    <t>丸の内ＪＰタワー（１７階）</t>
  </si>
  <si>
    <t>丸の内ＪＰタワー（１８階）</t>
  </si>
  <si>
    <t>丸の内ＪＰタワー（１９階）</t>
  </si>
  <si>
    <t>丸の内ＪＰタワー（２０階）</t>
  </si>
  <si>
    <t>丸の内ＪＰタワー（２１階）</t>
  </si>
  <si>
    <t>丸の内ＪＰタワー（２２階）</t>
  </si>
  <si>
    <t>丸の内ＪＰタワー（２３階）</t>
  </si>
  <si>
    <t>丸の内ＪＰタワー（２４階）</t>
  </si>
  <si>
    <t>丸の内ＪＰタワー（２５階）</t>
  </si>
  <si>
    <t>丸の内ＪＰタワー（２６階）</t>
  </si>
  <si>
    <t>丸の内ＪＰタワー（２７階）</t>
  </si>
  <si>
    <t>丸の内ＪＰタワー（２８階）</t>
  </si>
  <si>
    <t>丸の内ＪＰタワー（２９階）</t>
  </si>
  <si>
    <t>丸の内ＪＰタワー（３０階）</t>
  </si>
  <si>
    <t>丸の内ＪＰタワー（３１階）</t>
  </si>
  <si>
    <t>丸の内ＪＰタワー（３２階）</t>
  </si>
  <si>
    <t>丸の内ＪＰタワー（３３階）</t>
  </si>
  <si>
    <t>丸の内ＪＰタワー（３４階）</t>
  </si>
  <si>
    <t>丸の内ＪＰタワー（３５階）</t>
  </si>
  <si>
    <t>丸の内ＪＰタワー（３６階）</t>
  </si>
  <si>
    <t>丸の内ＪＰタワー（３７階）</t>
  </si>
  <si>
    <t>丸の内ＪＰタワー（３８階）</t>
  </si>
  <si>
    <t>丸の内新丸の内ビルディング（地階・階層不明）</t>
  </si>
  <si>
    <t>丸の内新丸の内ビルディング（１階）</t>
  </si>
  <si>
    <t>丸の内新丸の内ビルディング（２階）</t>
  </si>
  <si>
    <t>丸の内新丸の内ビルディング（３階）</t>
  </si>
  <si>
    <t>丸の内新丸の内ビルディング（４階）</t>
  </si>
  <si>
    <t>丸の内新丸の内ビルディング（５階）</t>
  </si>
  <si>
    <t>丸の内新丸の内ビルディング（６階）</t>
  </si>
  <si>
    <t>丸の内新丸の内ビルディング（７階）</t>
  </si>
  <si>
    <t>丸の内新丸の内ビルディング（８階）</t>
  </si>
  <si>
    <t>丸の内新丸の内ビルディング（９階）</t>
  </si>
  <si>
    <t>丸の内新丸の内ビルディング（１０階）</t>
  </si>
  <si>
    <t>丸の内新丸の内ビルディング（１１階）</t>
  </si>
  <si>
    <t>丸の内新丸の内ビルディング（１２階）</t>
  </si>
  <si>
    <t>丸の内新丸の内ビルディング（１３階）</t>
  </si>
  <si>
    <t>丸の内新丸の内ビルディング（１４階）</t>
  </si>
  <si>
    <t>丸の内新丸の内ビルディング（１５階）</t>
  </si>
  <si>
    <t>丸の内新丸の内ビルディング（１６階）</t>
  </si>
  <si>
    <t>丸の内新丸の内ビルディング（１７階）</t>
  </si>
  <si>
    <t>丸の内新丸の内ビルディング（１８階）</t>
  </si>
  <si>
    <t>丸の内新丸の内ビルディング（１９階）</t>
  </si>
  <si>
    <t>丸の内新丸の内ビルディング（２０階）</t>
  </si>
  <si>
    <t>丸の内新丸の内ビルディング（２１階）</t>
  </si>
  <si>
    <t>丸の内新丸の内ビルディング（２２階）</t>
  </si>
  <si>
    <t>丸の内新丸の内ビルディング（２３階）</t>
  </si>
  <si>
    <t>丸の内新丸の内ビルディング（２４階）</t>
  </si>
  <si>
    <t>丸の内新丸の内ビルディング（２５階）</t>
  </si>
  <si>
    <t>丸の内新丸の内ビルディング（２６階）</t>
  </si>
  <si>
    <t>丸の内新丸の内ビルディング（２７階）</t>
  </si>
  <si>
    <t>丸の内新丸の内ビルディング（２８階）</t>
  </si>
  <si>
    <t>丸の内新丸の内ビルディング（２９階）</t>
  </si>
  <si>
    <t>丸の内新丸の内ビルディング（３０階）</t>
  </si>
  <si>
    <t>丸の内新丸の内ビルディング（３１階）</t>
  </si>
  <si>
    <t>丸の内新丸の内ビルディング（３２階）</t>
  </si>
  <si>
    <t>丸の内新丸の内ビルディング（３３階）</t>
  </si>
  <si>
    <t>丸の内新丸の内ビルディング（３４階）</t>
  </si>
  <si>
    <t>丸の内新丸の内ビルディング（３５階）</t>
  </si>
  <si>
    <t>丸の内新丸の内ビルディング（３６階）</t>
  </si>
  <si>
    <t>丸の内新丸の内ビルディング（３７階）</t>
  </si>
  <si>
    <t>丸の内新丸の内ビルディング（３８階）</t>
  </si>
  <si>
    <t>丸の内東京ビルディング（地階・階層不明）</t>
  </si>
  <si>
    <t>丸の内東京ビルディング（１階）</t>
  </si>
  <si>
    <t>丸の内東京ビルディング（２階）</t>
  </si>
  <si>
    <t>丸の内東京ビルディング（３階）</t>
  </si>
  <si>
    <t>丸の内東京ビルディング（４階）</t>
  </si>
  <si>
    <t>丸の内東京ビルディング（５階）</t>
  </si>
  <si>
    <t>丸の内東京ビルディング（６階）</t>
  </si>
  <si>
    <t>丸の内東京ビルディング（７階）</t>
  </si>
  <si>
    <t>丸の内東京ビルディング（８階）</t>
  </si>
  <si>
    <t>丸の内東京ビルディング（９階）</t>
  </si>
  <si>
    <t>丸の内東京ビルディング（１０階）</t>
  </si>
  <si>
    <t>丸の内東京ビルディング（１１階）</t>
  </si>
  <si>
    <t>丸の内東京ビルディング（１２階）</t>
  </si>
  <si>
    <t>丸の内東京ビルディング（１３階）</t>
  </si>
  <si>
    <t>丸の内東京ビルディング（１４階）</t>
  </si>
  <si>
    <t>丸の内東京ビルディング（１５階）</t>
  </si>
  <si>
    <t>丸の内東京ビルディング（１６階）</t>
  </si>
  <si>
    <t>丸の内東京ビルディング（１７階）</t>
  </si>
  <si>
    <t>丸の内東京ビルディング（１８階）</t>
  </si>
  <si>
    <t>丸の内東京ビルディング（１９階）</t>
  </si>
  <si>
    <t>丸の内東京ビルディング（２０階）</t>
  </si>
  <si>
    <t>丸の内東京ビルディング（２１階）</t>
  </si>
  <si>
    <t>丸の内東京ビルディング（２２階）</t>
  </si>
  <si>
    <t>丸の内東京ビルディング（２３階）</t>
  </si>
  <si>
    <t>丸の内東京ビルディング（２４階）</t>
  </si>
  <si>
    <t>丸の内東京ビルディング（２５階）</t>
  </si>
  <si>
    <t>丸の内東京ビルディング（２６階）</t>
  </si>
  <si>
    <t>丸の内東京ビルディング（２７階）</t>
  </si>
  <si>
    <t>丸の内東京ビルディング（２８階）</t>
  </si>
  <si>
    <t>丸の内東京ビルディング（２９階）</t>
  </si>
  <si>
    <t>丸の内東京ビルディング（３０階）</t>
  </si>
  <si>
    <t>丸の内東京ビルディング（３１階）</t>
  </si>
  <si>
    <t>丸の内東京ビルディング（３２階）</t>
  </si>
  <si>
    <t>丸の内東京ビルディング（３３階）</t>
  </si>
  <si>
    <t>丸の内パシフィックセンチュリープレイス丸の内（地階・階層不明）</t>
  </si>
  <si>
    <t>丸の内パシフィックセンチュリープレイス丸の内（１階）</t>
  </si>
  <si>
    <t>丸の内パシフィックセンチュリープレイス丸の内（２階）</t>
  </si>
  <si>
    <t>丸の内パシフィックセンチュリープレイス丸の内（３階）</t>
  </si>
  <si>
    <t>丸の内パシフィックセンチュリープレイス丸の内（４階）</t>
  </si>
  <si>
    <t>丸の内パシフィックセンチュリープレイス丸の内（５階）</t>
  </si>
  <si>
    <t>丸の内パシフィックセンチュリープレイス丸の内（６階）</t>
  </si>
  <si>
    <t>丸の内パシフィックセンチュリープレイス丸の内（７階）</t>
  </si>
  <si>
    <t>丸の内パシフィックセンチュリープレイス丸の内（８階）</t>
  </si>
  <si>
    <t>丸の内パシフィックセンチュリープレイス丸の内（９階）</t>
  </si>
  <si>
    <t>丸の内パシフィックセンチュリープレイス丸の内（１０階）</t>
  </si>
  <si>
    <t>丸の内パシフィックセンチュリープレイス丸の内（１１階）</t>
  </si>
  <si>
    <t>丸の内パシフィックセンチュリープレイス丸の内（１２階）</t>
  </si>
  <si>
    <t>丸の内パシフィックセンチュリープレイス丸の内（１３階）</t>
  </si>
  <si>
    <t>丸の内パシフィックセンチュリープレイス丸の内（１４階）</t>
  </si>
  <si>
    <t>丸の内パシフィックセンチュリープレイス丸の内（１５階）</t>
  </si>
  <si>
    <t>丸の内パシフィックセンチュリープレイス丸の内（１６階）</t>
  </si>
  <si>
    <t>丸の内パシフィックセンチュリープレイス丸の内（１７階）</t>
  </si>
  <si>
    <t>丸の内パシフィックセンチュリープレイス丸の内（１８階）</t>
  </si>
  <si>
    <t>丸の内パシフィックセンチュリープレイス丸の内（１９階）</t>
  </si>
  <si>
    <t>丸の内パシフィックセンチュリープレイス丸の内（２０階）</t>
  </si>
  <si>
    <t>丸の内パシフィックセンチュリープレイス丸の内（２１階）</t>
  </si>
  <si>
    <t>丸の内パシフィックセンチュリープレイス丸の内（２２階）</t>
  </si>
  <si>
    <t>丸の内パシフィックセンチュリープレイス丸の内（２３階）</t>
  </si>
  <si>
    <t>丸の内パシフィックセンチュリープレイス丸の内（２４階）</t>
  </si>
  <si>
    <t>丸の内パシフィックセンチュリープレイス丸の内（２５階）</t>
  </si>
  <si>
    <t>丸の内パシフィックセンチュリープレイス丸の内（２６階）</t>
  </si>
  <si>
    <t>丸の内パシフィックセンチュリープレイス丸の内（２７階）</t>
  </si>
  <si>
    <t>丸の内パシフィックセンチュリープレイス丸の内（２８階）</t>
  </si>
  <si>
    <t>丸の内パシフィックセンチュリープレイス丸の内（２９階）</t>
  </si>
  <si>
    <t>丸の内パシフィックセンチュリープレイス丸の内（３０階）</t>
  </si>
  <si>
    <t>丸の内パシフィックセンチュリープレイス丸の内（３１階）</t>
  </si>
  <si>
    <t>丸の内丸の内パークビルディング（地階・階層不明）</t>
  </si>
  <si>
    <t>丸の内丸の内パークビルディング（１階）</t>
  </si>
  <si>
    <t>丸の内丸の内パークビルディング（２階）</t>
  </si>
  <si>
    <t>丸の内丸の内パークビルディング（３階）</t>
  </si>
  <si>
    <t>丸の内丸の内パークビルディング（４階）</t>
  </si>
  <si>
    <t>丸の内丸の内パークビルディング（５階）</t>
  </si>
  <si>
    <t>丸の内丸の内パークビルディング（６階）</t>
  </si>
  <si>
    <t>丸の内丸の内パークビルディング（７階）</t>
  </si>
  <si>
    <t>丸の内丸の内パークビルディング（８階）</t>
  </si>
  <si>
    <t>丸の内丸の内パークビルディング（９階）</t>
  </si>
  <si>
    <t>丸の内丸の内パークビルディング（１０階）</t>
  </si>
  <si>
    <t>丸の内丸の内パークビルディング（１１階）</t>
  </si>
  <si>
    <t>丸の内丸の内パークビルディング（１２階）</t>
  </si>
  <si>
    <t>丸の内丸の内パークビルディング（１３階）</t>
  </si>
  <si>
    <t>丸の内丸の内パークビルディング（１４階）</t>
  </si>
  <si>
    <t>丸の内丸の内パークビルディング（１５階）</t>
  </si>
  <si>
    <t>丸の内丸の内パークビルディング（１６階）</t>
  </si>
  <si>
    <t>丸の内丸の内パークビルディング（１７階）</t>
  </si>
  <si>
    <t>丸の内丸の内パークビルディング（１８階）</t>
  </si>
  <si>
    <t>丸の内丸の内パークビルディング（１９階）</t>
  </si>
  <si>
    <t>丸の内丸の内パークビルディング（２０階）</t>
  </si>
  <si>
    <t>丸の内丸の内パークビルディング（２１階）</t>
  </si>
  <si>
    <t>丸の内丸の内パークビルディング（２２階）</t>
  </si>
  <si>
    <t>丸の内丸の内パークビルディング（２３階）</t>
  </si>
  <si>
    <t>丸の内丸の内パークビルディング（２４階）</t>
  </si>
  <si>
    <t>丸の内丸の内パークビルディング（２５階）</t>
  </si>
  <si>
    <t>丸の内丸の内パークビルディング（２６階）</t>
  </si>
  <si>
    <t>丸の内丸の内パークビルディング（２７階）</t>
  </si>
  <si>
    <t>丸の内丸の内パークビルディング（２８階）</t>
  </si>
  <si>
    <t>丸の内丸の内パークビルディング（２９階）</t>
  </si>
  <si>
    <t>丸の内丸の内パークビルディング（３０階）</t>
  </si>
  <si>
    <t>丸の内丸の内パークビルディング（３１階）</t>
  </si>
  <si>
    <t>丸の内丸の内パークビルディング（３２階）</t>
  </si>
  <si>
    <t>丸の内丸の内パークビルディング（３３階）</t>
  </si>
  <si>
    <t>丸の内丸の内パークビルディング（３４階）</t>
  </si>
  <si>
    <t>丸の内丸の内ビルディング（地階・階層不明）</t>
  </si>
  <si>
    <t>丸の内丸の内ビルディング（１階）</t>
  </si>
  <si>
    <t>丸の内丸の内ビルディング（２階）</t>
  </si>
  <si>
    <t>丸の内丸の内ビルディング（３階）</t>
  </si>
  <si>
    <t>丸の内丸の内ビルディング（４階）</t>
  </si>
  <si>
    <t>丸の内丸の内ビルディング（５階）</t>
  </si>
  <si>
    <t>丸の内丸の内ビルディング（６階）</t>
  </si>
  <si>
    <t>丸の内丸の内ビルディング（７階）</t>
  </si>
  <si>
    <t>丸の内丸の内ビルディング（８階）</t>
  </si>
  <si>
    <t>丸の内丸の内ビルディング（９階）</t>
  </si>
  <si>
    <t>丸の内丸の内ビルディング（１０階）</t>
  </si>
  <si>
    <t>丸の内丸の内ビルディング（１１階）</t>
  </si>
  <si>
    <t>丸の内丸の内ビルディング（１２階）</t>
  </si>
  <si>
    <t>丸の内丸の内ビルディング（１３階）</t>
  </si>
  <si>
    <t>丸の内丸の内ビルディング（１４階）</t>
  </si>
  <si>
    <t>丸の内丸の内ビルディング（１５階）</t>
  </si>
  <si>
    <t>丸の内丸の内ビルディング（１６階）</t>
  </si>
  <si>
    <t>丸の内丸の内ビルディング（１７階）</t>
  </si>
  <si>
    <t>丸の内丸の内ビルディング（１８階）</t>
  </si>
  <si>
    <t>丸の内丸の内ビルディング（１９階）</t>
  </si>
  <si>
    <t>丸の内丸の内ビルディング（２０階）</t>
  </si>
  <si>
    <t>丸の内丸の内ビルディング（２１階）</t>
  </si>
  <si>
    <t>丸の内丸の内ビルディング（２２階）</t>
  </si>
  <si>
    <t>丸の内丸の内ビルディング（２３階）</t>
  </si>
  <si>
    <t>丸の内丸の内ビルディング（２４階）</t>
  </si>
  <si>
    <t>丸の内丸の内ビルディング（２５階）</t>
  </si>
  <si>
    <t>丸の内丸の内ビルディング（２６階）</t>
  </si>
  <si>
    <t>丸の内丸の内ビルディング（２７階）</t>
  </si>
  <si>
    <t>丸の内丸の内ビルディング（２８階）</t>
  </si>
  <si>
    <t>丸の内丸の内ビルディング（２９階）</t>
  </si>
  <si>
    <t>丸の内丸の内ビルディング（３０階）</t>
  </si>
  <si>
    <t>丸の内丸の内ビルディング（３１階）</t>
  </si>
  <si>
    <t>丸の内丸の内ビルディング（３２階）</t>
  </si>
  <si>
    <t>丸の内丸の内ビルディング（３３階）</t>
  </si>
  <si>
    <t>丸の内丸の内ビルディング（３４階）</t>
  </si>
  <si>
    <t>丸の内丸の内ビルディング（３５階）</t>
  </si>
  <si>
    <t>丸の内丸の内ビルディング（３６階）</t>
  </si>
  <si>
    <t>丸の内丸の内ビルディング（３７階）</t>
  </si>
  <si>
    <t>有楽町</t>
  </si>
  <si>
    <t>四番町</t>
  </si>
  <si>
    <t>六番町</t>
  </si>
  <si>
    <t>中央区</t>
  </si>
  <si>
    <t>明石町</t>
  </si>
  <si>
    <t>入船</t>
  </si>
  <si>
    <t>勝どき</t>
  </si>
  <si>
    <t>京橋</t>
  </si>
  <si>
    <t>銀座</t>
  </si>
  <si>
    <t>新川</t>
  </si>
  <si>
    <t>新富</t>
  </si>
  <si>
    <t>月島</t>
  </si>
  <si>
    <t>築地</t>
  </si>
  <si>
    <t>佃</t>
  </si>
  <si>
    <t>豊海町</t>
  </si>
  <si>
    <t>日本橋（次のビルを除く）</t>
  </si>
  <si>
    <t>日本橋東京日本橋タワー（地階・階層不明）</t>
  </si>
  <si>
    <t>日本橋東京日本橋タワー（１階）</t>
  </si>
  <si>
    <t>日本橋東京日本橋タワー（２階）</t>
  </si>
  <si>
    <t>日本橋東京日本橋タワー（３階）</t>
  </si>
  <si>
    <t>日本橋東京日本橋タワー（４階）</t>
  </si>
  <si>
    <t>日本橋東京日本橋タワー（５階）</t>
  </si>
  <si>
    <t>日本橋東京日本橋タワー（６階）</t>
  </si>
  <si>
    <t>日本橋東京日本橋タワー（７階）</t>
  </si>
  <si>
    <t>日本橋東京日本橋タワー（８階）</t>
  </si>
  <si>
    <t>日本橋東京日本橋タワー（９階）</t>
  </si>
  <si>
    <t>日本橋東京日本橋タワー（１０階）</t>
  </si>
  <si>
    <t>日本橋東京日本橋タワー（１１階）</t>
  </si>
  <si>
    <t>日本橋東京日本橋タワー（１２階）</t>
  </si>
  <si>
    <t>日本橋東京日本橋タワー（１３階）</t>
  </si>
  <si>
    <t>日本橋東京日本橋タワー（１４階）</t>
  </si>
  <si>
    <t>日本橋東京日本橋タワー（１５階）</t>
  </si>
  <si>
    <t>日本橋東京日本橋タワー（１６階）</t>
  </si>
  <si>
    <t>日本橋東京日本橋タワー（１７階）</t>
  </si>
  <si>
    <t>日本橋東京日本橋タワー（１８階）</t>
  </si>
  <si>
    <t>日本橋東京日本橋タワー（１９階）</t>
  </si>
  <si>
    <t>日本橋東京日本橋タワー（２０階）</t>
  </si>
  <si>
    <t>日本橋東京日本橋タワー（２１階）</t>
  </si>
  <si>
    <t>日本橋東京日本橋タワー（２２階）</t>
  </si>
  <si>
    <t>日本橋東京日本橋タワー（２３階）</t>
  </si>
  <si>
    <t>日本橋東京日本橋タワー（２４階）</t>
  </si>
  <si>
    <t>日本橋東京日本橋タワー（２５階）</t>
  </si>
  <si>
    <t>日本橋東京日本橋タワー（２６階）</t>
  </si>
  <si>
    <t>日本橋東京日本橋タワー（２７階）</t>
  </si>
  <si>
    <t>日本橋東京日本橋タワー（２８階）</t>
  </si>
  <si>
    <t>日本橋東京日本橋タワー（２９階）</t>
  </si>
  <si>
    <t>日本橋東京日本橋タワー（３０階）</t>
  </si>
  <si>
    <t>日本橋東京日本橋タワー（３１階）</t>
  </si>
  <si>
    <t>日本橋東京日本橋タワー（３２階）</t>
  </si>
  <si>
    <t>日本橋東京日本橋タワー（３３階）</t>
  </si>
  <si>
    <t>日本橋東京日本橋タワー（３４階）</t>
  </si>
  <si>
    <t>日本橋東京日本橋タワー（３５階）</t>
  </si>
  <si>
    <t>日本橋日本橋高島屋三井ビルディング（地階・階層不明）</t>
  </si>
  <si>
    <t>日本橋日本橋高島屋三井ビルディング（１階）</t>
  </si>
  <si>
    <t>日本橋日本橋高島屋三井ビルディング（２階）</t>
  </si>
  <si>
    <t>日本橋日本橋高島屋三井ビルディング（３階）</t>
  </si>
  <si>
    <t>日本橋日本橋高島屋三井ビルディング（４階）</t>
  </si>
  <si>
    <t>日本橋日本橋高島屋三井ビルディング（５階）</t>
  </si>
  <si>
    <t>日本橋日本橋高島屋三井ビルディング（６階）</t>
  </si>
  <si>
    <t>日本橋日本橋高島屋三井ビルディング（７階）</t>
  </si>
  <si>
    <t>日本橋日本橋高島屋三井ビルディング（８階）</t>
  </si>
  <si>
    <t>日本橋日本橋高島屋三井ビルディング（９階）</t>
  </si>
  <si>
    <t>日本橋日本橋高島屋三井ビルディング（１０階）</t>
  </si>
  <si>
    <t>日本橋日本橋高島屋三井ビルディング（１１階）</t>
  </si>
  <si>
    <t>日本橋日本橋高島屋三井ビルディング（１２階）</t>
  </si>
  <si>
    <t>日本橋日本橋高島屋三井ビルディング（１３階）</t>
  </si>
  <si>
    <t>日本橋日本橋高島屋三井ビルディング（１４階）</t>
  </si>
  <si>
    <t>日本橋日本橋高島屋三井ビルディング（１５階）</t>
  </si>
  <si>
    <t>日本橋日本橋高島屋三井ビルディング（１６階）</t>
  </si>
  <si>
    <t>日本橋日本橋高島屋三井ビルディング（１７階）</t>
  </si>
  <si>
    <t>日本橋日本橋高島屋三井ビルディング（１８階）</t>
  </si>
  <si>
    <t>日本橋日本橋高島屋三井ビルディング（１９階）</t>
  </si>
  <si>
    <t>日本橋日本橋高島屋三井ビルディング（２０階）</t>
  </si>
  <si>
    <t>日本橋日本橋高島屋三井ビルディング（２１階）</t>
  </si>
  <si>
    <t>日本橋日本橋高島屋三井ビルディング（２２階）</t>
  </si>
  <si>
    <t>日本橋日本橋高島屋三井ビルディング（２３階）</t>
  </si>
  <si>
    <t>日本橋日本橋高島屋三井ビルディング（２４階）</t>
  </si>
  <si>
    <t>日本橋日本橋高島屋三井ビルディング（２５階）</t>
  </si>
  <si>
    <t>日本橋日本橋高島屋三井ビルディング（２６階）</t>
  </si>
  <si>
    <t>日本橋日本橋高島屋三井ビルディング（２７階）</t>
  </si>
  <si>
    <t>日本橋日本橋高島屋三井ビルディング（２８階）</t>
  </si>
  <si>
    <t>日本橋日本橋高島屋三井ビルディング（２９階）</t>
  </si>
  <si>
    <t>日本橋日本橋高島屋三井ビルディング（３０階）</t>
  </si>
  <si>
    <t>日本橋日本橋高島屋三井ビルディング（３１階）</t>
  </si>
  <si>
    <t>日本橋日本橋高島屋三井ビルディング（３２階）</t>
  </si>
  <si>
    <t>日本橋大伝馬町</t>
  </si>
  <si>
    <t>日本橋蛎殻町</t>
  </si>
  <si>
    <t>日本橋兜町</t>
  </si>
  <si>
    <t>日本橋茅場町</t>
  </si>
  <si>
    <t>日本橋小網町</t>
  </si>
  <si>
    <t>日本橋小伝馬町</t>
  </si>
  <si>
    <t>日本橋小舟町</t>
  </si>
  <si>
    <t>日本橋富沢町</t>
  </si>
  <si>
    <t>日本橋中洲</t>
  </si>
  <si>
    <t>日本橋人形町</t>
  </si>
  <si>
    <t>日本橋箱崎町</t>
  </si>
  <si>
    <t>日本橋浜町</t>
  </si>
  <si>
    <t>日本橋馬喰町</t>
  </si>
  <si>
    <t>日本橋久松町</t>
  </si>
  <si>
    <t>日本橋堀留町</t>
  </si>
  <si>
    <t>日本橋本石町</t>
  </si>
  <si>
    <t>日本橋本町</t>
  </si>
  <si>
    <t>日本橋室町</t>
  </si>
  <si>
    <t>日本橋横山町</t>
  </si>
  <si>
    <t>八丁堀</t>
  </si>
  <si>
    <t>浜離宮庭園</t>
  </si>
  <si>
    <t>晴海（次のビルを除く）</t>
  </si>
  <si>
    <t>晴海オフィスタワーＸ（地階・階層不明）</t>
  </si>
  <si>
    <t>晴海オフィスタワーＸ（１階）</t>
  </si>
  <si>
    <t>晴海オフィスタワーＸ（２階）</t>
  </si>
  <si>
    <t>晴海オフィスタワーＸ（３階）</t>
  </si>
  <si>
    <t>晴海オフィスタワーＸ（４階）</t>
  </si>
  <si>
    <t>晴海オフィスタワーＸ（５階）</t>
  </si>
  <si>
    <t>晴海オフィスタワーＸ（６階）</t>
  </si>
  <si>
    <t>晴海オフィスタワーＸ（７階）</t>
  </si>
  <si>
    <t>晴海オフィスタワーＸ（８階）</t>
  </si>
  <si>
    <t>晴海オフィスタワーＸ（９階）</t>
  </si>
  <si>
    <t>晴海オフィスタワーＸ（１０階）</t>
  </si>
  <si>
    <t>晴海オフィスタワーＸ（１１階）</t>
  </si>
  <si>
    <t>晴海オフィスタワーＸ（１２階）</t>
  </si>
  <si>
    <t>晴海オフィスタワーＸ（１３階）</t>
  </si>
  <si>
    <t>晴海オフィスタワーＸ（１４階）</t>
  </si>
  <si>
    <t>晴海オフィスタワーＸ（１５階）</t>
  </si>
  <si>
    <t>晴海オフィスタワーＸ（１６階）</t>
  </si>
  <si>
    <t>晴海オフィスタワーＸ（１７階）</t>
  </si>
  <si>
    <t>晴海オフィスタワーＸ（１８階）</t>
  </si>
  <si>
    <t>晴海オフィスタワーＸ（１９階）</t>
  </si>
  <si>
    <t>晴海オフィスタワーＸ（２０階）</t>
  </si>
  <si>
    <t>晴海オフィスタワーＸ（２１階）</t>
  </si>
  <si>
    <t>晴海オフィスタワーＸ（２２階）</t>
  </si>
  <si>
    <t>晴海オフィスタワーＸ（２３階）</t>
  </si>
  <si>
    <t>晴海オフィスタワーＸ（２４階）</t>
  </si>
  <si>
    <t>晴海オフィスタワーＸ（２５階）</t>
  </si>
  <si>
    <t>晴海オフィスタワーＸ（２６階）</t>
  </si>
  <si>
    <t>晴海オフィスタワーＸ（２７階）</t>
  </si>
  <si>
    <t>晴海オフィスタワーＸ（２８階）</t>
  </si>
  <si>
    <t>晴海オフィスタワーＸ（２９階）</t>
  </si>
  <si>
    <t>晴海オフィスタワーＸ（３０階）</t>
  </si>
  <si>
    <t>晴海オフィスタワーＸ（３１階）</t>
  </si>
  <si>
    <t>晴海オフィスタワーＸ（３２階）</t>
  </si>
  <si>
    <t>晴海オフィスタワーＸ（３３階）</t>
  </si>
  <si>
    <t>晴海オフィスタワーＸ（３４階）</t>
  </si>
  <si>
    <t>晴海オフィスタワーＸ（３５階）</t>
  </si>
  <si>
    <t>晴海オフィスタワーＸ（３６階）</t>
  </si>
  <si>
    <t>晴海オフィスタワーＸ（３７階）</t>
  </si>
  <si>
    <t>晴海オフィスタワーＸ（３８階）</t>
  </si>
  <si>
    <t>晴海オフィスタワーＸ（３９階）</t>
  </si>
  <si>
    <t>晴海オフィスタワーＸ（４０階）</t>
  </si>
  <si>
    <t>晴海オフィスタワーＸ（４１階）</t>
  </si>
  <si>
    <t>晴海オフィスタワーＸ（４２階）</t>
  </si>
  <si>
    <t>晴海オフィスタワーＸ（４３階）</t>
  </si>
  <si>
    <t>晴海オフィスタワーＸ（４４階）</t>
  </si>
  <si>
    <t>晴海オフィスタワーＹ（地階・階層不明）</t>
  </si>
  <si>
    <t>晴海オフィスタワーＹ（１階）</t>
  </si>
  <si>
    <t>晴海オフィスタワーＹ（２階）</t>
  </si>
  <si>
    <t>晴海オフィスタワーＹ（３階）</t>
  </si>
  <si>
    <t>晴海オフィスタワーＹ（４階）</t>
  </si>
  <si>
    <t>晴海オフィスタワーＹ（５階）</t>
  </si>
  <si>
    <t>晴海オフィスタワーＹ（６階）</t>
  </si>
  <si>
    <t>晴海オフィスタワーＹ（７階）</t>
  </si>
  <si>
    <t>晴海オフィスタワーＹ（８階）</t>
  </si>
  <si>
    <t>晴海オフィスタワーＹ（９階）</t>
  </si>
  <si>
    <t>晴海オフィスタワーＹ（１０階）</t>
  </si>
  <si>
    <t>晴海オフィスタワーＹ（１１階）</t>
  </si>
  <si>
    <t>晴海オフィスタワーＹ（１２階）</t>
  </si>
  <si>
    <t>晴海オフィスタワーＹ（１３階）</t>
  </si>
  <si>
    <t>晴海オフィスタワーＹ（１４階）</t>
  </si>
  <si>
    <t>晴海オフィスタワーＹ（１５階）</t>
  </si>
  <si>
    <t>晴海オフィスタワーＹ（１６階）</t>
  </si>
  <si>
    <t>晴海オフィスタワーＹ（１７階）</t>
  </si>
  <si>
    <t>晴海オフィスタワーＹ（１８階）</t>
  </si>
  <si>
    <t>晴海オフィスタワーＹ（１９階）</t>
  </si>
  <si>
    <t>晴海オフィスタワーＹ（２０階）</t>
  </si>
  <si>
    <t>晴海オフィスタワーＹ（２１階）</t>
  </si>
  <si>
    <t>晴海オフィスタワーＹ（２２階）</t>
  </si>
  <si>
    <t>晴海オフィスタワーＹ（２３階）</t>
  </si>
  <si>
    <t>晴海オフィスタワーＹ（２４階）</t>
  </si>
  <si>
    <t>晴海オフィスタワーＹ（２５階）</t>
  </si>
  <si>
    <t>晴海オフィスタワーＹ（２６階）</t>
  </si>
  <si>
    <t>晴海オフィスタワーＹ（２７階）</t>
  </si>
  <si>
    <t>晴海オフィスタワーＹ（２８階）</t>
  </si>
  <si>
    <t>晴海オフィスタワーＹ（２９階）</t>
  </si>
  <si>
    <t>晴海オフィスタワーＹ（３０階）</t>
  </si>
  <si>
    <t>晴海オフィスタワーＹ（３１階）</t>
  </si>
  <si>
    <t>晴海オフィスタワーＹ（３２階）</t>
  </si>
  <si>
    <t>晴海オフィスタワーＹ（３３階）</t>
  </si>
  <si>
    <t>晴海オフィスタワーＹ（３４階）</t>
  </si>
  <si>
    <t>晴海オフィスタワーＹ（３５階）</t>
  </si>
  <si>
    <t>晴海オフィスタワーＹ（３６階）</t>
  </si>
  <si>
    <t>晴海オフィスタワーＹ（３７階）</t>
  </si>
  <si>
    <t>晴海オフィスタワーＹ（３８階）</t>
  </si>
  <si>
    <t>晴海オフィスタワーＹ（３９階）</t>
  </si>
  <si>
    <t>晴海オフィスタワーＺ（地階・階層不明）</t>
  </si>
  <si>
    <t>晴海オフィスタワーＺ（１階）</t>
  </si>
  <si>
    <t>晴海オフィスタワーＺ（２階）</t>
  </si>
  <si>
    <t>晴海オフィスタワーＺ（３階）</t>
  </si>
  <si>
    <t>晴海オフィスタワーＺ（４階）</t>
  </si>
  <si>
    <t>晴海オフィスタワーＺ（５階）</t>
  </si>
  <si>
    <t>晴海オフィスタワーＺ（６階）</t>
  </si>
  <si>
    <t>晴海オフィスタワーＺ（７階）</t>
  </si>
  <si>
    <t>晴海オフィスタワーＺ（８階）</t>
  </si>
  <si>
    <t>晴海オフィスタワーＺ（９階）</t>
  </si>
  <si>
    <t>晴海オフィスタワーＺ（１０階）</t>
  </si>
  <si>
    <t>晴海オフィスタワーＺ（１１階）</t>
  </si>
  <si>
    <t>晴海オフィスタワーＺ（１２階）</t>
  </si>
  <si>
    <t>晴海オフィスタワーＺ（１３階）</t>
  </si>
  <si>
    <t>晴海オフィスタワーＺ（１４階）</t>
  </si>
  <si>
    <t>晴海オフィスタワーＺ（１５階）</t>
  </si>
  <si>
    <t>晴海オフィスタワーＺ（１６階）</t>
  </si>
  <si>
    <t>晴海オフィスタワーＺ（１７階）</t>
  </si>
  <si>
    <t>晴海オフィスタワーＺ（１８階）</t>
  </si>
  <si>
    <t>晴海オフィスタワーＺ（１９階）</t>
  </si>
  <si>
    <t>晴海オフィスタワーＺ（２０階）</t>
  </si>
  <si>
    <t>晴海オフィスタワーＺ（２１階）</t>
  </si>
  <si>
    <t>晴海オフィスタワーＺ（２２階）</t>
  </si>
  <si>
    <t>晴海オフィスタワーＺ（２３階）</t>
  </si>
  <si>
    <t>晴海オフィスタワーＺ（２４階）</t>
  </si>
  <si>
    <t>晴海オフィスタワーＺ（２５階）</t>
  </si>
  <si>
    <t>晴海オフィスタワーＺ（２６階）</t>
  </si>
  <si>
    <t>晴海オフィスタワーＺ（２７階）</t>
  </si>
  <si>
    <t>晴海オフィスタワーＺ（２８階）</t>
  </si>
  <si>
    <t>晴海オフィスタワーＺ（２９階）</t>
  </si>
  <si>
    <t>晴海オフィスタワーＺ（３０階）</t>
  </si>
  <si>
    <t>晴海オフィスタワーＺ（３１階）</t>
  </si>
  <si>
    <t>晴海オフィスタワーＺ（３２階）</t>
  </si>
  <si>
    <t>晴海オフィスタワーＺ（３３階）</t>
  </si>
  <si>
    <t>東日本橋</t>
  </si>
  <si>
    <t>湊</t>
  </si>
  <si>
    <t>八重洲（１丁目）</t>
  </si>
  <si>
    <t>八重洲（２丁目）</t>
  </si>
  <si>
    <t>港区</t>
  </si>
  <si>
    <t>赤坂（次のビルを除く）</t>
  </si>
  <si>
    <t>赤坂赤坂アークヒルズ・アーク森ビル（地階・階層不明）</t>
  </si>
  <si>
    <t>赤坂赤坂アークヒルズ・アーク森ビル（１階）</t>
  </si>
  <si>
    <t>赤坂赤坂アークヒルズ・アーク森ビル（２階）</t>
  </si>
  <si>
    <t>赤坂赤坂アークヒルズ・アーク森ビル（３階）</t>
  </si>
  <si>
    <t>赤坂赤坂アークヒルズ・アーク森ビル（４階）</t>
  </si>
  <si>
    <t>赤坂赤坂アークヒルズ・アーク森ビル（５階）</t>
  </si>
  <si>
    <t>赤坂赤坂アークヒルズ・アーク森ビル（６階）</t>
  </si>
  <si>
    <t>赤坂赤坂アークヒルズ・アーク森ビル（７階）</t>
  </si>
  <si>
    <t>赤坂赤坂アークヒルズ・アーク森ビル（８階）</t>
  </si>
  <si>
    <t>赤坂赤坂アークヒルズ・アーク森ビル（９階）</t>
  </si>
  <si>
    <t>赤坂赤坂アークヒルズ・アーク森ビル（１０階）</t>
  </si>
  <si>
    <t>赤坂赤坂アークヒルズ・アーク森ビル（１１階）</t>
  </si>
  <si>
    <t>赤坂赤坂アークヒルズ・アーク森ビル（１２階）</t>
  </si>
  <si>
    <t>赤坂赤坂アークヒルズ・アーク森ビル（１３階）</t>
  </si>
  <si>
    <t>赤坂赤坂アークヒルズ・アーク森ビル（１４階）</t>
  </si>
  <si>
    <t>赤坂赤坂アークヒルズ・アーク森ビル（１５階）</t>
  </si>
  <si>
    <t>赤坂赤坂アークヒルズ・アーク森ビル（１６階）</t>
  </si>
  <si>
    <t>赤坂赤坂アークヒルズ・アーク森ビル（１７階）</t>
  </si>
  <si>
    <t>赤坂赤坂アークヒルズ・アーク森ビル（１８階）</t>
  </si>
  <si>
    <t>赤坂赤坂アークヒルズ・アーク森ビル（１９階）</t>
  </si>
  <si>
    <t>赤坂赤坂アークヒルズ・アーク森ビル（２０階）</t>
  </si>
  <si>
    <t>赤坂赤坂アークヒルズ・アーク森ビル（２１階）</t>
  </si>
  <si>
    <t>赤坂赤坂アークヒルズ・アーク森ビル（２２階）</t>
  </si>
  <si>
    <t>赤坂赤坂アークヒルズ・アーク森ビル（２３階）</t>
  </si>
  <si>
    <t>赤坂赤坂アークヒルズ・アーク森ビル（２４階）</t>
  </si>
  <si>
    <t>赤坂赤坂アークヒルズ・アーク森ビル（２５階）</t>
  </si>
  <si>
    <t>赤坂赤坂アークヒルズ・アーク森ビル（２６階）</t>
  </si>
  <si>
    <t>赤坂赤坂アークヒルズ・アーク森ビル（２７階）</t>
  </si>
  <si>
    <t>赤坂赤坂アークヒルズ・アーク森ビル（２８階）</t>
  </si>
  <si>
    <t>赤坂赤坂アークヒルズ・アーク森ビル（２９階）</t>
  </si>
  <si>
    <t>赤坂赤坂アークヒルズ・アーク森ビル（３０階）</t>
  </si>
  <si>
    <t>赤坂赤坂アークヒルズ・アーク森ビル（３１階）</t>
  </si>
  <si>
    <t>赤坂赤坂アークヒルズ・アーク森ビル（３２階）</t>
  </si>
  <si>
    <t>赤坂赤坂アークヒルズ・アーク森ビル（３３階）</t>
  </si>
  <si>
    <t>赤坂赤坂アークヒルズ・アーク森ビル（３４階）</t>
  </si>
  <si>
    <t>赤坂赤坂アークヒルズ・アーク森ビル（３５階）</t>
  </si>
  <si>
    <t>赤坂赤坂アークヒルズ・アーク森ビル（３６階）</t>
  </si>
  <si>
    <t>赤坂赤坂アークヒルズ・アーク森ビル（３７階）</t>
  </si>
  <si>
    <t>赤坂赤坂トラストタワー（地階・階層不明）</t>
  </si>
  <si>
    <t>赤坂赤坂トラストタワー（１階）</t>
  </si>
  <si>
    <t>赤坂赤坂トラストタワー（２階）</t>
  </si>
  <si>
    <t>赤坂赤坂トラストタワー（３階）</t>
  </si>
  <si>
    <t>赤坂赤坂トラストタワー（４階）</t>
  </si>
  <si>
    <t>赤坂赤坂トラストタワー（５階）</t>
  </si>
  <si>
    <t>赤坂赤坂トラストタワー（６階）</t>
  </si>
  <si>
    <t>赤坂赤坂トラストタワー（７階）</t>
  </si>
  <si>
    <t>赤坂赤坂トラストタワー（８階）</t>
  </si>
  <si>
    <t>赤坂赤坂トラストタワー（９階）</t>
  </si>
  <si>
    <t>赤坂赤坂トラストタワー（１０階）</t>
  </si>
  <si>
    <t>赤坂赤坂トラストタワー（１１階）</t>
  </si>
  <si>
    <t>赤坂赤坂トラストタワー（１２階）</t>
  </si>
  <si>
    <t>赤坂赤坂トラストタワー（１３階）</t>
  </si>
  <si>
    <t>赤坂赤坂トラストタワー（１４階）</t>
  </si>
  <si>
    <t>赤坂赤坂トラストタワー（１５階）</t>
  </si>
  <si>
    <t>赤坂赤坂トラストタワー（１６階）</t>
  </si>
  <si>
    <t>赤坂赤坂トラストタワー（１７階）</t>
  </si>
  <si>
    <t>赤坂赤坂トラストタワー（１８階）</t>
  </si>
  <si>
    <t>赤坂赤坂トラストタワー（１９階）</t>
  </si>
  <si>
    <t>赤坂赤坂トラストタワー（２０階）</t>
  </si>
  <si>
    <t>赤坂赤坂トラストタワー（２１階）</t>
  </si>
  <si>
    <t>赤坂赤坂トラストタワー（２２階）</t>
  </si>
  <si>
    <t>赤坂赤坂トラストタワー（２３階）</t>
  </si>
  <si>
    <t>赤坂赤坂トラストタワー（２４階）</t>
  </si>
  <si>
    <t>赤坂赤坂トラストタワー（２５階）</t>
  </si>
  <si>
    <t>赤坂赤坂トラストタワー（２６階）</t>
  </si>
  <si>
    <t>赤坂赤坂トラストタワー（２７階）</t>
  </si>
  <si>
    <t>赤坂赤坂トラストタワー（２８階）</t>
  </si>
  <si>
    <t>赤坂赤坂トラストタワー（２９階）</t>
  </si>
  <si>
    <t>赤坂赤坂トラストタワー（３０階）</t>
  </si>
  <si>
    <t>赤坂赤坂トラストタワー（３１階）</t>
  </si>
  <si>
    <t>赤坂赤坂トラストタワー（３２階）</t>
  </si>
  <si>
    <t>赤坂赤坂トラストタワー（３３階）</t>
  </si>
  <si>
    <t>赤坂赤坂トラストタワー（３４階）</t>
  </si>
  <si>
    <t>赤坂赤坂トラストタワー（３５階）</t>
  </si>
  <si>
    <t>赤坂赤坂トラストタワー（３６階）</t>
  </si>
  <si>
    <t>赤坂赤坂パークビル（地階・階層不明）</t>
  </si>
  <si>
    <t>赤坂赤坂パークビル（１階）</t>
  </si>
  <si>
    <t>赤坂赤坂パークビル（２階）</t>
  </si>
  <si>
    <t>赤坂赤坂パークビル（３階）</t>
  </si>
  <si>
    <t>赤坂赤坂パークビル（４階）</t>
  </si>
  <si>
    <t>赤坂赤坂パークビル（５階）</t>
  </si>
  <si>
    <t>赤坂赤坂パークビル（６階）</t>
  </si>
  <si>
    <t>赤坂赤坂パークビル（７階）</t>
  </si>
  <si>
    <t>赤坂赤坂パークビル（８階）</t>
  </si>
  <si>
    <t>赤坂赤坂パークビル（９階）</t>
  </si>
  <si>
    <t>赤坂赤坂パークビル（１０階）</t>
  </si>
  <si>
    <t>赤坂赤坂パークビル（１１階）</t>
  </si>
  <si>
    <t>赤坂赤坂パークビル（１２階）</t>
  </si>
  <si>
    <t>赤坂赤坂パークビル（１３階）</t>
  </si>
  <si>
    <t>赤坂赤坂パークビル（１４階）</t>
  </si>
  <si>
    <t>赤坂赤坂パークビル（１５階）</t>
  </si>
  <si>
    <t>赤坂赤坂パークビル（１６階）</t>
  </si>
  <si>
    <t>赤坂赤坂パークビル（１７階）</t>
  </si>
  <si>
    <t>赤坂赤坂パークビル（１８階）</t>
  </si>
  <si>
    <t>赤坂赤坂パークビル（１９階）</t>
  </si>
  <si>
    <t>赤坂赤坂パークビル（２０階）</t>
  </si>
  <si>
    <t>赤坂赤坂パークビル（２１階）</t>
  </si>
  <si>
    <t>赤坂赤坂パークビル（２２階）</t>
  </si>
  <si>
    <t>赤坂赤坂パークビル（２３階）</t>
  </si>
  <si>
    <t>赤坂赤坂パークビル（２４階）</t>
  </si>
  <si>
    <t>赤坂赤坂パークビル（２５階）</t>
  </si>
  <si>
    <t>赤坂赤坂パークビル（２６階）</t>
  </si>
  <si>
    <t>赤坂赤坂パークビル（２７階）</t>
  </si>
  <si>
    <t>赤坂赤坂パークビル（２８階）</t>
  </si>
  <si>
    <t>赤坂赤坂パークビル（２９階）</t>
  </si>
  <si>
    <t>赤坂赤坂パークビル（３０階）</t>
  </si>
  <si>
    <t>赤坂赤坂Ｂｉｚタワー（地階・階層不明）</t>
  </si>
  <si>
    <t>赤坂赤坂Ｂｉｚタワー（１階）</t>
  </si>
  <si>
    <t>赤坂赤坂Ｂｉｚタワー（２階）</t>
  </si>
  <si>
    <t>赤坂赤坂Ｂｉｚタワー（３階）</t>
  </si>
  <si>
    <t>赤坂赤坂Ｂｉｚタワー（４階）</t>
  </si>
  <si>
    <t>赤坂赤坂Ｂｉｚタワー（５階）</t>
  </si>
  <si>
    <t>赤坂赤坂Ｂｉｚタワー（６階）</t>
  </si>
  <si>
    <t>赤坂赤坂Ｂｉｚタワー（７階）</t>
  </si>
  <si>
    <t>赤坂赤坂Ｂｉｚタワー（８階）</t>
  </si>
  <si>
    <t>赤坂赤坂Ｂｉｚタワー（９階）</t>
  </si>
  <si>
    <t>赤坂赤坂Ｂｉｚタワー（１０階）</t>
  </si>
  <si>
    <t>赤坂赤坂Ｂｉｚタワー（１１階）</t>
  </si>
  <si>
    <t>赤坂赤坂Ｂｉｚタワー（１２階）</t>
  </si>
  <si>
    <t>赤坂赤坂Ｂｉｚタワー（１３階）</t>
  </si>
  <si>
    <t>赤坂赤坂Ｂｉｚタワー（１４階）</t>
  </si>
  <si>
    <t>赤坂赤坂Ｂｉｚタワー（１５階）</t>
  </si>
  <si>
    <t>赤坂赤坂Ｂｉｚタワー（１６階）</t>
  </si>
  <si>
    <t>赤坂赤坂Ｂｉｚタワー（１７階）</t>
  </si>
  <si>
    <t>赤坂赤坂Ｂｉｚタワー（１８階）</t>
  </si>
  <si>
    <t>赤坂赤坂Ｂｉｚタワー（１９階）</t>
  </si>
  <si>
    <t>赤坂赤坂Ｂｉｚタワー（２０階）</t>
  </si>
  <si>
    <t>赤坂赤坂Ｂｉｚタワー（２１階）</t>
  </si>
  <si>
    <t>赤坂赤坂Ｂｉｚタワー（２２階）</t>
  </si>
  <si>
    <t>赤坂赤坂Ｂｉｚタワー（２３階）</t>
  </si>
  <si>
    <t>赤坂赤坂Ｂｉｚタワー（２４階）</t>
  </si>
  <si>
    <t>赤坂赤坂Ｂｉｚタワー（２５階）</t>
  </si>
  <si>
    <t>赤坂赤坂Ｂｉｚタワー（２６階）</t>
  </si>
  <si>
    <t>赤坂赤坂Ｂｉｚタワー（２７階）</t>
  </si>
  <si>
    <t>赤坂赤坂Ｂｉｚタワー（２８階）</t>
  </si>
  <si>
    <t>赤坂赤坂Ｂｉｚタワー（２９階）</t>
  </si>
  <si>
    <t>赤坂赤坂Ｂｉｚタワー（３０階）</t>
  </si>
  <si>
    <t>赤坂赤坂Ｂｉｚタワー（３１階）</t>
  </si>
  <si>
    <t>赤坂赤坂Ｂｉｚタワー（３２階）</t>
  </si>
  <si>
    <t>赤坂赤坂Ｂｉｚタワー（３３階）</t>
  </si>
  <si>
    <t>赤坂赤坂Ｂｉｚタワー（３４階）</t>
  </si>
  <si>
    <t>赤坂赤坂Ｂｉｚタワー（３５階）</t>
  </si>
  <si>
    <t>赤坂赤坂Ｂｉｚタワー（３６階）</t>
  </si>
  <si>
    <t>赤坂赤坂Ｂｉｚタワー（３７階）</t>
  </si>
  <si>
    <t>赤坂赤坂Ｂｉｚタワー（３８階）</t>
  </si>
  <si>
    <t>赤坂赤坂Ｂｉｚタワー（３９階）</t>
  </si>
  <si>
    <t>赤坂ミッドタウン・タワー（地階・階層不明）</t>
  </si>
  <si>
    <t>赤坂ミッドタウン・タワー（１階）</t>
  </si>
  <si>
    <t>赤坂ミッドタウン・タワー（２階）</t>
  </si>
  <si>
    <t>赤坂ミッドタウン・タワー（３階）</t>
  </si>
  <si>
    <t>赤坂ミッドタウン・タワー（４階）</t>
  </si>
  <si>
    <t>赤坂ミッドタウン・タワー（５階）</t>
  </si>
  <si>
    <t>赤坂ミッドタウン・タワー（６階）</t>
  </si>
  <si>
    <t>赤坂ミッドタウン・タワー（７階）</t>
  </si>
  <si>
    <t>赤坂ミッドタウン・タワー（８階）</t>
  </si>
  <si>
    <t>赤坂ミッドタウン・タワー（９階）</t>
  </si>
  <si>
    <t>赤坂ミッドタウン・タワー（１０階）</t>
  </si>
  <si>
    <t>赤坂ミッドタウン・タワー（１１階）</t>
  </si>
  <si>
    <t>赤坂ミッドタウン・タワー（１２階）</t>
  </si>
  <si>
    <t>赤坂ミッドタウン・タワー（１３階）</t>
  </si>
  <si>
    <t>赤坂ミッドタウン・タワー（１４階）</t>
  </si>
  <si>
    <t>赤坂ミッドタウン・タワー（１５階）</t>
  </si>
  <si>
    <t>赤坂ミッドタウン・タワー（１６階）</t>
  </si>
  <si>
    <t>赤坂ミッドタウン・タワー（１７階）</t>
  </si>
  <si>
    <t>赤坂ミッドタウン・タワー（１８階）</t>
  </si>
  <si>
    <t>赤坂ミッドタウン・タワー（１９階）</t>
  </si>
  <si>
    <t>赤坂ミッドタウン・タワー（２０階）</t>
  </si>
  <si>
    <t>赤坂ミッドタウン・タワー（２１階）</t>
  </si>
  <si>
    <t>赤坂ミッドタウン・タワー（２２階）</t>
  </si>
  <si>
    <t>赤坂ミッドタウン・タワー（２３階）</t>
  </si>
  <si>
    <t>赤坂ミッドタウン・タワー（２４階）</t>
  </si>
  <si>
    <t>赤坂ミッドタウン・タワー（２５階）</t>
  </si>
  <si>
    <t>赤坂ミッドタウン・タワー（２６階）</t>
  </si>
  <si>
    <t>赤坂ミッドタウン・タワー（２７階）</t>
  </si>
  <si>
    <t>赤坂ミッドタウン・タワー（２８階）</t>
  </si>
  <si>
    <t>赤坂ミッドタウン・タワー（２９階）</t>
  </si>
  <si>
    <t>赤坂ミッドタウン・タワー（３０階）</t>
  </si>
  <si>
    <t>赤坂ミッドタウン・タワー（３１階）</t>
  </si>
  <si>
    <t>赤坂ミッドタウン・タワー（３２階）</t>
  </si>
  <si>
    <t>赤坂ミッドタウン・タワー（３３階）</t>
  </si>
  <si>
    <t>赤坂ミッドタウン・タワー（３４階）</t>
  </si>
  <si>
    <t>赤坂ミッドタウン・タワー（３５階）</t>
  </si>
  <si>
    <t>赤坂ミッドタウン・タワー（３６階）</t>
  </si>
  <si>
    <t>赤坂ミッドタウン・タワー（３７階）</t>
  </si>
  <si>
    <t>赤坂ミッドタウン・タワー（３８階）</t>
  </si>
  <si>
    <t>赤坂ミッドタウン・タワー（３９階）</t>
  </si>
  <si>
    <t>赤坂ミッドタウン・タワー（４０階）</t>
  </si>
  <si>
    <t>赤坂ミッドタウン・タワー（４１階）</t>
  </si>
  <si>
    <t>赤坂ミッドタウン・タワー（４２階）</t>
  </si>
  <si>
    <t>赤坂ミッドタウン・タワー（４３階）</t>
  </si>
  <si>
    <t>赤坂ミッドタウン・タワー（４４階）</t>
  </si>
  <si>
    <t>赤坂ミッドタウン・タワー（４５階）</t>
  </si>
  <si>
    <t>麻布十番</t>
  </si>
  <si>
    <t>麻布台</t>
  </si>
  <si>
    <t>麻布永坂町</t>
  </si>
  <si>
    <t>麻布狸穴町</t>
  </si>
  <si>
    <t>愛宕（次のビルを除く）</t>
  </si>
  <si>
    <t>愛宕愛宕グリーンヒルズＭＯＲＩタワー（地階・階層不明）</t>
  </si>
  <si>
    <t>愛宕愛宕グリーンヒルズＭＯＲＩタワー（１階）</t>
  </si>
  <si>
    <t>愛宕愛宕グリーンヒルズＭＯＲＩタワー（２階）</t>
  </si>
  <si>
    <t>愛宕愛宕グリーンヒルズＭＯＲＩタワー（３階）</t>
  </si>
  <si>
    <t>愛宕愛宕グリーンヒルズＭＯＲＩタワー（４階）</t>
  </si>
  <si>
    <t>愛宕愛宕グリーンヒルズＭＯＲＩタワー（５階）</t>
  </si>
  <si>
    <t>愛宕愛宕グリーンヒルズＭＯＲＩタワー（６階）</t>
  </si>
  <si>
    <t>愛宕愛宕グリーンヒルズＭＯＲＩタワー（７階）</t>
  </si>
  <si>
    <t>愛宕愛宕グリーンヒルズＭＯＲＩタワー（８階）</t>
  </si>
  <si>
    <t>愛宕愛宕グリーンヒルズＭＯＲＩタワー（９階）</t>
  </si>
  <si>
    <t>愛宕愛宕グリーンヒルズＭＯＲＩタワー（１０階）</t>
  </si>
  <si>
    <t>愛宕愛宕グリーンヒルズＭＯＲＩタワー（１１階）</t>
  </si>
  <si>
    <t>愛宕愛宕グリーンヒルズＭＯＲＩタワー（１２階）</t>
  </si>
  <si>
    <t>愛宕愛宕グリーンヒルズＭＯＲＩタワー（１３階）</t>
  </si>
  <si>
    <t>愛宕愛宕グリーンヒルズＭＯＲＩタワー（１４階）</t>
  </si>
  <si>
    <t>愛宕愛宕グリーンヒルズＭＯＲＩタワー（１５階）</t>
  </si>
  <si>
    <t>愛宕愛宕グリーンヒルズＭＯＲＩタワー（１６階）</t>
  </si>
  <si>
    <t>愛宕愛宕グリーンヒルズＭＯＲＩタワー（１７階）</t>
  </si>
  <si>
    <t>愛宕愛宕グリーンヒルズＭＯＲＩタワー（１８階）</t>
  </si>
  <si>
    <t>愛宕愛宕グリーンヒルズＭＯＲＩタワー（１９階）</t>
  </si>
  <si>
    <t>愛宕愛宕グリーンヒルズＭＯＲＩタワー（２０階）</t>
  </si>
  <si>
    <t>愛宕愛宕グリーンヒルズＭＯＲＩタワー（２１階）</t>
  </si>
  <si>
    <t>愛宕愛宕グリーンヒルズＭＯＲＩタワー（２２階）</t>
  </si>
  <si>
    <t>愛宕愛宕グリーンヒルズＭＯＲＩタワー（２３階）</t>
  </si>
  <si>
    <t>愛宕愛宕グリーンヒルズＭＯＲＩタワー（２４階）</t>
  </si>
  <si>
    <t>愛宕愛宕グリーンヒルズＭＯＲＩタワー（２５階）</t>
  </si>
  <si>
    <t>愛宕愛宕グリーンヒルズＭＯＲＩタワー（２６階）</t>
  </si>
  <si>
    <t>愛宕愛宕グリーンヒルズＭＯＲＩタワー（２７階）</t>
  </si>
  <si>
    <t>愛宕愛宕グリーンヒルズＭＯＲＩタワー（２８階）</t>
  </si>
  <si>
    <t>愛宕愛宕グリーンヒルズＭＯＲＩタワー（２９階）</t>
  </si>
  <si>
    <t>愛宕愛宕グリーンヒルズＭＯＲＩタワー（３０階）</t>
  </si>
  <si>
    <t>愛宕愛宕グリーンヒルズＭＯＲＩタワー（３１階）</t>
  </si>
  <si>
    <t>愛宕愛宕グリーンヒルズＭＯＲＩタワー（３２階）</t>
  </si>
  <si>
    <t>愛宕愛宕グリーンヒルズＭＯＲＩタワー（３３階）</t>
  </si>
  <si>
    <t>愛宕愛宕グリーンヒルズＭＯＲＩタワー（３４階）</t>
  </si>
  <si>
    <t>愛宕愛宕グリーンヒルズＭＯＲＩタワー（３５階）</t>
  </si>
  <si>
    <t>愛宕愛宕グリーンヒルズＭＯＲＩタワー（３６階）</t>
  </si>
  <si>
    <t>愛宕愛宕グリーンヒルズＭＯＲＩタワー（３７階）</t>
  </si>
  <si>
    <t>愛宕愛宕グリーンヒルズＭＯＲＩタワー（３８階）</t>
  </si>
  <si>
    <t>愛宕愛宕グリーンヒルズＭＯＲＩタワー（３９階）</t>
  </si>
  <si>
    <t>愛宕愛宕グリーンヒルズＭＯＲＩタワー（４０階）</t>
  </si>
  <si>
    <t>愛宕愛宕グリーンヒルズＭＯＲＩタワー（４１階）</t>
  </si>
  <si>
    <t>愛宕愛宕グリーンヒルズＭＯＲＩタワー（４２階）</t>
  </si>
  <si>
    <t>海岸（１、２丁目）</t>
  </si>
  <si>
    <t>海岸（３丁目）</t>
  </si>
  <si>
    <t>海岸東京ポートシティ竹芝オフィスタワー（地階・階層不明）</t>
  </si>
  <si>
    <t>海岸東京ポートシティ竹芝オフィスタワー（１階）</t>
  </si>
  <si>
    <t>海岸東京ポートシティ竹芝オフィスタワー（２階）</t>
  </si>
  <si>
    <t>海岸東京ポートシティ竹芝オフィスタワー（３階）</t>
  </si>
  <si>
    <t>海岸東京ポートシティ竹芝オフィスタワー（４階）</t>
  </si>
  <si>
    <t>海岸東京ポートシティ竹芝オフィスタワー（５階）</t>
  </si>
  <si>
    <t>海岸東京ポートシティ竹芝オフィスタワー（６階）</t>
  </si>
  <si>
    <t>海岸東京ポートシティ竹芝オフィスタワー（７階）</t>
  </si>
  <si>
    <t>海岸東京ポートシティ竹芝オフィスタワー（８階）</t>
  </si>
  <si>
    <t>海岸東京ポートシティ竹芝オフィスタワー（９階）</t>
  </si>
  <si>
    <t>海岸東京ポートシティ竹芝オフィスタワー（１０階）</t>
  </si>
  <si>
    <t>海岸東京ポートシティ竹芝オフィスタワー（１１階）</t>
  </si>
  <si>
    <t>海岸東京ポートシティ竹芝オフィスタワー（１２階）</t>
  </si>
  <si>
    <t>海岸東京ポートシティ竹芝オフィスタワー（１３階）</t>
  </si>
  <si>
    <t>海岸東京ポートシティ竹芝オフィスタワー（１４階）</t>
  </si>
  <si>
    <t>海岸東京ポートシティ竹芝オフィスタワー（１５階）</t>
  </si>
  <si>
    <t>海岸東京ポートシティ竹芝オフィスタワー（１６階）</t>
  </si>
  <si>
    <t>海岸東京ポートシティ竹芝オフィスタワー（１７階）</t>
  </si>
  <si>
    <t>海岸東京ポートシティ竹芝オフィスタワー（１８階）</t>
  </si>
  <si>
    <t>海岸東京ポートシティ竹芝オフィスタワー（１９階）</t>
  </si>
  <si>
    <t>海岸東京ポートシティ竹芝オフィスタワー（２０階）</t>
  </si>
  <si>
    <t>海岸東京ポートシティ竹芝オフィスタワー（２１階）</t>
  </si>
  <si>
    <t>海岸東京ポートシティ竹芝オフィスタワー（２２階）</t>
  </si>
  <si>
    <t>海岸東京ポートシティ竹芝オフィスタワー（２３階）</t>
  </si>
  <si>
    <t>海岸東京ポートシティ竹芝オフィスタワー（２４階）</t>
  </si>
  <si>
    <t>海岸東京ポートシティ竹芝オフィスタワー（２５階）</t>
  </si>
  <si>
    <t>海岸東京ポートシティ竹芝オフィスタワー（２６階）</t>
  </si>
  <si>
    <t>海岸東京ポートシティ竹芝オフィスタワー（２７階）</t>
  </si>
  <si>
    <t>海岸東京ポートシティ竹芝オフィスタワー（２８階）</t>
  </si>
  <si>
    <t>海岸東京ポートシティ竹芝オフィスタワー（２９階）</t>
  </si>
  <si>
    <t>海岸東京ポートシティ竹芝オフィスタワー（３０階）</t>
  </si>
  <si>
    <t>海岸東京ポートシティ竹芝オフィスタワー（３１階）</t>
  </si>
  <si>
    <t>海岸東京ポートシティ竹芝オフィスタワー（３２階）</t>
  </si>
  <si>
    <t>海岸東京ポートシティ竹芝オフィスタワー（３３階）</t>
  </si>
  <si>
    <t>海岸東京ポートシティ竹芝オフィスタワー（３４階）</t>
  </si>
  <si>
    <t>海岸東京ポートシティ竹芝オフィスタワー（３５階）</t>
  </si>
  <si>
    <t>海岸東京ポートシティ竹芝オフィスタワー（３６階）</t>
  </si>
  <si>
    <t>海岸東京ポートシティ竹芝オフィスタワー（３７階）</t>
  </si>
  <si>
    <t>海岸東京ポートシティ竹芝オフィスタワー（３８階）</t>
  </si>
  <si>
    <t>海岸東京ポートシティ竹芝オフィスタワー（３９階）</t>
  </si>
  <si>
    <t>北青山</t>
  </si>
  <si>
    <t>港南（次のビルを除く）</t>
  </si>
  <si>
    <t>港南品川インターシティＡ棟（地階・階層不明）</t>
  </si>
  <si>
    <t>港南品川インターシティＡ棟（１階）</t>
  </si>
  <si>
    <t>港南品川インターシティＡ棟（２階）</t>
  </si>
  <si>
    <t>港南品川インターシティＡ棟（３階）</t>
  </si>
  <si>
    <t>港南品川インターシティＡ棟（４階）</t>
  </si>
  <si>
    <t>港南品川インターシティＡ棟（５階）</t>
  </si>
  <si>
    <t>港南品川インターシティＡ棟（６階）</t>
  </si>
  <si>
    <t>港南品川インターシティＡ棟（７階）</t>
  </si>
  <si>
    <t>港南品川インターシティＡ棟（８階）</t>
  </si>
  <si>
    <t>港南品川インターシティＡ棟（９階）</t>
  </si>
  <si>
    <t>港南品川インターシティＡ棟（１０階）</t>
  </si>
  <si>
    <t>港南品川インターシティＡ棟（１１階）</t>
  </si>
  <si>
    <t>港南品川インターシティＡ棟（１２階）</t>
  </si>
  <si>
    <t>港南品川インターシティＡ棟（１３階）</t>
  </si>
  <si>
    <t>港南品川インターシティＡ棟（１４階）</t>
  </si>
  <si>
    <t>港南品川インターシティＡ棟（１５階）</t>
  </si>
  <si>
    <t>港南品川インターシティＡ棟（１６階）</t>
  </si>
  <si>
    <t>港南品川インターシティＡ棟（１７階）</t>
  </si>
  <si>
    <t>港南品川インターシティＡ棟（１８階）</t>
  </si>
  <si>
    <t>港南品川インターシティＡ棟（１９階）</t>
  </si>
  <si>
    <t>港南品川インターシティＡ棟（２０階）</t>
  </si>
  <si>
    <t>港南品川インターシティＡ棟（２１階）</t>
  </si>
  <si>
    <t>港南品川インターシティＡ棟（２２階）</t>
  </si>
  <si>
    <t>港南品川インターシティＡ棟（２３階）</t>
  </si>
  <si>
    <t>港南品川インターシティＡ棟（２４階）</t>
  </si>
  <si>
    <t>港南品川インターシティＡ棟（２５階）</t>
  </si>
  <si>
    <t>港南品川インターシティＡ棟（２６階）</t>
  </si>
  <si>
    <t>港南品川インターシティＡ棟（２７階）</t>
  </si>
  <si>
    <t>港南品川インターシティＡ棟（２８階）</t>
  </si>
  <si>
    <t>港南品川インターシティＡ棟（２９階）</t>
  </si>
  <si>
    <t>港南品川インターシティＡ棟（３０階）</t>
  </si>
  <si>
    <t>港南品川インターシティＡ棟（３１階）</t>
  </si>
  <si>
    <t>港南品川インターシティＡ棟（３２階）</t>
  </si>
  <si>
    <t>港南品川インターシティＢ棟（地階・階層不明）</t>
  </si>
  <si>
    <t>港南品川インターシティＢ棟（１階）</t>
  </si>
  <si>
    <t>港南品川インターシティＢ棟（２階）</t>
  </si>
  <si>
    <t>港南品川インターシティＢ棟（３階）</t>
  </si>
  <si>
    <t>港南品川インターシティＢ棟（４階）</t>
  </si>
  <si>
    <t>港南品川インターシティＢ棟（５階）</t>
  </si>
  <si>
    <t>港南品川インターシティＢ棟（６階）</t>
  </si>
  <si>
    <t>港南品川インターシティＢ棟（７階）</t>
  </si>
  <si>
    <t>港南品川インターシティＢ棟（８階）</t>
  </si>
  <si>
    <t>港南品川インターシティＢ棟（９階）</t>
  </si>
  <si>
    <t>港南品川インターシティＢ棟（１０階）</t>
  </si>
  <si>
    <t>港南品川インターシティＢ棟（１１階）</t>
  </si>
  <si>
    <t>港南品川インターシティＢ棟（１２階）</t>
  </si>
  <si>
    <t>港南品川インターシティＢ棟（１３階）</t>
  </si>
  <si>
    <t>港南品川インターシティＢ棟（１４階）</t>
  </si>
  <si>
    <t>港南品川インターシティＢ棟（１５階）</t>
  </si>
  <si>
    <t>港南品川インターシティＢ棟（１６階）</t>
  </si>
  <si>
    <t>港南品川インターシティＢ棟（１７階）</t>
  </si>
  <si>
    <t>港南品川インターシティＢ棟（１８階）</t>
  </si>
  <si>
    <t>港南品川インターシティＢ棟（１９階）</t>
  </si>
  <si>
    <t>港南品川インターシティＢ棟（２０階）</t>
  </si>
  <si>
    <t>港南品川インターシティＢ棟（２１階）</t>
  </si>
  <si>
    <t>港南品川インターシティＢ棟（２２階）</t>
  </si>
  <si>
    <t>港南品川インターシティＢ棟（２３階）</t>
  </si>
  <si>
    <t>港南品川インターシティＢ棟（２４階）</t>
  </si>
  <si>
    <t>港南品川インターシティＢ棟（２５階）</t>
  </si>
  <si>
    <t>港南品川インターシティＢ棟（２６階）</t>
  </si>
  <si>
    <t>港南品川インターシティＢ棟（２７階）</t>
  </si>
  <si>
    <t>港南品川インターシティＢ棟（２８階）</t>
  </si>
  <si>
    <t>港南品川インターシティＢ棟（２９階）</t>
  </si>
  <si>
    <t>港南品川インターシティＢ棟（３０階）</t>
  </si>
  <si>
    <t>港南品川インターシティＢ棟（３１階）</t>
  </si>
  <si>
    <t>港南品川インターシティＣ棟（地階・階層不明）</t>
  </si>
  <si>
    <t>港南品川インターシティＣ棟（１階）</t>
  </si>
  <si>
    <t>港南品川インターシティＣ棟（２階）</t>
  </si>
  <si>
    <t>港南品川インターシティＣ棟（３階）</t>
  </si>
  <si>
    <t>港南品川インターシティＣ棟（４階）</t>
  </si>
  <si>
    <t>港南品川インターシティＣ棟（５階）</t>
  </si>
  <si>
    <t>港南品川インターシティＣ棟（６階）</t>
  </si>
  <si>
    <t>港南品川インターシティＣ棟（７階）</t>
  </si>
  <si>
    <t>港南品川インターシティＣ棟（８階）</t>
  </si>
  <si>
    <t>港南品川インターシティＣ棟（９階）</t>
  </si>
  <si>
    <t>港南品川インターシティＣ棟（１０階）</t>
  </si>
  <si>
    <t>港南品川インターシティＣ棟（１１階）</t>
  </si>
  <si>
    <t>港南品川インターシティＣ棟（１２階）</t>
  </si>
  <si>
    <t>港南品川インターシティＣ棟（１３階）</t>
  </si>
  <si>
    <t>港南品川インターシティＣ棟（１４階）</t>
  </si>
  <si>
    <t>港南品川インターシティＣ棟（１５階）</t>
  </si>
  <si>
    <t>港南品川インターシティＣ棟（１６階）</t>
  </si>
  <si>
    <t>港南品川インターシティＣ棟（１７階）</t>
  </si>
  <si>
    <t>港南品川インターシティＣ棟（１８階）</t>
  </si>
  <si>
    <t>港南品川インターシティＣ棟（１９階）</t>
  </si>
  <si>
    <t>港南品川インターシティＣ棟（２０階）</t>
  </si>
  <si>
    <t>港南品川インターシティＣ棟（２１階）</t>
  </si>
  <si>
    <t>港南品川インターシティＣ棟（２２階）</t>
  </si>
  <si>
    <t>港南品川インターシティＣ棟（２３階）</t>
  </si>
  <si>
    <t>港南品川インターシティＣ棟（２４階）</t>
  </si>
  <si>
    <t>港南品川インターシティＣ棟（２５階）</t>
  </si>
  <si>
    <t>港南品川インターシティＣ棟（２６階）</t>
  </si>
  <si>
    <t>港南品川インターシティＣ棟（２７階）</t>
  </si>
  <si>
    <t>港南品川インターシティＣ棟（２８階）</t>
  </si>
  <si>
    <t>港南品川インターシティＣ棟（２９階）</t>
  </si>
  <si>
    <t>港南品川インターシティＣ棟（３０階）</t>
  </si>
  <si>
    <t>港南品川インターシティＣ棟（３１階）</t>
  </si>
  <si>
    <t>芝（１～３丁目）</t>
  </si>
  <si>
    <t>芝（４、５丁目）</t>
  </si>
  <si>
    <t>芝浦（１丁目）</t>
  </si>
  <si>
    <t>芝浦（２～４丁目）</t>
  </si>
  <si>
    <t>芝公園</t>
  </si>
  <si>
    <t>芝大門</t>
  </si>
  <si>
    <t>白金</t>
  </si>
  <si>
    <t>白金台</t>
  </si>
  <si>
    <t>新橋</t>
  </si>
  <si>
    <t>台場</t>
  </si>
  <si>
    <t>高輪</t>
  </si>
  <si>
    <t>虎ノ門（次のビルを除く）</t>
  </si>
  <si>
    <t>虎ノ門神谷町トラストタワー（地階・階層不明）</t>
  </si>
  <si>
    <t>虎ノ門神谷町トラストタワー（１階）</t>
  </si>
  <si>
    <t>虎ノ門神谷町トラストタワー（２階）</t>
  </si>
  <si>
    <t>虎ノ門神谷町トラストタワー（３階）</t>
  </si>
  <si>
    <t>虎ノ門神谷町トラストタワー（４階）</t>
  </si>
  <si>
    <t>虎ノ門神谷町トラストタワー（５階）</t>
  </si>
  <si>
    <t>虎ノ門神谷町トラストタワー（６階）</t>
  </si>
  <si>
    <t>虎ノ門神谷町トラストタワー（７階）</t>
  </si>
  <si>
    <t>虎ノ門神谷町トラストタワー（８階）</t>
  </si>
  <si>
    <t>虎ノ門神谷町トラストタワー（９階）</t>
  </si>
  <si>
    <t>虎ノ門神谷町トラストタワー（１０階）</t>
  </si>
  <si>
    <t>虎ノ門神谷町トラストタワー（１１階）</t>
  </si>
  <si>
    <t>虎ノ門神谷町トラストタワー（１２階）</t>
  </si>
  <si>
    <t>虎ノ門神谷町トラストタワー（１３階）</t>
  </si>
  <si>
    <t>虎ノ門神谷町トラストタワー（１４階）</t>
  </si>
  <si>
    <t>虎ノ門神谷町トラストタワー（１５階）</t>
  </si>
  <si>
    <t>虎ノ門神谷町トラストタワー（１６階）</t>
  </si>
  <si>
    <t>虎ノ門神谷町トラストタワー（１７階）</t>
  </si>
  <si>
    <t>虎ノ門神谷町トラストタワー（１８階）</t>
  </si>
  <si>
    <t>虎ノ門神谷町トラストタワー（１９階）</t>
  </si>
  <si>
    <t>虎ノ門神谷町トラストタワー（２０階）</t>
  </si>
  <si>
    <t>虎ノ門神谷町トラストタワー（２１階）</t>
  </si>
  <si>
    <t>虎ノ門神谷町トラストタワー（２２階）</t>
  </si>
  <si>
    <t>虎ノ門神谷町トラストタワー（２３階）</t>
  </si>
  <si>
    <t>虎ノ門神谷町トラストタワー（２４階）</t>
  </si>
  <si>
    <t>虎ノ門神谷町トラストタワー（２５階）</t>
  </si>
  <si>
    <t>虎ノ門神谷町トラストタワー（２６階）</t>
  </si>
  <si>
    <t>虎ノ門神谷町トラストタワー（２７階）</t>
  </si>
  <si>
    <t>虎ノ門神谷町トラストタワー（２８階）</t>
  </si>
  <si>
    <t>虎ノ門神谷町トラストタワー（２９階）</t>
  </si>
  <si>
    <t>虎ノ門神谷町トラストタワー（３０階）</t>
  </si>
  <si>
    <t>虎ノ門城山トラストタワー（地階・階層不明）</t>
  </si>
  <si>
    <t>虎ノ門城山トラストタワー（１階）</t>
  </si>
  <si>
    <t>虎ノ門城山トラストタワー（２階）</t>
  </si>
  <si>
    <t>虎ノ門城山トラストタワー（３階）</t>
  </si>
  <si>
    <t>虎ノ門城山トラストタワー（４階）</t>
  </si>
  <si>
    <t>虎ノ門城山トラストタワー（５階）</t>
  </si>
  <si>
    <t>虎ノ門城山トラストタワー（６階）</t>
  </si>
  <si>
    <t>虎ノ門城山トラストタワー（７階）</t>
  </si>
  <si>
    <t>虎ノ門城山トラストタワー（８階）</t>
  </si>
  <si>
    <t>虎ノ門城山トラストタワー（９階）</t>
  </si>
  <si>
    <t>虎ノ門城山トラストタワー（１０階）</t>
  </si>
  <si>
    <t>虎ノ門城山トラストタワー（１１階）</t>
  </si>
  <si>
    <t>虎ノ門城山トラストタワー（１２階）</t>
  </si>
  <si>
    <t>虎ノ門城山トラストタワー（１３階）</t>
  </si>
  <si>
    <t>虎ノ門城山トラストタワー（１４階）</t>
  </si>
  <si>
    <t>虎ノ門城山トラストタワー（１５階）</t>
  </si>
  <si>
    <t>虎ノ門城山トラストタワー（１６階）</t>
  </si>
  <si>
    <t>虎ノ門城山トラストタワー（１７階）</t>
  </si>
  <si>
    <t>虎ノ門城山トラストタワー（１８階）</t>
  </si>
  <si>
    <t>虎ノ門城山トラストタワー（１９階）</t>
  </si>
  <si>
    <t>虎ノ門城山トラストタワー（２０階）</t>
  </si>
  <si>
    <t>虎ノ門城山トラストタワー（２１階）</t>
  </si>
  <si>
    <t>虎ノ門城山トラストタワー（２２階）</t>
  </si>
  <si>
    <t>虎ノ門城山トラストタワー（２３階）</t>
  </si>
  <si>
    <t>虎ノ門城山トラストタワー（２４階）</t>
  </si>
  <si>
    <t>虎ノ門城山トラストタワー（２５階）</t>
  </si>
  <si>
    <t>虎ノ門城山トラストタワー（２６階）</t>
  </si>
  <si>
    <t>虎ノ門城山トラストタワー（２７階）</t>
  </si>
  <si>
    <t>虎ノ門城山トラストタワー（２８階）</t>
  </si>
  <si>
    <t>虎ノ門城山トラストタワー（２９階）</t>
  </si>
  <si>
    <t>虎ノ門城山トラストタワー（３０階）</t>
  </si>
  <si>
    <t>虎ノ門城山トラストタワー（３１階）</t>
  </si>
  <si>
    <t>虎ノ門城山トラストタワー（３２階）</t>
  </si>
  <si>
    <t>虎ノ門城山トラストタワー（３３階）</t>
  </si>
  <si>
    <t>虎ノ門城山トラストタワー（３４階）</t>
  </si>
  <si>
    <t>虎ノ門城山トラストタワー（３５階）</t>
  </si>
  <si>
    <t>虎ノ門城山トラストタワー（３６階）</t>
  </si>
  <si>
    <t>虎ノ門城山トラストタワー（３７階）</t>
  </si>
  <si>
    <t>虎ノ門虎ノ門ヒルズステーションタワー（地階・階層不明）</t>
  </si>
  <si>
    <t>虎ノ門虎ノ門ヒルズステーションタワー（１階）</t>
  </si>
  <si>
    <t>虎ノ門虎ノ門ヒルズステーションタワー（２階）</t>
  </si>
  <si>
    <t>虎ノ門虎ノ門ヒルズステーションタワー（３階）</t>
  </si>
  <si>
    <t>虎ノ門虎ノ門ヒルズステーションタワー（４階）</t>
  </si>
  <si>
    <t>虎ノ門虎ノ門ヒルズステーションタワー（５階）</t>
  </si>
  <si>
    <t>虎ノ門虎ノ門ヒルズステーションタワー（６階）</t>
  </si>
  <si>
    <t>虎ノ門虎ノ門ヒルズステーションタワー（７階）</t>
  </si>
  <si>
    <t>虎ノ門虎ノ門ヒルズステーションタワー（８階）</t>
  </si>
  <si>
    <t>虎ノ門虎ノ門ヒルズステーションタワー（９階）</t>
  </si>
  <si>
    <t>虎ノ門虎ノ門ヒルズステーションタワー（１０階）</t>
  </si>
  <si>
    <t>虎ノ門虎ノ門ヒルズステーションタワー（１５階）</t>
  </si>
  <si>
    <t>虎ノ門虎ノ門ヒルズステーションタワー（１６階）</t>
  </si>
  <si>
    <t>虎ノ門虎ノ門ヒルズステーションタワー（１７階）</t>
  </si>
  <si>
    <t>虎ノ門虎ノ門ヒルズステーションタワー（１８階）</t>
  </si>
  <si>
    <t>虎ノ門虎ノ門ヒルズステーションタワー（１９階）</t>
  </si>
  <si>
    <t>虎ノ門虎ノ門ヒルズステーションタワー（２０階）</t>
  </si>
  <si>
    <t>虎ノ門虎ノ門ヒルズステーションタワー（２１階）</t>
  </si>
  <si>
    <t>虎ノ門虎ノ門ヒルズステーションタワー（２２階）</t>
  </si>
  <si>
    <t>虎ノ門虎ノ門ヒルズステーションタワー（２３階）</t>
  </si>
  <si>
    <t>虎ノ門虎ノ門ヒルズステーションタワー（２４階）</t>
  </si>
  <si>
    <t>虎ノ門虎ノ門ヒルズステーションタワー（２５階）</t>
  </si>
  <si>
    <t>虎ノ門虎ノ門ヒルズステーションタワー（２６階）</t>
  </si>
  <si>
    <t>虎ノ門虎ノ門ヒルズステーションタワー（２７階）</t>
  </si>
  <si>
    <t>虎ノ門虎ノ門ヒルズステーションタワー（２８階）</t>
  </si>
  <si>
    <t>虎ノ門虎ノ門ヒルズステーションタワー（２９階）</t>
  </si>
  <si>
    <t>虎ノ門虎ノ門ヒルズステーションタワー（３０階）</t>
  </si>
  <si>
    <t>虎ノ門虎ノ門ヒルズステーションタワー（３１階）</t>
  </si>
  <si>
    <t>虎ノ門虎ノ門ヒルズステーションタワー（３２階）</t>
  </si>
  <si>
    <t>虎ノ門虎ノ門ヒルズステーションタワー（３３階）</t>
  </si>
  <si>
    <t>虎ノ門虎ノ門ヒルズステーションタワー（３４階）</t>
  </si>
  <si>
    <t>虎ノ門虎ノ門ヒルズステーションタワー（３５階）</t>
  </si>
  <si>
    <t>虎ノ門虎ノ門ヒルズステーションタワー（３６階）</t>
  </si>
  <si>
    <t>虎ノ門虎ノ門ヒルズステーションタワー（３７階）</t>
  </si>
  <si>
    <t>虎ノ門虎ノ門ヒルズステーションタワー（３８階）</t>
  </si>
  <si>
    <t>虎ノ門虎ノ門ヒルズステーションタワー（３９階）</t>
  </si>
  <si>
    <t>虎ノ門虎ノ門ヒルズステーションタワー（４０階）</t>
  </si>
  <si>
    <t>虎ノ門虎ノ門ヒルズステーションタワー（４１階）</t>
  </si>
  <si>
    <t>虎ノ門虎ノ門ヒルズステーションタワー（４２階）</t>
  </si>
  <si>
    <t>虎ノ門虎ノ門ヒルズステーションタワー（４３階）</t>
  </si>
  <si>
    <t>虎ノ門虎ノ門ヒルズステーションタワー（４４階）</t>
  </si>
  <si>
    <t>虎ノ門虎ノ門ヒルズステーションタワー（４５階）</t>
  </si>
  <si>
    <t>虎ノ門虎ノ門ヒルズステーションタワー（４６階）</t>
  </si>
  <si>
    <t>虎ノ門虎ノ門ヒルズステーションタワー（４７階）</t>
  </si>
  <si>
    <t>虎ノ門虎ノ門ヒルズステーションタワー（４８階）</t>
  </si>
  <si>
    <t>虎ノ門虎ノ門ヒルズステーションタワー（４９階）</t>
  </si>
  <si>
    <t>虎ノ門虎ノ門ヒルズビジネスタワー（地階・階層不明）</t>
  </si>
  <si>
    <t>虎ノ門虎ノ門ヒルズビジネスタワー（１階）</t>
  </si>
  <si>
    <t>虎ノ門虎ノ門ヒルズビジネスタワー（２階）</t>
  </si>
  <si>
    <t>虎ノ門虎ノ門ヒルズビジネスタワー（３階）</t>
  </si>
  <si>
    <t>虎ノ門虎ノ門ヒルズビジネスタワー（４階）</t>
  </si>
  <si>
    <t>虎ノ門虎ノ門ヒルズビジネスタワー（５階）</t>
  </si>
  <si>
    <t>虎ノ門虎ノ門ヒルズビジネスタワー（６階）</t>
  </si>
  <si>
    <t>虎ノ門虎ノ門ヒルズビジネスタワー（７階）</t>
  </si>
  <si>
    <t>虎ノ門虎ノ門ヒルズビジネスタワー（８階）</t>
  </si>
  <si>
    <t>虎ノ門虎ノ門ヒルズビジネスタワー（９階）</t>
  </si>
  <si>
    <t>虎ノ門虎ノ門ヒルズビジネスタワー（１０階）</t>
  </si>
  <si>
    <t>虎ノ門虎ノ門ヒルズビジネスタワー（１１階）</t>
  </si>
  <si>
    <t>虎ノ門虎ノ門ヒルズビジネスタワー（１２階）</t>
  </si>
  <si>
    <t>虎ノ門虎ノ門ヒルズビジネスタワー（１３階）</t>
  </si>
  <si>
    <t>虎ノ門虎ノ門ヒルズビジネスタワー（１４階）</t>
  </si>
  <si>
    <t>虎ノ門虎ノ門ヒルズビジネスタワー（１５階）</t>
  </si>
  <si>
    <t>虎ノ門虎ノ門ヒルズビジネスタワー（１６階）</t>
  </si>
  <si>
    <t>虎ノ門虎ノ門ヒルズビジネスタワー（１７階）</t>
  </si>
  <si>
    <t>虎ノ門虎ノ門ヒルズビジネスタワー（１８階）</t>
  </si>
  <si>
    <t>虎ノ門虎ノ門ヒルズビジネスタワー（１９階）</t>
  </si>
  <si>
    <t>虎ノ門虎ノ門ヒルズビジネスタワー（２０階）</t>
  </si>
  <si>
    <t>虎ノ門虎ノ門ヒルズビジネスタワー（２１階）</t>
  </si>
  <si>
    <t>虎ノ門虎ノ門ヒルズビジネスタワー（２２階）</t>
  </si>
  <si>
    <t>虎ノ門虎ノ門ヒルズビジネスタワー（２３階）</t>
  </si>
  <si>
    <t>虎ノ門虎ノ門ヒルズビジネスタワー（２４階）</t>
  </si>
  <si>
    <t>虎ノ門虎ノ門ヒルズビジネスタワー（２５階）</t>
  </si>
  <si>
    <t>虎ノ門虎ノ門ヒルズビジネスタワー（２６階）</t>
  </si>
  <si>
    <t>虎ノ門虎ノ門ヒルズビジネスタワー（２７階）</t>
  </si>
  <si>
    <t>虎ノ門虎ノ門ヒルズビジネスタワー（２８階）</t>
  </si>
  <si>
    <t>虎ノ門虎ノ門ヒルズビジネスタワー（２９階）</t>
  </si>
  <si>
    <t>虎ノ門虎ノ門ヒルズビジネスタワー（３０階）</t>
  </si>
  <si>
    <t>虎ノ門虎ノ門ヒルズビジネスタワー（３１階）</t>
  </si>
  <si>
    <t>虎ノ門虎ノ門ヒルズビジネスタワー（３２階）</t>
  </si>
  <si>
    <t>虎ノ門虎ノ門ヒルズビジネスタワー（３３階）</t>
  </si>
  <si>
    <t>虎ノ門虎ノ門ヒルズビジネスタワー（３４階）</t>
  </si>
  <si>
    <t>虎ノ門虎ノ門ヒルズビジネスタワー（３５階）</t>
  </si>
  <si>
    <t>虎ノ門虎ノ門ヒルズビジネスタワー（３６階）</t>
  </si>
  <si>
    <t>虎ノ門虎ノ門ヒルズ森タワー（地階・階層不明）</t>
  </si>
  <si>
    <t>虎ノ門虎ノ門ヒルズ森タワー（１階）</t>
  </si>
  <si>
    <t>虎ノ門虎ノ門ヒルズ森タワー（２階）</t>
  </si>
  <si>
    <t>虎ノ門虎ノ門ヒルズ森タワー（３階）</t>
  </si>
  <si>
    <t>虎ノ門虎ノ門ヒルズ森タワー（４階）</t>
  </si>
  <si>
    <t>虎ノ門虎ノ門ヒルズ森タワー（５階）</t>
  </si>
  <si>
    <t>虎ノ門虎ノ門ヒルズ森タワー（６階）</t>
  </si>
  <si>
    <t>虎ノ門虎ノ門ヒルズ森タワー（７階）</t>
  </si>
  <si>
    <t>虎ノ門虎ノ門ヒルズ森タワー（８階）</t>
  </si>
  <si>
    <t>虎ノ門虎ノ門ヒルズ森タワー（９階）</t>
  </si>
  <si>
    <t>虎ノ門虎ノ門ヒルズ森タワー（１０階）</t>
  </si>
  <si>
    <t>虎ノ門虎ノ門ヒルズ森タワー（１１階）</t>
  </si>
  <si>
    <t>虎ノ門虎ノ門ヒルズ森タワー（１２階）</t>
  </si>
  <si>
    <t>虎ノ門虎ノ門ヒルズ森タワー（１３階）</t>
  </si>
  <si>
    <t>虎ノ門虎ノ門ヒルズ森タワー（１４階）</t>
  </si>
  <si>
    <t>虎ノ門虎ノ門ヒルズ森タワー（１５階）</t>
  </si>
  <si>
    <t>虎ノ門虎ノ門ヒルズ森タワー（１６階）</t>
  </si>
  <si>
    <t>虎ノ門虎ノ門ヒルズ森タワー（１７階）</t>
  </si>
  <si>
    <t>虎ノ門虎ノ門ヒルズ森タワー（１８階）</t>
  </si>
  <si>
    <t>虎ノ門虎ノ門ヒルズ森タワー（１９階）</t>
  </si>
  <si>
    <t>虎ノ門虎ノ門ヒルズ森タワー（２０階）</t>
  </si>
  <si>
    <t>虎ノ門虎ノ門ヒルズ森タワー（２１階）</t>
  </si>
  <si>
    <t>虎ノ門虎ノ門ヒルズ森タワー（２２階）</t>
  </si>
  <si>
    <t>虎ノ門虎ノ門ヒルズ森タワー（２３階）</t>
  </si>
  <si>
    <t>虎ノ門虎ノ門ヒルズ森タワー（２４階）</t>
  </si>
  <si>
    <t>虎ノ門虎ノ門ヒルズ森タワー（２５階）</t>
  </si>
  <si>
    <t>虎ノ門虎ノ門ヒルズ森タワー（２６階）</t>
  </si>
  <si>
    <t>虎ノ門虎ノ門ヒルズ森タワー（２７階）</t>
  </si>
  <si>
    <t>虎ノ門虎ノ門ヒルズ森タワー（２８階）</t>
  </si>
  <si>
    <t>虎ノ門虎ノ門ヒルズ森タワー（２９階）</t>
  </si>
  <si>
    <t>虎ノ門虎ノ門ヒルズ森タワー（３０階）</t>
  </si>
  <si>
    <t>虎ノ門虎ノ門ヒルズ森タワー（３１階）</t>
  </si>
  <si>
    <t>虎ノ門虎ノ門ヒルズ森タワー（３２階）</t>
  </si>
  <si>
    <t>虎ノ門虎ノ門ヒルズ森タワー（３３階）</t>
  </si>
  <si>
    <t>虎ノ門虎ノ門ヒルズ森タワー（３４階）</t>
  </si>
  <si>
    <t>虎ノ門虎ノ門ヒルズ森タワー（３５階）</t>
  </si>
  <si>
    <t>虎ノ門虎ノ門ヒルズ森タワー（３６階）</t>
  </si>
  <si>
    <t>西麻布</t>
  </si>
  <si>
    <t>西新橋</t>
  </si>
  <si>
    <t>浜松町（次のビルを除く）</t>
  </si>
  <si>
    <t>浜松町世界貿易センタービルディング南館（地階・階層不明）</t>
  </si>
  <si>
    <t>浜松町世界貿易センタービルディング南館（１階）</t>
  </si>
  <si>
    <t>浜松町世界貿易センタービルディング南館（２階）</t>
  </si>
  <si>
    <t>浜松町世界貿易センタービルディング南館（３階）</t>
  </si>
  <si>
    <t>浜松町世界貿易センタービルディング南館（４階）</t>
  </si>
  <si>
    <t>浜松町世界貿易センタービルディング南館（５階）</t>
  </si>
  <si>
    <t>浜松町世界貿易センタービルディング南館（６階）</t>
  </si>
  <si>
    <t>浜松町世界貿易センタービルディング南館（７階）</t>
  </si>
  <si>
    <t>浜松町世界貿易センタービルディング南館（８階）</t>
  </si>
  <si>
    <t>浜松町世界貿易センタービルディング南館（９階）</t>
  </si>
  <si>
    <t>浜松町世界貿易センタービルディング南館（１０階）</t>
  </si>
  <si>
    <t>浜松町世界貿易センタービルディング南館（１１階）</t>
  </si>
  <si>
    <t>浜松町世界貿易センタービルディング南館（１２階）</t>
  </si>
  <si>
    <t>浜松町世界貿易センタービルディング南館（１３階）</t>
  </si>
  <si>
    <t>浜松町世界貿易センタービルディング南館（１４階）</t>
  </si>
  <si>
    <t>浜松町世界貿易センタービルディング南館（１５階）</t>
  </si>
  <si>
    <t>浜松町世界貿易センタービルディング南館（１６階）</t>
  </si>
  <si>
    <t>浜松町世界貿易センタービルディング南館（１７階）</t>
  </si>
  <si>
    <t>浜松町世界貿易センタービルディング南館（１８階）</t>
  </si>
  <si>
    <t>浜松町世界貿易センタービルディング南館（１９階）</t>
  </si>
  <si>
    <t>浜松町世界貿易センタービルディング南館（２０階）</t>
  </si>
  <si>
    <t>浜松町世界貿易センタービルディング南館（２１階）</t>
  </si>
  <si>
    <t>浜松町世界貿易センタービルディング南館（２２階）</t>
  </si>
  <si>
    <t>浜松町世界貿易センタービルディング南館（２３階）</t>
  </si>
  <si>
    <t>浜松町世界貿易センタービルディング南館（２４階）</t>
  </si>
  <si>
    <t>浜松町世界貿易センタービルディング南館（２５階）</t>
  </si>
  <si>
    <t>浜松町世界貿易センタービルディング南館（２６階）</t>
  </si>
  <si>
    <t>浜松町世界貿易センタービルディング南館（２７階）</t>
  </si>
  <si>
    <t>浜松町世界貿易センタービルディング南館（２８階）</t>
  </si>
  <si>
    <t>浜松町世界貿易センタービルディング南館（２９階）</t>
  </si>
  <si>
    <t>浜松町世界貿易センタービルディング南館（３０階）</t>
  </si>
  <si>
    <t>浜松町世界貿易センタービルディング南館（３１階）</t>
  </si>
  <si>
    <t>浜松町世界貿易センタービルディング南館（３２階）</t>
  </si>
  <si>
    <t>浜松町世界貿易センタービルディング南館（３３階）</t>
  </si>
  <si>
    <t>浜松町世界貿易センタービルディング南館（３４階）</t>
  </si>
  <si>
    <t>浜松町世界貿易センタービルディング南館（３５階）</t>
  </si>
  <si>
    <t>浜松町世界貿易センタービルディング南館（３６階）</t>
  </si>
  <si>
    <t>浜松町世界貿易センタービルディング南館（３７階）</t>
  </si>
  <si>
    <t>浜松町世界貿易センタービルディング南館（３８階）</t>
  </si>
  <si>
    <t>東麻布</t>
  </si>
  <si>
    <t>東新橋（次のビルを除く）</t>
  </si>
  <si>
    <t>東新橋汐留シティセンター（地階・階層不明）</t>
  </si>
  <si>
    <t>東新橋汐留シティセンター（１階）</t>
  </si>
  <si>
    <t>東新橋汐留シティセンター（２階）</t>
  </si>
  <si>
    <t>東新橋汐留シティセンター（３階）</t>
  </si>
  <si>
    <t>東新橋汐留シティセンター（４階）</t>
  </si>
  <si>
    <t>東新橋汐留シティセンター（５階）</t>
  </si>
  <si>
    <t>東新橋汐留シティセンター（６階）</t>
  </si>
  <si>
    <t>東新橋汐留シティセンター（７階）</t>
  </si>
  <si>
    <t>東新橋汐留シティセンター（８階）</t>
  </si>
  <si>
    <t>東新橋汐留シティセンター（９階）</t>
  </si>
  <si>
    <t>東新橋汐留シティセンター（１０階）</t>
  </si>
  <si>
    <t>東新橋汐留シティセンター（１１階）</t>
  </si>
  <si>
    <t>東新橋汐留シティセンター（１２階）</t>
  </si>
  <si>
    <t>東新橋汐留シティセンター（１３階）</t>
  </si>
  <si>
    <t>東新橋汐留シティセンター（１４階）</t>
  </si>
  <si>
    <t>東新橋汐留シティセンター（１５階）</t>
  </si>
  <si>
    <t>東新橋汐留シティセンター（１６階）</t>
  </si>
  <si>
    <t>東新橋汐留シティセンター（１７階）</t>
  </si>
  <si>
    <t>東新橋汐留シティセンター（１８階）</t>
  </si>
  <si>
    <t>東新橋汐留シティセンター（１９階）</t>
  </si>
  <si>
    <t>東新橋汐留シティセンター（２０階）</t>
  </si>
  <si>
    <t>東新橋汐留シティセンター（２１階）</t>
  </si>
  <si>
    <t>東新橋汐留シティセンター（２２階）</t>
  </si>
  <si>
    <t>東新橋汐留シティセンター（２３階）</t>
  </si>
  <si>
    <t>東新橋汐留シティセンター（２４階）</t>
  </si>
  <si>
    <t>東新橋汐留シティセンター（２５階）</t>
  </si>
  <si>
    <t>東新橋汐留シティセンター（２６階）</t>
  </si>
  <si>
    <t>東新橋汐留シティセンター（２７階）</t>
  </si>
  <si>
    <t>東新橋汐留シティセンター（２８階）</t>
  </si>
  <si>
    <t>東新橋汐留シティセンター（２９階）</t>
  </si>
  <si>
    <t>東新橋汐留シティセンター（３０階）</t>
  </si>
  <si>
    <t>東新橋汐留シティセンター（３１階）</t>
  </si>
  <si>
    <t>東新橋汐留シティセンター（３２階）</t>
  </si>
  <si>
    <t>東新橋汐留シティセンター（３３階）</t>
  </si>
  <si>
    <t>東新橋汐留シティセンター（３４階）</t>
  </si>
  <si>
    <t>東新橋汐留シティセンター（３５階）</t>
  </si>
  <si>
    <t>東新橋汐留シティセンター（３６階）</t>
  </si>
  <si>
    <t>東新橋汐留シティセンター（３７階）</t>
  </si>
  <si>
    <t>東新橋汐留シティセンター（３８階）</t>
  </si>
  <si>
    <t>東新橋汐留シティセンター（３９階）</t>
  </si>
  <si>
    <t>東新橋汐留シティセンター（４０階）</t>
  </si>
  <si>
    <t>東新橋汐留シティセンター（４１階）</t>
  </si>
  <si>
    <t>東新橋汐留シティセンター（４２階）</t>
  </si>
  <si>
    <t>東新橋汐留シティセンター（４３階）</t>
  </si>
  <si>
    <t>東新橋汐留メディアタワー（地階・階層不明）</t>
  </si>
  <si>
    <t>東新橋汐留メディアタワー（１階）</t>
  </si>
  <si>
    <t>東新橋汐留メディアタワー（２階）</t>
  </si>
  <si>
    <t>東新橋汐留メディアタワー（３階）</t>
  </si>
  <si>
    <t>東新橋汐留メディアタワー（４階）</t>
  </si>
  <si>
    <t>東新橋汐留メディアタワー（５階）</t>
  </si>
  <si>
    <t>東新橋汐留メディアタワー（６階）</t>
  </si>
  <si>
    <t>東新橋汐留メディアタワー（７階）</t>
  </si>
  <si>
    <t>東新橋汐留メディアタワー（８階）</t>
  </si>
  <si>
    <t>東新橋汐留メディアタワー（９階）</t>
  </si>
  <si>
    <t>東新橋汐留メディアタワー（１０階）</t>
  </si>
  <si>
    <t>東新橋汐留メディアタワー（１１階）</t>
  </si>
  <si>
    <t>東新橋汐留メディアタワー（１２階）</t>
  </si>
  <si>
    <t>東新橋汐留メディアタワー（１３階）</t>
  </si>
  <si>
    <t>東新橋汐留メディアタワー（１４階）</t>
  </si>
  <si>
    <t>東新橋汐留メディアタワー（１５階）</t>
  </si>
  <si>
    <t>東新橋汐留メディアタワー（１６階）</t>
  </si>
  <si>
    <t>東新橋汐留メディアタワー（１７階）</t>
  </si>
  <si>
    <t>東新橋汐留メディアタワー（１８階）</t>
  </si>
  <si>
    <t>東新橋汐留メディアタワー（１９階）</t>
  </si>
  <si>
    <t>東新橋汐留メディアタワー（２０階）</t>
  </si>
  <si>
    <t>東新橋汐留メディアタワー（２１階）</t>
  </si>
  <si>
    <t>東新橋汐留メディアタワー（２２階）</t>
  </si>
  <si>
    <t>東新橋汐留メディアタワー（２３階）</t>
  </si>
  <si>
    <t>東新橋汐留メディアタワー（２４階）</t>
  </si>
  <si>
    <t>東新橋汐留メディアタワー（２５階）</t>
  </si>
  <si>
    <t>東新橋汐留メディアタワー（２６階）</t>
  </si>
  <si>
    <t>東新橋汐留メディアタワー（２７階）</t>
  </si>
  <si>
    <t>東新橋汐留メディアタワー（２８階）</t>
  </si>
  <si>
    <t>東新橋汐留メディアタワー（２９階）</t>
  </si>
  <si>
    <t>東新橋汐留メディアタワー（３０階）</t>
  </si>
  <si>
    <t>東新橋汐留メディアタワー（３１階）</t>
  </si>
  <si>
    <t>東新橋汐留メディアタワー（３２階）</t>
  </si>
  <si>
    <t>東新橋汐留メディアタワー（３３階）</t>
  </si>
  <si>
    <t>東新橋汐留メディアタワー（３４階）</t>
  </si>
  <si>
    <t>東新橋電通本社ビル（地階・階層不明）</t>
  </si>
  <si>
    <t>東新橋電通本社ビル（１階）</t>
  </si>
  <si>
    <t>東新橋電通本社ビル（２階）</t>
  </si>
  <si>
    <t>東新橋電通本社ビル（３階）</t>
  </si>
  <si>
    <t>東新橋電通本社ビル（４階）</t>
  </si>
  <si>
    <t>東新橋電通本社ビル（５階）</t>
  </si>
  <si>
    <t>東新橋電通本社ビル（６階）</t>
  </si>
  <si>
    <t>東新橋電通本社ビル（７階）</t>
  </si>
  <si>
    <t>東新橋電通本社ビル（８階）</t>
  </si>
  <si>
    <t>東新橋電通本社ビル（９階）</t>
  </si>
  <si>
    <t>東新橋電通本社ビル（１０階）</t>
  </si>
  <si>
    <t>東新橋電通本社ビル（１１階）</t>
  </si>
  <si>
    <t>東新橋電通本社ビル（１２階）</t>
  </si>
  <si>
    <t>東新橋電通本社ビル（１３階）</t>
  </si>
  <si>
    <t>東新橋電通本社ビル（１４階）</t>
  </si>
  <si>
    <t>東新橋電通本社ビル（１５階）</t>
  </si>
  <si>
    <t>東新橋電通本社ビル（１６階）</t>
  </si>
  <si>
    <t>東新橋電通本社ビル（１７階）</t>
  </si>
  <si>
    <t>東新橋電通本社ビル（１８階）</t>
  </si>
  <si>
    <t>東新橋電通本社ビル（１９階）</t>
  </si>
  <si>
    <t>東新橋電通本社ビル（２０階）</t>
  </si>
  <si>
    <t>東新橋電通本社ビル（２１階）</t>
  </si>
  <si>
    <t>東新橋電通本社ビル（２２階）</t>
  </si>
  <si>
    <t>東新橋電通本社ビル（２３階）</t>
  </si>
  <si>
    <t>東新橋電通本社ビル（２４階）</t>
  </si>
  <si>
    <t>東新橋電通本社ビル（２５階）</t>
  </si>
  <si>
    <t>東新橋電通本社ビル（２６階）</t>
  </si>
  <si>
    <t>東新橋電通本社ビル（２７階）</t>
  </si>
  <si>
    <t>東新橋電通本社ビル（２８階）</t>
  </si>
  <si>
    <t>東新橋電通本社ビル（２９階）</t>
  </si>
  <si>
    <t>東新橋電通本社ビル（３０階）</t>
  </si>
  <si>
    <t>東新橋電通本社ビル（３１階）</t>
  </si>
  <si>
    <t>東新橋電通本社ビル（３２階）</t>
  </si>
  <si>
    <t>東新橋電通本社ビル（３３階）</t>
  </si>
  <si>
    <t>東新橋電通本社ビル（３４階）</t>
  </si>
  <si>
    <t>東新橋電通本社ビル（３５階）</t>
  </si>
  <si>
    <t>東新橋電通本社ビル（３６階）</t>
  </si>
  <si>
    <t>東新橋電通本社ビル（３７階）</t>
  </si>
  <si>
    <t>東新橋電通本社ビル（３８階）</t>
  </si>
  <si>
    <t>東新橋電通本社ビル（３９階）</t>
  </si>
  <si>
    <t>東新橋電通本社ビル（４０階）</t>
  </si>
  <si>
    <t>東新橋電通本社ビル（４１階）</t>
  </si>
  <si>
    <t>東新橋電通本社ビル（４２階）</t>
  </si>
  <si>
    <t>東新橋電通本社ビル（４３階）</t>
  </si>
  <si>
    <t>東新橋電通本社ビル（４４階）</t>
  </si>
  <si>
    <t>東新橋電通本社ビル（４５階）</t>
  </si>
  <si>
    <t>東新橋電通本社ビル（４６階）</t>
  </si>
  <si>
    <t>東新橋電通本社ビル（４７階）</t>
  </si>
  <si>
    <t>東新橋東京汐留ビルディング（地階・階層不明）</t>
  </si>
  <si>
    <t>東新橋東京汐留ビルディング（１階）</t>
  </si>
  <si>
    <t>東新橋東京汐留ビルディング（２階）</t>
  </si>
  <si>
    <t>東新橋東京汐留ビルディング（３階）</t>
  </si>
  <si>
    <t>東新橋東京汐留ビルディング（４階）</t>
  </si>
  <si>
    <t>東新橋東京汐留ビルディング（５階）</t>
  </si>
  <si>
    <t>東新橋東京汐留ビルディング（６階）</t>
  </si>
  <si>
    <t>東新橋東京汐留ビルディング（７階）</t>
  </si>
  <si>
    <t>東新橋東京汐留ビルディング（８階）</t>
  </si>
  <si>
    <t>東新橋東京汐留ビルディング（９階）</t>
  </si>
  <si>
    <t>東新橋東京汐留ビルディング（１０階）</t>
  </si>
  <si>
    <t>東新橋東京汐留ビルディング（１１階）</t>
  </si>
  <si>
    <t>東新橋東京汐留ビルディング（１２階）</t>
  </si>
  <si>
    <t>東新橋東京汐留ビルディング（１３階）</t>
  </si>
  <si>
    <t>東新橋東京汐留ビルディング（１４階）</t>
  </si>
  <si>
    <t>東新橋東京汐留ビルディング（１５階）</t>
  </si>
  <si>
    <t>東新橋東京汐留ビルディング（１６階）</t>
  </si>
  <si>
    <t>東新橋東京汐留ビルディング（１７階）</t>
  </si>
  <si>
    <t>東新橋東京汐留ビルディング（１８階）</t>
  </si>
  <si>
    <t>東新橋東京汐留ビルディング（１９階）</t>
  </si>
  <si>
    <t>東新橋東京汐留ビルディング（２０階）</t>
  </si>
  <si>
    <t>東新橋東京汐留ビルディング（２１階）</t>
  </si>
  <si>
    <t>東新橋東京汐留ビルディング（２２階）</t>
  </si>
  <si>
    <t>東新橋東京汐留ビルディング（２３階）</t>
  </si>
  <si>
    <t>東新橋東京汐留ビルディング（２４階）</t>
  </si>
  <si>
    <t>東新橋東京汐留ビルディング（２５階）</t>
  </si>
  <si>
    <t>東新橋東京汐留ビルディング（２６階）</t>
  </si>
  <si>
    <t>東新橋東京汐留ビルディング（２７階）</t>
  </si>
  <si>
    <t>東新橋東京汐留ビルディング（２８階）</t>
  </si>
  <si>
    <t>東新橋東京汐留ビルディング（２９階）</t>
  </si>
  <si>
    <t>東新橋東京汐留ビルディング（３０階）</t>
  </si>
  <si>
    <t>東新橋東京汐留ビルディング（３１階）</t>
  </si>
  <si>
    <t>東新橋東京汐留ビルディング（３２階）</t>
  </si>
  <si>
    <t>東新橋東京汐留ビルディング（３３階）</t>
  </si>
  <si>
    <t>東新橋東京汐留ビルディング（３４階）</t>
  </si>
  <si>
    <t>東新橋東京汐留ビルディング（３５階）</t>
  </si>
  <si>
    <t>東新橋東京汐留ビルディング（３６階）</t>
  </si>
  <si>
    <t>東新橋東京汐留ビルディング（３７階）</t>
  </si>
  <si>
    <t>東新橋日本テレビタワー（地階・階層不明）</t>
  </si>
  <si>
    <t>東新橋日本テレビタワー（１階）</t>
  </si>
  <si>
    <t>東新橋日本テレビタワー（２階）</t>
  </si>
  <si>
    <t>東新橋日本テレビタワー（３階）</t>
  </si>
  <si>
    <t>東新橋日本テレビタワー（４階）</t>
  </si>
  <si>
    <t>東新橋日本テレビタワー（５階）</t>
  </si>
  <si>
    <t>東新橋日本テレビタワー（６階）</t>
  </si>
  <si>
    <t>東新橋日本テレビタワー（７階）</t>
  </si>
  <si>
    <t>東新橋日本テレビタワー（８階）</t>
  </si>
  <si>
    <t>東新橋日本テレビタワー（９階）</t>
  </si>
  <si>
    <t>東新橋日本テレビタワー（１０階）</t>
  </si>
  <si>
    <t>東新橋日本テレビタワー（１１階）</t>
  </si>
  <si>
    <t>東新橋日本テレビタワー（１２階）</t>
  </si>
  <si>
    <t>東新橋日本テレビタワー（１３階）</t>
  </si>
  <si>
    <t>東新橋日本テレビタワー（１４階）</t>
  </si>
  <si>
    <t>東新橋日本テレビタワー（１５階）</t>
  </si>
  <si>
    <t>東新橋日本テレビタワー（１６階）</t>
  </si>
  <si>
    <t>東新橋日本テレビタワー（１７階）</t>
  </si>
  <si>
    <t>東新橋日本テレビタワー（１８階）</t>
  </si>
  <si>
    <t>東新橋日本テレビタワー（１９階）</t>
  </si>
  <si>
    <t>東新橋日本テレビタワー（２０階）</t>
  </si>
  <si>
    <t>東新橋日本テレビタワー（２１階）</t>
  </si>
  <si>
    <t>東新橋日本テレビタワー（２２階）</t>
  </si>
  <si>
    <t>東新橋日本テレビタワー（２３階）</t>
  </si>
  <si>
    <t>東新橋日本テレビタワー（２４階）</t>
  </si>
  <si>
    <t>東新橋日本テレビタワー（２５階）</t>
  </si>
  <si>
    <t>東新橋日本テレビタワー（２６階）</t>
  </si>
  <si>
    <t>東新橋日本テレビタワー（２７階）</t>
  </si>
  <si>
    <t>東新橋日本テレビタワー（２８階）</t>
  </si>
  <si>
    <t>東新橋日本テレビタワー（２９階）</t>
  </si>
  <si>
    <t>東新橋日本テレビタワー（３０階）</t>
  </si>
  <si>
    <t>東新橋日本テレビタワー（３１階）</t>
  </si>
  <si>
    <t>東新橋日本テレビタワー（３２階）</t>
  </si>
  <si>
    <t>三田（次のビルを除く）</t>
  </si>
  <si>
    <t>三田住友不動産東京三田サウスタワー（地階・階層不明）</t>
  </si>
  <si>
    <t>三田住友不動産東京三田サウスタワー（１階）</t>
  </si>
  <si>
    <t>三田住友不動産東京三田サウスタワー（２階）</t>
  </si>
  <si>
    <t>三田住友不動産東京三田サウスタワー（３階）</t>
  </si>
  <si>
    <t>三田住友不動産東京三田サウスタワー（４階）</t>
  </si>
  <si>
    <t>三田住友不動産東京三田サウスタワー（５階）</t>
  </si>
  <si>
    <t>三田住友不動産東京三田サウスタワー（６階）</t>
  </si>
  <si>
    <t>三田住友不動産東京三田サウスタワー（７階）</t>
  </si>
  <si>
    <t>三田住友不動産東京三田サウスタワー（８階）</t>
  </si>
  <si>
    <t>三田住友不動産東京三田サウスタワー（９階）</t>
  </si>
  <si>
    <t>三田住友不動産東京三田サウスタワー（１０階）</t>
  </si>
  <si>
    <t>三田住友不動産東京三田サウスタワー（１１階）</t>
  </si>
  <si>
    <t>三田住友不動産東京三田サウスタワー（１２階）</t>
  </si>
  <si>
    <t>三田住友不動産東京三田サウスタワー（１３階）</t>
  </si>
  <si>
    <t>三田住友不動産東京三田サウスタワー（１４階）</t>
  </si>
  <si>
    <t>三田住友不動産東京三田サウスタワー（１５階）</t>
  </si>
  <si>
    <t>三田住友不動産東京三田サウスタワー（１６階）</t>
  </si>
  <si>
    <t>三田住友不動産東京三田サウスタワー（１７階）</t>
  </si>
  <si>
    <t>三田住友不動産東京三田サウスタワー（１８階）</t>
  </si>
  <si>
    <t>三田住友不動産東京三田サウスタワー（１９階）</t>
  </si>
  <si>
    <t>三田住友不動産東京三田サウスタワー（２０階）</t>
  </si>
  <si>
    <t>三田住友不動産東京三田サウスタワー（２１階）</t>
  </si>
  <si>
    <t>三田住友不動産東京三田サウスタワー（２２階）</t>
  </si>
  <si>
    <t>三田住友不動産東京三田サウスタワー（２３階）</t>
  </si>
  <si>
    <t>三田住友不動産東京三田サウスタワー（２４階）</t>
  </si>
  <si>
    <t>三田住友不動産東京三田サウスタワー（２５階）</t>
  </si>
  <si>
    <t>三田住友不動産東京三田サウスタワー（２６階）</t>
  </si>
  <si>
    <t>三田住友不動産東京三田サウスタワー（２７階）</t>
  </si>
  <si>
    <t>三田住友不動産東京三田サウスタワー（２８階）</t>
  </si>
  <si>
    <t>三田住友不動産東京三田サウスタワー（２９階）</t>
  </si>
  <si>
    <t>三田住友不動産東京三田サウスタワー（３０階）</t>
  </si>
  <si>
    <t>南青山</t>
  </si>
  <si>
    <t>南麻布</t>
  </si>
  <si>
    <t>元赤坂</t>
  </si>
  <si>
    <t>元麻布</t>
  </si>
  <si>
    <t>六本木（次のビルを除く）</t>
  </si>
  <si>
    <t>六本木泉ガーデンタワー（地階・階層不明）</t>
  </si>
  <si>
    <t>六本木泉ガーデンタワー（１階）</t>
  </si>
  <si>
    <t>六本木泉ガーデンタワー（２階）</t>
  </si>
  <si>
    <t>六本木泉ガーデンタワー（３階）</t>
  </si>
  <si>
    <t>六本木泉ガーデンタワー（４階）</t>
  </si>
  <si>
    <t>六本木泉ガーデンタワー（５階）</t>
  </si>
  <si>
    <t>六本木泉ガーデンタワー（６階）</t>
  </si>
  <si>
    <t>六本木泉ガーデンタワー（７階）</t>
  </si>
  <si>
    <t>六本木泉ガーデンタワー（８階）</t>
  </si>
  <si>
    <t>六本木泉ガーデンタワー（９階）</t>
  </si>
  <si>
    <t>六本木泉ガーデンタワー（１０階）</t>
  </si>
  <si>
    <t>六本木泉ガーデンタワー（１１階）</t>
  </si>
  <si>
    <t>六本木泉ガーデンタワー（１２階）</t>
  </si>
  <si>
    <t>六本木泉ガーデンタワー（１３階）</t>
  </si>
  <si>
    <t>六本木泉ガーデンタワー（１４階）</t>
  </si>
  <si>
    <t>六本木泉ガーデンタワー（１５階）</t>
  </si>
  <si>
    <t>六本木泉ガーデンタワー（１６階）</t>
  </si>
  <si>
    <t>六本木泉ガーデンタワー（１７階）</t>
  </si>
  <si>
    <t>六本木泉ガーデンタワー（１８階）</t>
  </si>
  <si>
    <t>六本木泉ガーデンタワー（１９階）</t>
  </si>
  <si>
    <t>六本木泉ガーデンタワー（２０階）</t>
  </si>
  <si>
    <t>六本木泉ガーデンタワー（２１階）</t>
  </si>
  <si>
    <t>六本木泉ガーデンタワー（２２階）</t>
  </si>
  <si>
    <t>六本木泉ガーデンタワー（２３階）</t>
  </si>
  <si>
    <t>六本木泉ガーデンタワー（２４階）</t>
  </si>
  <si>
    <t>六本木泉ガーデンタワー（２５階）</t>
  </si>
  <si>
    <t>六本木泉ガーデンタワー（２６階）</t>
  </si>
  <si>
    <t>六本木泉ガーデンタワー（２７階）</t>
  </si>
  <si>
    <t>六本木泉ガーデンタワー（２８階）</t>
  </si>
  <si>
    <t>六本木泉ガーデンタワー（２９階）</t>
  </si>
  <si>
    <t>六本木泉ガーデンタワー（３０階）</t>
  </si>
  <si>
    <t>六本木泉ガーデンタワー（３１階）</t>
  </si>
  <si>
    <t>六本木泉ガーデンタワー（３２階）</t>
  </si>
  <si>
    <t>六本木泉ガーデンタワー（３３階）</t>
  </si>
  <si>
    <t>六本木泉ガーデンタワー（３４階）</t>
  </si>
  <si>
    <t>六本木泉ガーデンタワー（３５階）</t>
  </si>
  <si>
    <t>六本木泉ガーデンタワー（３６階）</t>
  </si>
  <si>
    <t>六本木泉ガーデンタワー（３７階）</t>
  </si>
  <si>
    <t>六本木泉ガーデンタワー（３８階）</t>
  </si>
  <si>
    <t>六本木泉ガーデンタワー（３９階）</t>
  </si>
  <si>
    <t>六本木泉ガーデンタワー（４０階）</t>
  </si>
  <si>
    <t>六本木泉ガーデンタワー（４１階）</t>
  </si>
  <si>
    <t>六本木泉ガーデンタワー（４２階）</t>
  </si>
  <si>
    <t>六本木泉ガーデンタワー（４３階）</t>
  </si>
  <si>
    <t>六本木泉ガーデンタワー（４４階）</t>
  </si>
  <si>
    <t>六本木泉ガーデンタワー（４５階）</t>
  </si>
  <si>
    <t>六本木住友不動産六本木グランドタワー（地階・階層不明）</t>
  </si>
  <si>
    <t>六本木住友不動産六本木グランドタワー（１階）</t>
  </si>
  <si>
    <t>六本木住友不動産六本木グランドタワー（２階）</t>
  </si>
  <si>
    <t>六本木住友不動産六本木グランドタワー（３階）</t>
  </si>
  <si>
    <t>六本木住友不動産六本木グランドタワー（４階）</t>
  </si>
  <si>
    <t>六本木住友不動産六本木グランドタワー（５階）</t>
  </si>
  <si>
    <t>六本木住友不動産六本木グランドタワー（６階）</t>
  </si>
  <si>
    <t>六本木住友不動産六本木グランドタワー（７階）</t>
  </si>
  <si>
    <t>六本木住友不動産六本木グランドタワー（８階）</t>
  </si>
  <si>
    <t>六本木住友不動産六本木グランドタワー（９階）</t>
  </si>
  <si>
    <t>六本木住友不動産六本木グランドタワー（１０階）</t>
  </si>
  <si>
    <t>六本木住友不動産六本木グランドタワー（１１階）</t>
  </si>
  <si>
    <t>六本木住友不動産六本木グランドタワー（１２階）</t>
  </si>
  <si>
    <t>六本木住友不動産六本木グランドタワー（１３階）</t>
  </si>
  <si>
    <t>六本木住友不動産六本木グランドタワー（１４階）</t>
  </si>
  <si>
    <t>六本木住友不動産六本木グランドタワー（１５階）</t>
  </si>
  <si>
    <t>六本木住友不動産六本木グランドタワー（１６階）</t>
  </si>
  <si>
    <t>六本木住友不動産六本木グランドタワー（１７階）</t>
  </si>
  <si>
    <t>六本木住友不動産六本木グランドタワー（１８階）</t>
  </si>
  <si>
    <t>六本木住友不動産六本木グランドタワー（１９階）</t>
  </si>
  <si>
    <t>六本木住友不動産六本木グランドタワー（２０階）</t>
  </si>
  <si>
    <t>六本木住友不動産六本木グランドタワー（２１階）</t>
  </si>
  <si>
    <t>六本木住友不動産六本木グランドタワー（２２階）</t>
  </si>
  <si>
    <t>六本木住友不動産六本木グランドタワー（２３階）</t>
  </si>
  <si>
    <t>六本木住友不動産六本木グランドタワー（２４階）</t>
  </si>
  <si>
    <t>六本木住友不動産六本木グランドタワー（２５階）</t>
  </si>
  <si>
    <t>六本木住友不動産六本木グランドタワー（２６階）</t>
  </si>
  <si>
    <t>六本木住友不動産六本木グランドタワー（２７階）</t>
  </si>
  <si>
    <t>六本木住友不動産六本木グランドタワー（２８階）</t>
  </si>
  <si>
    <t>六本木住友不動産六本木グランドタワー（２９階）</t>
  </si>
  <si>
    <t>六本木住友不動産六本木グランドタワー（３０階）</t>
  </si>
  <si>
    <t>六本木住友不動産六本木グランドタワー（３１階）</t>
  </si>
  <si>
    <t>六本木住友不動産六本木グランドタワー（３２階）</t>
  </si>
  <si>
    <t>六本木住友不動産六本木グランドタワー（３３階）</t>
  </si>
  <si>
    <t>六本木住友不動産六本木グランドタワー（３４階）</t>
  </si>
  <si>
    <t>六本木住友不動産六本木グランドタワー（３５階）</t>
  </si>
  <si>
    <t>六本木住友不動産六本木グランドタワー（３６階）</t>
  </si>
  <si>
    <t>六本木住友不動産六本木グランドタワー（３７階）</t>
  </si>
  <si>
    <t>六本木住友不動産六本木グランドタワー（３８階）</t>
  </si>
  <si>
    <t>六本木住友不動産六本木グランドタワー（３９階）</t>
  </si>
  <si>
    <t>六本木住友不動産六本木グランドタワー（４０階）</t>
  </si>
  <si>
    <t>六本木住友不動産六本木グランドタワー（４１階）</t>
  </si>
  <si>
    <t>六本木住友不動産六本木グランドタワー（４２階）</t>
  </si>
  <si>
    <t>六本木住友不動産六本木グランドタワー（４３階）</t>
  </si>
  <si>
    <t>六本木六本木ヒルズ森タワー（地階・階層不明）</t>
  </si>
  <si>
    <t>六本木六本木ヒルズ森タワー（１階）</t>
  </si>
  <si>
    <t>六本木六本木ヒルズ森タワー（２階）</t>
  </si>
  <si>
    <t>六本木六本木ヒルズ森タワー（３階）</t>
  </si>
  <si>
    <t>六本木六本木ヒルズ森タワー（４階）</t>
  </si>
  <si>
    <t>六本木六本木ヒルズ森タワー（５階）</t>
  </si>
  <si>
    <t>六本木六本木ヒルズ森タワー（６階）</t>
  </si>
  <si>
    <t>六本木六本木ヒルズ森タワー（７階）</t>
  </si>
  <si>
    <t>六本木六本木ヒルズ森タワー（８階）</t>
  </si>
  <si>
    <t>六本木六本木ヒルズ森タワー（９階）</t>
  </si>
  <si>
    <t>六本木六本木ヒルズ森タワー（１０階）</t>
  </si>
  <si>
    <t>六本木六本木ヒルズ森タワー（１１階）</t>
  </si>
  <si>
    <t>六本木六本木ヒルズ森タワー（１２階）</t>
  </si>
  <si>
    <t>六本木六本木ヒルズ森タワー（１３階）</t>
  </si>
  <si>
    <t>六本木六本木ヒルズ森タワー（１４階）</t>
  </si>
  <si>
    <t>六本木六本木ヒルズ森タワー（１５階）</t>
  </si>
  <si>
    <t>六本木六本木ヒルズ森タワー（１６階）</t>
  </si>
  <si>
    <t>六本木六本木ヒルズ森タワー（１７階）</t>
  </si>
  <si>
    <t>六本木六本木ヒルズ森タワー（１８階）</t>
  </si>
  <si>
    <t>六本木六本木ヒルズ森タワー（１９階）</t>
  </si>
  <si>
    <t>六本木六本木ヒルズ森タワー（２０階）</t>
  </si>
  <si>
    <t>六本木六本木ヒルズ森タワー（２１階）</t>
  </si>
  <si>
    <t>六本木六本木ヒルズ森タワー（２２階）</t>
  </si>
  <si>
    <t>六本木六本木ヒルズ森タワー（２３階）</t>
  </si>
  <si>
    <t>六本木六本木ヒルズ森タワー（２４階）</t>
  </si>
  <si>
    <t>六本木六本木ヒルズ森タワー（２５階）</t>
  </si>
  <si>
    <t>六本木六本木ヒルズ森タワー（２６階）</t>
  </si>
  <si>
    <t>六本木六本木ヒルズ森タワー（２７階）</t>
  </si>
  <si>
    <t>六本木六本木ヒルズ森タワー（２８階）</t>
  </si>
  <si>
    <t>六本木六本木ヒルズ森タワー（２９階）</t>
  </si>
  <si>
    <t>六本木六本木ヒルズ森タワー（３０階）</t>
  </si>
  <si>
    <t>六本木六本木ヒルズ森タワー（３１階）</t>
  </si>
  <si>
    <t>六本木六本木ヒルズ森タワー（３２階）</t>
  </si>
  <si>
    <t>六本木六本木ヒルズ森タワー（３３階）</t>
  </si>
  <si>
    <t>六本木六本木ヒルズ森タワー（３４階）</t>
  </si>
  <si>
    <t>六本木六本木ヒルズ森タワー（３５階）</t>
  </si>
  <si>
    <t>六本木六本木ヒルズ森タワー（３６階）</t>
  </si>
  <si>
    <t>六本木六本木ヒルズ森タワー（３７階）</t>
  </si>
  <si>
    <t>六本木六本木ヒルズ森タワー（３８階）</t>
  </si>
  <si>
    <t>六本木六本木ヒルズ森タワー（３９階）</t>
  </si>
  <si>
    <t>六本木六本木ヒルズ森タワー（４０階）</t>
  </si>
  <si>
    <t>六本木六本木ヒルズ森タワー（４１階）</t>
  </si>
  <si>
    <t>六本木六本木ヒルズ森タワー（４２階）</t>
  </si>
  <si>
    <t>六本木六本木ヒルズ森タワー（４３階）</t>
  </si>
  <si>
    <t>六本木六本木ヒルズ森タワー（４４階）</t>
  </si>
  <si>
    <t>六本木六本木ヒルズ森タワー（４５階）</t>
  </si>
  <si>
    <t>六本木六本木ヒルズ森タワー（４６階）</t>
  </si>
  <si>
    <t>六本木六本木ヒルズ森タワー（４７階）</t>
  </si>
  <si>
    <t>六本木六本木ヒルズ森タワー（４８階）</t>
  </si>
  <si>
    <t>六本木六本木ヒルズ森タワー（４９階）</t>
  </si>
  <si>
    <t>六本木六本木ヒルズ森タワー（５０階）</t>
  </si>
  <si>
    <t>六本木六本木ヒルズ森タワー（５１階）</t>
  </si>
  <si>
    <t>六本木六本木ヒルズ森タワー（５２階）</t>
  </si>
  <si>
    <t>六本木六本木ヒルズ森タワー（５３階）</t>
  </si>
  <si>
    <t>六本木六本木ヒルズ森タワー（５４階）</t>
  </si>
  <si>
    <t>新宿区</t>
  </si>
  <si>
    <t>愛住町</t>
  </si>
  <si>
    <t>赤城下町</t>
  </si>
  <si>
    <t>赤城元町</t>
  </si>
  <si>
    <t>揚場町</t>
  </si>
  <si>
    <t>荒木町</t>
  </si>
  <si>
    <t>市谷加賀町</t>
  </si>
  <si>
    <t>市谷甲良町</t>
  </si>
  <si>
    <t>市谷砂土原町</t>
  </si>
  <si>
    <t>市谷左内町</t>
  </si>
  <si>
    <t>市谷鷹匠町</t>
  </si>
  <si>
    <t>市谷田町</t>
  </si>
  <si>
    <t>市谷台町</t>
  </si>
  <si>
    <t>市谷長延寺町</t>
  </si>
  <si>
    <t>市谷仲之町</t>
  </si>
  <si>
    <t>市谷八幡町</t>
  </si>
  <si>
    <t>市谷船河原町</t>
  </si>
  <si>
    <t>市谷本村町</t>
  </si>
  <si>
    <t>市谷薬王寺町</t>
  </si>
  <si>
    <t>市谷柳町</t>
  </si>
  <si>
    <t>市谷山伏町</t>
  </si>
  <si>
    <t>岩戸町</t>
  </si>
  <si>
    <t>榎町</t>
  </si>
  <si>
    <t>大久保</t>
  </si>
  <si>
    <t>改代町</t>
  </si>
  <si>
    <t>神楽河岸</t>
  </si>
  <si>
    <t>神楽坂</t>
  </si>
  <si>
    <t>霞ケ丘町</t>
  </si>
  <si>
    <t>片町</t>
  </si>
  <si>
    <t>歌舞伎町</t>
  </si>
  <si>
    <t>上落合</t>
  </si>
  <si>
    <t>河田町</t>
  </si>
  <si>
    <t>喜久井町</t>
  </si>
  <si>
    <t>北新宿</t>
  </si>
  <si>
    <t>北町</t>
  </si>
  <si>
    <t>北山伏町</t>
  </si>
  <si>
    <t>細工町</t>
  </si>
  <si>
    <t>左門町</t>
  </si>
  <si>
    <t>信濃町</t>
  </si>
  <si>
    <t>下落合</t>
  </si>
  <si>
    <t>下宮比町</t>
  </si>
  <si>
    <t>白銀町</t>
  </si>
  <si>
    <t>新小川町</t>
  </si>
  <si>
    <t>新宿</t>
  </si>
  <si>
    <t>水道町</t>
  </si>
  <si>
    <t>須賀町</t>
  </si>
  <si>
    <t>住吉町</t>
  </si>
  <si>
    <t>大京町</t>
  </si>
  <si>
    <t>高田馬場</t>
  </si>
  <si>
    <t>箪笥町</t>
  </si>
  <si>
    <t>築地町</t>
  </si>
  <si>
    <t>津久戸町</t>
  </si>
  <si>
    <t>筑土八幡町</t>
  </si>
  <si>
    <t>天神町</t>
  </si>
  <si>
    <t>戸塚町</t>
  </si>
  <si>
    <t>富久町</t>
  </si>
  <si>
    <t>戸山（３丁目１８・２１番）</t>
  </si>
  <si>
    <t>戸山（その他）</t>
  </si>
  <si>
    <t>内藤町</t>
  </si>
  <si>
    <t>中井</t>
  </si>
  <si>
    <t>中落合</t>
  </si>
  <si>
    <t>中里町</t>
  </si>
  <si>
    <t>中町</t>
  </si>
  <si>
    <t>納戸町</t>
  </si>
  <si>
    <t>西落合</t>
  </si>
  <si>
    <t>西五軒町</t>
  </si>
  <si>
    <t>西新宿（次のビルを除く）</t>
  </si>
  <si>
    <t>西新宿新宿アイランドタワー（地階・階層不明）</t>
  </si>
  <si>
    <t>西新宿新宿アイランドタワー（１階）</t>
  </si>
  <si>
    <t>西新宿新宿アイランドタワー（２階）</t>
  </si>
  <si>
    <t>西新宿新宿アイランドタワー（３階）</t>
  </si>
  <si>
    <t>西新宿新宿アイランドタワー（４階）</t>
  </si>
  <si>
    <t>西新宿新宿アイランドタワー（５階）</t>
  </si>
  <si>
    <t>西新宿新宿アイランドタワー（６階）</t>
  </si>
  <si>
    <t>西新宿新宿アイランドタワー（７階）</t>
  </si>
  <si>
    <t>西新宿新宿アイランドタワー（８階）</t>
  </si>
  <si>
    <t>西新宿新宿アイランドタワー（９階）</t>
  </si>
  <si>
    <t>西新宿新宿アイランドタワー（１０階）</t>
  </si>
  <si>
    <t>西新宿新宿アイランドタワー（１１階）</t>
  </si>
  <si>
    <t>西新宿新宿アイランドタワー（１２階）</t>
  </si>
  <si>
    <t>西新宿新宿アイランドタワー（１３階）</t>
  </si>
  <si>
    <t>西新宿新宿アイランドタワー（１４階）</t>
  </si>
  <si>
    <t>西新宿新宿アイランドタワー（１５階）</t>
  </si>
  <si>
    <t>西新宿新宿アイランドタワー（１６階）</t>
  </si>
  <si>
    <t>西新宿新宿アイランドタワー（１７階）</t>
  </si>
  <si>
    <t>西新宿新宿アイランドタワー（１８階）</t>
  </si>
  <si>
    <t>西新宿新宿アイランドタワー（１９階）</t>
  </si>
  <si>
    <t>西新宿新宿アイランドタワー（２０階）</t>
  </si>
  <si>
    <t>西新宿新宿アイランドタワー（２１階）</t>
  </si>
  <si>
    <t>西新宿新宿アイランドタワー（２２階）</t>
  </si>
  <si>
    <t>西新宿新宿アイランドタワー（２３階）</t>
  </si>
  <si>
    <t>西新宿新宿アイランドタワー（２４階）</t>
  </si>
  <si>
    <t>西新宿新宿アイランドタワー（２５階）</t>
  </si>
  <si>
    <t>西新宿新宿アイランドタワー（２６階）</t>
  </si>
  <si>
    <t>西新宿新宿アイランドタワー（２７階）</t>
  </si>
  <si>
    <t>西新宿新宿アイランドタワー（２８階）</t>
  </si>
  <si>
    <t>西新宿新宿アイランドタワー（２９階）</t>
  </si>
  <si>
    <t>西新宿新宿アイランドタワー（３０階）</t>
  </si>
  <si>
    <t>西新宿新宿アイランドタワー（３１階）</t>
  </si>
  <si>
    <t>西新宿新宿アイランドタワー（３２階）</t>
  </si>
  <si>
    <t>西新宿新宿アイランドタワー（３３階）</t>
  </si>
  <si>
    <t>西新宿新宿アイランドタワー（３４階）</t>
  </si>
  <si>
    <t>西新宿新宿アイランドタワー（３５階）</t>
  </si>
  <si>
    <t>西新宿新宿アイランドタワー（３６階）</t>
  </si>
  <si>
    <t>西新宿新宿アイランドタワー（３７階）</t>
  </si>
  <si>
    <t>西新宿新宿アイランドタワー（３８階）</t>
  </si>
  <si>
    <t>西新宿新宿アイランドタワー（３９階）</t>
  </si>
  <si>
    <t>西新宿新宿アイランドタワー（４０階）</t>
  </si>
  <si>
    <t>西新宿新宿アイランドタワー（４１階）</t>
  </si>
  <si>
    <t>西新宿新宿アイランドタワー（４２階）</t>
  </si>
  <si>
    <t>西新宿新宿アイランドタワー（４３階）</t>
  </si>
  <si>
    <t>西新宿新宿アイランドタワー（４４階）</t>
  </si>
  <si>
    <t>西新宿新宿ＮＳビル（地階・階層不明）</t>
  </si>
  <si>
    <t>西新宿新宿ＮＳビル（１階）</t>
  </si>
  <si>
    <t>西新宿新宿ＮＳビル（２階）</t>
  </si>
  <si>
    <t>西新宿新宿ＮＳビル（３階）</t>
  </si>
  <si>
    <t>西新宿新宿ＮＳビル（４階）</t>
  </si>
  <si>
    <t>西新宿新宿ＮＳビル（５階）</t>
  </si>
  <si>
    <t>西新宿新宿ＮＳビル（６階）</t>
  </si>
  <si>
    <t>西新宿新宿ＮＳビル（７階）</t>
  </si>
  <si>
    <t>西新宿新宿ＮＳビル（８階）</t>
  </si>
  <si>
    <t>西新宿新宿ＮＳビル（９階）</t>
  </si>
  <si>
    <t>西新宿新宿ＮＳビル（１０階）</t>
  </si>
  <si>
    <t>西新宿新宿ＮＳビル（１１階）</t>
  </si>
  <si>
    <t>西新宿新宿ＮＳビル（１２階）</t>
  </si>
  <si>
    <t>西新宿新宿ＮＳビル（１３階）</t>
  </si>
  <si>
    <t>西新宿新宿ＮＳビル（１４階）</t>
  </si>
  <si>
    <t>西新宿新宿ＮＳビル（１５階）</t>
  </si>
  <si>
    <t>西新宿新宿ＮＳビル（１６階）</t>
  </si>
  <si>
    <t>西新宿新宿ＮＳビル（１７階）</t>
  </si>
  <si>
    <t>西新宿新宿ＮＳビル（１８階）</t>
  </si>
  <si>
    <t>西新宿新宿ＮＳビル（１９階）</t>
  </si>
  <si>
    <t>西新宿新宿ＮＳビル（２０階）</t>
  </si>
  <si>
    <t>西新宿新宿ＮＳビル（２１階）</t>
  </si>
  <si>
    <t>西新宿新宿ＮＳビル（２２階）</t>
  </si>
  <si>
    <t>西新宿新宿ＮＳビル（２３階）</t>
  </si>
  <si>
    <t>西新宿新宿ＮＳビル（２４階）</t>
  </si>
  <si>
    <t>西新宿新宿ＮＳビル（２５階）</t>
  </si>
  <si>
    <t>西新宿新宿ＮＳビル（２６階）</t>
  </si>
  <si>
    <t>西新宿新宿ＮＳビル（２７階）</t>
  </si>
  <si>
    <t>西新宿新宿ＮＳビル（２８階）</t>
  </si>
  <si>
    <t>西新宿新宿ＮＳビル（２９階）</t>
  </si>
  <si>
    <t>西新宿新宿ＮＳビル（３０階）</t>
  </si>
  <si>
    <t>西新宿新宿エルタワー（地階・階層不明）</t>
  </si>
  <si>
    <t>西新宿新宿エルタワー（１階）</t>
  </si>
  <si>
    <t>西新宿新宿エルタワー（２階）</t>
  </si>
  <si>
    <t>西新宿新宿エルタワー（３階）</t>
  </si>
  <si>
    <t>西新宿新宿エルタワー（４階）</t>
  </si>
  <si>
    <t>西新宿新宿エルタワー（５階）</t>
  </si>
  <si>
    <t>西新宿新宿エルタワー（６階）</t>
  </si>
  <si>
    <t>西新宿新宿エルタワー（７階）</t>
  </si>
  <si>
    <t>西新宿新宿エルタワー（８階）</t>
  </si>
  <si>
    <t>西新宿新宿エルタワー（９階）</t>
  </si>
  <si>
    <t>西新宿新宿エルタワー（１０階）</t>
  </si>
  <si>
    <t>西新宿新宿エルタワー（１１階）</t>
  </si>
  <si>
    <t>西新宿新宿エルタワー（１２階）</t>
  </si>
  <si>
    <t>西新宿新宿エルタワー（１３階）</t>
  </si>
  <si>
    <t>西新宿新宿エルタワー（１４階）</t>
  </si>
  <si>
    <t>西新宿新宿エルタワー（１５階）</t>
  </si>
  <si>
    <t>西新宿新宿エルタワー（１６階）</t>
  </si>
  <si>
    <t>西新宿新宿エルタワー（１７階）</t>
  </si>
  <si>
    <t>西新宿新宿エルタワー（１８階）</t>
  </si>
  <si>
    <t>西新宿新宿エルタワー（１９階）</t>
  </si>
  <si>
    <t>西新宿新宿エルタワー（２０階）</t>
  </si>
  <si>
    <t>西新宿新宿エルタワー（２１階）</t>
  </si>
  <si>
    <t>西新宿新宿エルタワー（２２階）</t>
  </si>
  <si>
    <t>西新宿新宿エルタワー（２３階）</t>
  </si>
  <si>
    <t>西新宿新宿エルタワー（２４階）</t>
  </si>
  <si>
    <t>西新宿新宿エルタワー（２５階）</t>
  </si>
  <si>
    <t>西新宿新宿エルタワー（２６階）</t>
  </si>
  <si>
    <t>西新宿新宿エルタワー（２７階）</t>
  </si>
  <si>
    <t>西新宿新宿エルタワー（２８階）</t>
  </si>
  <si>
    <t>西新宿新宿エルタワー（２９階）</t>
  </si>
  <si>
    <t>西新宿新宿エルタワー（３０階）</t>
  </si>
  <si>
    <t>西新宿新宿エルタワー（３１階）</t>
  </si>
  <si>
    <t>西新宿新宿スクエアタワー（地階・階層不明）</t>
  </si>
  <si>
    <t>西新宿新宿スクエアタワー（１階）</t>
  </si>
  <si>
    <t>西新宿新宿スクエアタワー（２階）</t>
  </si>
  <si>
    <t>西新宿新宿スクエアタワー（３階）</t>
  </si>
  <si>
    <t>西新宿新宿スクエアタワー（４階）</t>
  </si>
  <si>
    <t>西新宿新宿スクエアタワー（５階）</t>
  </si>
  <si>
    <t>西新宿新宿スクエアタワー（６階）</t>
  </si>
  <si>
    <t>西新宿新宿スクエアタワー（７階）</t>
  </si>
  <si>
    <t>西新宿新宿スクエアタワー（８階）</t>
  </si>
  <si>
    <t>西新宿新宿スクエアタワー（９階）</t>
  </si>
  <si>
    <t>西新宿新宿スクエアタワー（１０階）</t>
  </si>
  <si>
    <t>西新宿新宿スクエアタワー（１１階）</t>
  </si>
  <si>
    <t>西新宿新宿スクエアタワー（１２階）</t>
  </si>
  <si>
    <t>西新宿新宿スクエアタワー（１３階）</t>
  </si>
  <si>
    <t>西新宿新宿スクエアタワー（１４階）</t>
  </si>
  <si>
    <t>西新宿新宿スクエアタワー（１５階）</t>
  </si>
  <si>
    <t>西新宿新宿スクエアタワー（１６階）</t>
  </si>
  <si>
    <t>西新宿新宿スクエアタワー（１７階）</t>
  </si>
  <si>
    <t>西新宿新宿スクエアタワー（１８階）</t>
  </si>
  <si>
    <t>西新宿新宿スクエアタワー（１９階）</t>
  </si>
  <si>
    <t>西新宿新宿スクエアタワー（２０階）</t>
  </si>
  <si>
    <t>西新宿新宿スクエアタワー（２１階）</t>
  </si>
  <si>
    <t>西新宿新宿スクエアタワー（２２階）</t>
  </si>
  <si>
    <t>西新宿新宿スクエアタワー（２３階）</t>
  </si>
  <si>
    <t>西新宿新宿スクエアタワー（２４階）</t>
  </si>
  <si>
    <t>西新宿新宿スクエアタワー（２５階）</t>
  </si>
  <si>
    <t>西新宿新宿スクエアタワー（２６階）</t>
  </si>
  <si>
    <t>西新宿新宿スクエアタワー（２７階）</t>
  </si>
  <si>
    <t>西新宿新宿スクエアタワー（２８階）</t>
  </si>
  <si>
    <t>西新宿新宿スクエアタワー（２９階）</t>
  </si>
  <si>
    <t>西新宿新宿スクエアタワー（３０階）</t>
  </si>
  <si>
    <t>西新宿新宿住友ビル（地階・階層不明）</t>
  </si>
  <si>
    <t>西新宿新宿住友ビル（１階）</t>
  </si>
  <si>
    <t>西新宿新宿住友ビル（２階）</t>
  </si>
  <si>
    <t>西新宿新宿住友ビル（３階）</t>
  </si>
  <si>
    <t>西新宿新宿住友ビル（４階）</t>
  </si>
  <si>
    <t>西新宿新宿住友ビル（５階）</t>
  </si>
  <si>
    <t>西新宿新宿住友ビル（６階）</t>
  </si>
  <si>
    <t>西新宿新宿住友ビル（７階）</t>
  </si>
  <si>
    <t>西新宿新宿住友ビル（８階）</t>
  </si>
  <si>
    <t>西新宿新宿住友ビル（９階）</t>
  </si>
  <si>
    <t>西新宿新宿住友ビル（１０階）</t>
  </si>
  <si>
    <t>西新宿新宿住友ビル（１１階）</t>
  </si>
  <si>
    <t>西新宿新宿住友ビル（１２階）</t>
  </si>
  <si>
    <t>西新宿新宿住友ビル（１３階）</t>
  </si>
  <si>
    <t>西新宿新宿住友ビル（１４階）</t>
  </si>
  <si>
    <t>西新宿新宿住友ビル（１５階）</t>
  </si>
  <si>
    <t>西新宿新宿住友ビル（１６階）</t>
  </si>
  <si>
    <t>西新宿新宿住友ビル（１７階）</t>
  </si>
  <si>
    <t>西新宿新宿住友ビル（１８階）</t>
  </si>
  <si>
    <t>西新宿新宿住友ビル（１９階）</t>
  </si>
  <si>
    <t>西新宿新宿住友ビル（２０階）</t>
  </si>
  <si>
    <t>西新宿新宿住友ビル（２１階）</t>
  </si>
  <si>
    <t>西新宿新宿住友ビル（２２階）</t>
  </si>
  <si>
    <t>西新宿新宿住友ビル（２３階）</t>
  </si>
  <si>
    <t>西新宿新宿住友ビル（２４階）</t>
  </si>
  <si>
    <t>西新宿新宿住友ビル（２５階）</t>
  </si>
  <si>
    <t>西新宿新宿住友ビル（２６階）</t>
  </si>
  <si>
    <t>西新宿新宿住友ビル（２７階）</t>
  </si>
  <si>
    <t>西新宿新宿住友ビル（２８階）</t>
  </si>
  <si>
    <t>西新宿新宿住友ビル（２９階）</t>
  </si>
  <si>
    <t>西新宿新宿住友ビル（３０階）</t>
  </si>
  <si>
    <t>西新宿新宿住友ビル（３１階）</t>
  </si>
  <si>
    <t>西新宿新宿住友ビル（３２階）</t>
  </si>
  <si>
    <t>西新宿新宿住友ビル（３３階）</t>
  </si>
  <si>
    <t>西新宿新宿住友ビル（３４階）</t>
  </si>
  <si>
    <t>西新宿新宿住友ビル（３５階）</t>
  </si>
  <si>
    <t>西新宿新宿住友ビル（３６階）</t>
  </si>
  <si>
    <t>西新宿新宿住友ビル（３７階）</t>
  </si>
  <si>
    <t>西新宿新宿住友ビル（３８階）</t>
  </si>
  <si>
    <t>西新宿新宿住友ビル（３９階）</t>
  </si>
  <si>
    <t>西新宿新宿住友ビル（４０階）</t>
  </si>
  <si>
    <t>西新宿新宿住友ビル（４１階）</t>
  </si>
  <si>
    <t>西新宿新宿住友ビル（４２階）</t>
  </si>
  <si>
    <t>西新宿新宿住友ビル（４３階）</t>
  </si>
  <si>
    <t>西新宿新宿住友ビル（４４階）</t>
  </si>
  <si>
    <t>西新宿新宿住友ビル（４５階）</t>
  </si>
  <si>
    <t>西新宿新宿住友ビル（４６階）</t>
  </si>
  <si>
    <t>西新宿新宿住友ビル（４７階）</t>
  </si>
  <si>
    <t>西新宿新宿住友ビル（４８階）</t>
  </si>
  <si>
    <t>西新宿新宿住友ビル（４９階）</t>
  </si>
  <si>
    <t>西新宿新宿住友ビル（５０階）</t>
  </si>
  <si>
    <t>西新宿新宿住友ビル（５１階）</t>
  </si>
  <si>
    <t>西新宿新宿住友ビル（５２階）</t>
  </si>
  <si>
    <t>西新宿新宿センタービル（地階・階層不明）</t>
  </si>
  <si>
    <t>西新宿新宿センタービル（１階）</t>
  </si>
  <si>
    <t>西新宿新宿センタービル（２階）</t>
  </si>
  <si>
    <t>西新宿新宿センタービル（３階）</t>
  </si>
  <si>
    <t>西新宿新宿センタービル（４階）</t>
  </si>
  <si>
    <t>西新宿新宿センタービル（５階）</t>
  </si>
  <si>
    <t>西新宿新宿センタービル（６階）</t>
  </si>
  <si>
    <t>西新宿新宿センタービル（７階）</t>
  </si>
  <si>
    <t>西新宿新宿センタービル（８階）</t>
  </si>
  <si>
    <t>西新宿新宿センタービル（９階）</t>
  </si>
  <si>
    <t>西新宿新宿センタービル（１０階）</t>
  </si>
  <si>
    <t>西新宿新宿センタービル（１１階）</t>
  </si>
  <si>
    <t>西新宿新宿センタービル（１２階）</t>
  </si>
  <si>
    <t>西新宿新宿センタービル（１３階）</t>
  </si>
  <si>
    <t>西新宿新宿センタービル（１４階）</t>
  </si>
  <si>
    <t>西新宿新宿センタービル（１５階）</t>
  </si>
  <si>
    <t>西新宿新宿センタービル（１６階）</t>
  </si>
  <si>
    <t>西新宿新宿センタービル（１７階）</t>
  </si>
  <si>
    <t>西新宿新宿センタービル（１８階）</t>
  </si>
  <si>
    <t>西新宿新宿センタービル（１９階）</t>
  </si>
  <si>
    <t>西新宿新宿センタービル（２０階）</t>
  </si>
  <si>
    <t>西新宿新宿センタービル（２１階）</t>
  </si>
  <si>
    <t>西新宿新宿センタービル（２２階）</t>
  </si>
  <si>
    <t>西新宿新宿センタービル（２３階）</t>
  </si>
  <si>
    <t>西新宿新宿センタービル（２４階）</t>
  </si>
  <si>
    <t>西新宿新宿センタービル（２５階）</t>
  </si>
  <si>
    <t>西新宿新宿センタービル（２６階）</t>
  </si>
  <si>
    <t>西新宿新宿センタービル（２７階）</t>
  </si>
  <si>
    <t>西新宿新宿センタービル（２８階）</t>
  </si>
  <si>
    <t>西新宿新宿センタービル（２９階）</t>
  </si>
  <si>
    <t>西新宿新宿センタービル（３０階）</t>
  </si>
  <si>
    <t>西新宿新宿センタービル（３１階）</t>
  </si>
  <si>
    <t>西新宿新宿センタービル（３２階）</t>
  </si>
  <si>
    <t>西新宿新宿センタービル（３３階）</t>
  </si>
  <si>
    <t>西新宿新宿センタービル（３４階）</t>
  </si>
  <si>
    <t>西新宿新宿センタービル（３５階）</t>
  </si>
  <si>
    <t>西新宿新宿センタービル（３６階）</t>
  </si>
  <si>
    <t>西新宿新宿センタービル（３７階）</t>
  </si>
  <si>
    <t>西新宿新宿センタービル（３８階）</t>
  </si>
  <si>
    <t>西新宿新宿センタービル（３９階）</t>
  </si>
  <si>
    <t>西新宿新宿センタービル（４０階）</t>
  </si>
  <si>
    <t>西新宿新宿センタービル（４１階）</t>
  </si>
  <si>
    <t>西新宿新宿センタービル（４２階）</t>
  </si>
  <si>
    <t>西新宿新宿センタービル（４３階）</t>
  </si>
  <si>
    <t>西新宿新宿センタービル（４４階）</t>
  </si>
  <si>
    <t>西新宿新宿センタービル（４５階）</t>
  </si>
  <si>
    <t>西新宿新宿センタービル（４６階）</t>
  </si>
  <si>
    <t>西新宿新宿センタービル（４７階）</t>
  </si>
  <si>
    <t>西新宿新宿センタービル（４８階）</t>
  </si>
  <si>
    <t>西新宿新宿センタービル（４９階）</t>
  </si>
  <si>
    <t>西新宿新宿センタービル（５０階）</t>
  </si>
  <si>
    <t>西新宿新宿センタービル（５１階）</t>
  </si>
  <si>
    <t>西新宿新宿センタービル（５２階）</t>
  </si>
  <si>
    <t>西新宿新宿センタービル（５３階）</t>
  </si>
  <si>
    <t>西新宿新宿センタービル（５４階）</t>
  </si>
  <si>
    <t>西新宿新宿第一生命ビルディング（地階・階層不明）</t>
  </si>
  <si>
    <t>西新宿新宿第一生命ビルディング（１階）</t>
  </si>
  <si>
    <t>西新宿新宿第一生命ビルディング（２階）</t>
  </si>
  <si>
    <t>西新宿新宿第一生命ビルディング（３階）</t>
  </si>
  <si>
    <t>西新宿新宿第一生命ビルディング（４階）</t>
  </si>
  <si>
    <t>西新宿新宿第一生命ビルディング（５階）</t>
  </si>
  <si>
    <t>西新宿新宿第一生命ビルディング（６階）</t>
  </si>
  <si>
    <t>西新宿新宿第一生命ビルディング（７階）</t>
  </si>
  <si>
    <t>西新宿新宿第一生命ビルディング（８階）</t>
  </si>
  <si>
    <t>西新宿新宿第一生命ビルディング（９階）</t>
  </si>
  <si>
    <t>西新宿新宿第一生命ビルディング（１０階）</t>
  </si>
  <si>
    <t>西新宿新宿第一生命ビルディング（１１階）</t>
  </si>
  <si>
    <t>西新宿新宿第一生命ビルディング（１２階）</t>
  </si>
  <si>
    <t>西新宿新宿第一生命ビルディング（１３階）</t>
  </si>
  <si>
    <t>西新宿新宿第一生命ビルディング（１４階）</t>
  </si>
  <si>
    <t>西新宿新宿第一生命ビルディング（１５階）</t>
  </si>
  <si>
    <t>西新宿新宿第一生命ビルディング（１６階）</t>
  </si>
  <si>
    <t>西新宿新宿第一生命ビルディング（１７階）</t>
  </si>
  <si>
    <t>西新宿新宿第一生命ビルディング（１８階）</t>
  </si>
  <si>
    <t>西新宿新宿第一生命ビルディング（１９階）</t>
  </si>
  <si>
    <t>西新宿新宿第一生命ビルディング（２０階）</t>
  </si>
  <si>
    <t>西新宿新宿第一生命ビルディング（２１階）</t>
  </si>
  <si>
    <t>西新宿新宿第一生命ビルディング（２２階）</t>
  </si>
  <si>
    <t>西新宿新宿第一生命ビルディング（２３階）</t>
  </si>
  <si>
    <t>西新宿新宿第一生命ビルディング（２４階）</t>
  </si>
  <si>
    <t>西新宿新宿第一生命ビルディング（２５階）</t>
  </si>
  <si>
    <t>西新宿新宿第一生命ビルディング（２６階）</t>
  </si>
  <si>
    <t>西新宿新宿野村ビル（地階・階層不明）</t>
  </si>
  <si>
    <t>西新宿新宿野村ビル（１階）</t>
  </si>
  <si>
    <t>西新宿新宿野村ビル（２階）</t>
  </si>
  <si>
    <t>西新宿新宿野村ビル（３階）</t>
  </si>
  <si>
    <t>西新宿新宿野村ビル（４階）</t>
  </si>
  <si>
    <t>西新宿新宿野村ビル（５階）</t>
  </si>
  <si>
    <t>西新宿新宿野村ビル（６階）</t>
  </si>
  <si>
    <t>西新宿新宿野村ビル（７階）</t>
  </si>
  <si>
    <t>西新宿新宿野村ビル（８階）</t>
  </si>
  <si>
    <t>西新宿新宿野村ビル（９階）</t>
  </si>
  <si>
    <t>西新宿新宿野村ビル（１０階）</t>
  </si>
  <si>
    <t>西新宿新宿野村ビル（１１階）</t>
  </si>
  <si>
    <t>西新宿新宿野村ビル（１２階）</t>
  </si>
  <si>
    <t>西新宿新宿野村ビル（１３階）</t>
  </si>
  <si>
    <t>西新宿新宿野村ビル（１４階）</t>
  </si>
  <si>
    <t>西新宿新宿野村ビル（１５階）</t>
  </si>
  <si>
    <t>西新宿新宿野村ビル（１６階）</t>
  </si>
  <si>
    <t>西新宿新宿野村ビル（１７階）</t>
  </si>
  <si>
    <t>西新宿新宿野村ビル（１８階）</t>
  </si>
  <si>
    <t>西新宿新宿野村ビル（１９階）</t>
  </si>
  <si>
    <t>西新宿新宿野村ビル（２０階）</t>
  </si>
  <si>
    <t>西新宿新宿野村ビル（２１階）</t>
  </si>
  <si>
    <t>西新宿新宿野村ビル（２２階）</t>
  </si>
  <si>
    <t>西新宿新宿野村ビル（２３階）</t>
  </si>
  <si>
    <t>西新宿新宿野村ビル（２４階）</t>
  </si>
  <si>
    <t>西新宿新宿野村ビル（２５階）</t>
  </si>
  <si>
    <t>西新宿新宿野村ビル（２６階）</t>
  </si>
  <si>
    <t>西新宿新宿野村ビル（２７階）</t>
  </si>
  <si>
    <t>西新宿新宿野村ビル（２８階）</t>
  </si>
  <si>
    <t>西新宿新宿野村ビル（２９階）</t>
  </si>
  <si>
    <t>西新宿新宿野村ビル（３０階）</t>
  </si>
  <si>
    <t>西新宿新宿野村ビル（３１階）</t>
  </si>
  <si>
    <t>西新宿新宿野村ビル（３２階）</t>
  </si>
  <si>
    <t>西新宿新宿野村ビル（３３階）</t>
  </si>
  <si>
    <t>西新宿新宿野村ビル（３４階）</t>
  </si>
  <si>
    <t>西新宿新宿野村ビル（３５階）</t>
  </si>
  <si>
    <t>西新宿新宿野村ビル（３６階）</t>
  </si>
  <si>
    <t>西新宿新宿野村ビル（３７階）</t>
  </si>
  <si>
    <t>西新宿新宿野村ビル（３８階）</t>
  </si>
  <si>
    <t>西新宿新宿野村ビル（３９階）</t>
  </si>
  <si>
    <t>西新宿新宿野村ビル（４０階）</t>
  </si>
  <si>
    <t>西新宿新宿野村ビル（４１階）</t>
  </si>
  <si>
    <t>西新宿新宿野村ビル（４２階）</t>
  </si>
  <si>
    <t>西新宿新宿野村ビル（４３階）</t>
  </si>
  <si>
    <t>西新宿新宿野村ビル（４４階）</t>
  </si>
  <si>
    <t>西新宿新宿野村ビル（４５階）</t>
  </si>
  <si>
    <t>西新宿新宿野村ビル（４６階）</t>
  </si>
  <si>
    <t>西新宿新宿野村ビル（４７階）</t>
  </si>
  <si>
    <t>西新宿新宿野村ビル（４８階）</t>
  </si>
  <si>
    <t>西新宿新宿野村ビル（４９階）</t>
  </si>
  <si>
    <t>西新宿新宿野村ビル（５０階）</t>
  </si>
  <si>
    <t>西新宿新宿パークタワー（地階・階層不明）</t>
  </si>
  <si>
    <t>西新宿新宿パークタワー（１階）</t>
  </si>
  <si>
    <t>西新宿新宿パークタワー（２階）</t>
  </si>
  <si>
    <t>西新宿新宿パークタワー（３階）</t>
  </si>
  <si>
    <t>西新宿新宿パークタワー（４階）</t>
  </si>
  <si>
    <t>西新宿新宿パークタワー（５階）</t>
  </si>
  <si>
    <t>西新宿新宿パークタワー（６階）</t>
  </si>
  <si>
    <t>西新宿新宿パークタワー（７階）</t>
  </si>
  <si>
    <t>西新宿新宿パークタワー（８階）</t>
  </si>
  <si>
    <t>西新宿新宿パークタワー（９階）</t>
  </si>
  <si>
    <t>西新宿新宿パークタワー（１０階）</t>
  </si>
  <si>
    <t>西新宿新宿パークタワー（１１階）</t>
  </si>
  <si>
    <t>西新宿新宿パークタワー（１２階）</t>
  </si>
  <si>
    <t>西新宿新宿パークタワー（１３階）</t>
  </si>
  <si>
    <t>西新宿新宿パークタワー（１４階）</t>
  </si>
  <si>
    <t>西新宿新宿パークタワー（１５階）</t>
  </si>
  <si>
    <t>西新宿新宿パークタワー（１６階）</t>
  </si>
  <si>
    <t>西新宿新宿パークタワー（１７階）</t>
  </si>
  <si>
    <t>西新宿新宿パークタワー（１８階）</t>
  </si>
  <si>
    <t>西新宿新宿パークタワー（１９階）</t>
  </si>
  <si>
    <t>西新宿新宿パークタワー（２０階）</t>
  </si>
  <si>
    <t>西新宿新宿パークタワー（２１階）</t>
  </si>
  <si>
    <t>西新宿新宿パークタワー（２２階）</t>
  </si>
  <si>
    <t>西新宿新宿パークタワー（２３階）</t>
  </si>
  <si>
    <t>西新宿新宿パークタワー（２４階）</t>
  </si>
  <si>
    <t>西新宿新宿パークタワー（２５階）</t>
  </si>
  <si>
    <t>西新宿新宿パークタワー（２６階）</t>
  </si>
  <si>
    <t>西新宿新宿パークタワー（２７階）</t>
  </si>
  <si>
    <t>西新宿新宿パークタワー（２８階）</t>
  </si>
  <si>
    <t>西新宿新宿パークタワー（２９階）</t>
  </si>
  <si>
    <t>西新宿新宿パークタワー（３０階）</t>
  </si>
  <si>
    <t>西新宿新宿パークタワー（３１階）</t>
  </si>
  <si>
    <t>西新宿新宿パークタワー（３２階）</t>
  </si>
  <si>
    <t>西新宿新宿パークタワー（３３階）</t>
  </si>
  <si>
    <t>西新宿新宿パークタワー（３４階）</t>
  </si>
  <si>
    <t>西新宿新宿パークタワー（３５階）</t>
  </si>
  <si>
    <t>西新宿新宿パークタワー（３６階）</t>
  </si>
  <si>
    <t>西新宿新宿パークタワー（３７階）</t>
  </si>
  <si>
    <t>西新宿新宿パークタワー（３８階）</t>
  </si>
  <si>
    <t>西新宿新宿パークタワー（３９階）</t>
  </si>
  <si>
    <t>西新宿新宿パークタワー（４０階）</t>
  </si>
  <si>
    <t>西新宿新宿パークタワー（４１階）</t>
  </si>
  <si>
    <t>西新宿新宿パークタワー（４２階）</t>
  </si>
  <si>
    <t>西新宿新宿パークタワー（４３階）</t>
  </si>
  <si>
    <t>西新宿新宿パークタワー（４４階）</t>
  </si>
  <si>
    <t>西新宿新宿パークタワー（４５階）</t>
  </si>
  <si>
    <t>西新宿新宿パークタワー（４６階）</t>
  </si>
  <si>
    <t>西新宿新宿パークタワー（４７階）</t>
  </si>
  <si>
    <t>西新宿新宿パークタワー（４８階）</t>
  </si>
  <si>
    <t>西新宿新宿パークタワー（４９階）</t>
  </si>
  <si>
    <t>西新宿新宿パークタワー（５０階）</t>
  </si>
  <si>
    <t>西新宿新宿パークタワー（５１階）</t>
  </si>
  <si>
    <t>西新宿新宿パークタワー（５２階）</t>
  </si>
  <si>
    <t>西新宿新宿三井ビル（地階・階層不明）</t>
  </si>
  <si>
    <t>西新宿新宿三井ビル（１階）</t>
  </si>
  <si>
    <t>西新宿新宿三井ビル（２階）</t>
  </si>
  <si>
    <t>西新宿新宿三井ビル（３階）</t>
  </si>
  <si>
    <t>西新宿新宿三井ビル（４階）</t>
  </si>
  <si>
    <t>西新宿新宿三井ビル（５階）</t>
  </si>
  <si>
    <t>西新宿新宿三井ビル（６階）</t>
  </si>
  <si>
    <t>西新宿新宿三井ビル（７階）</t>
  </si>
  <si>
    <t>西新宿新宿三井ビル（８階）</t>
  </si>
  <si>
    <t>西新宿新宿三井ビル（９階）</t>
  </si>
  <si>
    <t>西新宿新宿三井ビル（１０階）</t>
  </si>
  <si>
    <t>西新宿新宿三井ビル（１１階）</t>
  </si>
  <si>
    <t>西新宿新宿三井ビル（１２階）</t>
  </si>
  <si>
    <t>西新宿新宿三井ビル（１３階）</t>
  </si>
  <si>
    <t>西新宿新宿三井ビル（１４階）</t>
  </si>
  <si>
    <t>西新宿新宿三井ビル（１５階）</t>
  </si>
  <si>
    <t>西新宿新宿三井ビル（１６階）</t>
  </si>
  <si>
    <t>西新宿新宿三井ビル（１７階）</t>
  </si>
  <si>
    <t>西新宿新宿三井ビル（１８階）</t>
  </si>
  <si>
    <t>西新宿新宿三井ビル（１９階）</t>
  </si>
  <si>
    <t>西新宿新宿三井ビル（２０階）</t>
  </si>
  <si>
    <t>西新宿新宿三井ビル（２１階）</t>
  </si>
  <si>
    <t>西新宿新宿三井ビル（２２階）</t>
  </si>
  <si>
    <t>西新宿新宿三井ビル（２３階）</t>
  </si>
  <si>
    <t>西新宿新宿三井ビル（２４階）</t>
  </si>
  <si>
    <t>西新宿新宿三井ビル（２５階）</t>
  </si>
  <si>
    <t>西新宿新宿三井ビル（２６階）</t>
  </si>
  <si>
    <t>西新宿新宿三井ビル（２７階）</t>
  </si>
  <si>
    <t>西新宿新宿三井ビル（２８階）</t>
  </si>
  <si>
    <t>西新宿新宿三井ビル（２９階）</t>
  </si>
  <si>
    <t>西新宿新宿三井ビル（３０階）</t>
  </si>
  <si>
    <t>西新宿新宿三井ビル（３１階）</t>
  </si>
  <si>
    <t>西新宿新宿三井ビル（３２階）</t>
  </si>
  <si>
    <t>西新宿新宿三井ビル（３３階）</t>
  </si>
  <si>
    <t>西新宿新宿三井ビル（３４階）</t>
  </si>
  <si>
    <t>西新宿新宿三井ビル（３５階）</t>
  </si>
  <si>
    <t>西新宿新宿三井ビル（３６階）</t>
  </si>
  <si>
    <t>西新宿新宿三井ビル（３７階）</t>
  </si>
  <si>
    <t>西新宿新宿三井ビル（３８階）</t>
  </si>
  <si>
    <t>西新宿新宿三井ビル（３９階）</t>
  </si>
  <si>
    <t>西新宿新宿三井ビル（４０階）</t>
  </si>
  <si>
    <t>西新宿新宿三井ビル（４１階）</t>
  </si>
  <si>
    <t>西新宿新宿三井ビル（４２階）</t>
  </si>
  <si>
    <t>西新宿新宿三井ビル（４３階）</t>
  </si>
  <si>
    <t>西新宿新宿三井ビル（４４階）</t>
  </si>
  <si>
    <t>西新宿新宿三井ビル（４５階）</t>
  </si>
  <si>
    <t>西新宿新宿三井ビル（４６階）</t>
  </si>
  <si>
    <t>西新宿新宿三井ビル（４７階）</t>
  </si>
  <si>
    <t>西新宿新宿三井ビル（４８階）</t>
  </si>
  <si>
    <t>西新宿新宿三井ビル（４９階）</t>
  </si>
  <si>
    <t>西新宿新宿三井ビル（５０階）</t>
  </si>
  <si>
    <t>西新宿新宿三井ビル（５１階）</t>
  </si>
  <si>
    <t>西新宿新宿三井ビル（５２階）</t>
  </si>
  <si>
    <t>西新宿新宿三井ビル（５３階）</t>
  </si>
  <si>
    <t>西新宿新宿三井ビル（５４階）</t>
  </si>
  <si>
    <t>西新宿新宿三井ビル（５５階）</t>
  </si>
  <si>
    <t>西新宿新宿モノリス（地階・階層不明）</t>
  </si>
  <si>
    <t>西新宿新宿モノリス（１階）</t>
  </si>
  <si>
    <t>西新宿新宿モノリス（２階）</t>
  </si>
  <si>
    <t>西新宿新宿モノリス（３階）</t>
  </si>
  <si>
    <t>西新宿新宿モノリス（４階）</t>
  </si>
  <si>
    <t>西新宿新宿モノリス（５階）</t>
  </si>
  <si>
    <t>西新宿新宿モノリス（６階）</t>
  </si>
  <si>
    <t>西新宿新宿モノリス（７階）</t>
  </si>
  <si>
    <t>西新宿新宿モノリス（８階）</t>
  </si>
  <si>
    <t>西新宿新宿モノリス（９階）</t>
  </si>
  <si>
    <t>西新宿新宿モノリス（１０階）</t>
  </si>
  <si>
    <t>西新宿新宿モノリス（１１階）</t>
  </si>
  <si>
    <t>西新宿新宿モノリス（１２階）</t>
  </si>
  <si>
    <t>西新宿新宿モノリス（１３階）</t>
  </si>
  <si>
    <t>西新宿新宿モノリス（１４階）</t>
  </si>
  <si>
    <t>西新宿新宿モノリス（１５階）</t>
  </si>
  <si>
    <t>西新宿新宿モノリス（１６階）</t>
  </si>
  <si>
    <t>西新宿新宿モノリス（１７階）</t>
  </si>
  <si>
    <t>西新宿新宿モノリス（１８階）</t>
  </si>
  <si>
    <t>西新宿新宿モノリス（１９階）</t>
  </si>
  <si>
    <t>西新宿新宿モノリス（２０階）</t>
  </si>
  <si>
    <t>西新宿新宿モノリス（２１階）</t>
  </si>
  <si>
    <t>西新宿新宿モノリス（２２階）</t>
  </si>
  <si>
    <t>西新宿新宿モノリス（２３階）</t>
  </si>
  <si>
    <t>西新宿新宿モノリス（２４階）</t>
  </si>
  <si>
    <t>西新宿新宿モノリス（２５階）</t>
  </si>
  <si>
    <t>西新宿新宿モノリス（２６階）</t>
  </si>
  <si>
    <t>西新宿新宿モノリス（２７階）</t>
  </si>
  <si>
    <t>西新宿新宿モノリス（２８階）</t>
  </si>
  <si>
    <t>西新宿新宿モノリス（２９階）</t>
  </si>
  <si>
    <t>西新宿新宿モノリス（３０階）</t>
  </si>
  <si>
    <t>西新宿住友不動産新宿オークタワー（地階・階層不明）</t>
  </si>
  <si>
    <t>西新宿住友不動産新宿オークタワー（１階）</t>
  </si>
  <si>
    <t>西新宿住友不動産新宿オークタワー（２階）</t>
  </si>
  <si>
    <t>西新宿住友不動産新宿オークタワー（３階）</t>
  </si>
  <si>
    <t>西新宿住友不動産新宿オークタワー（４階）</t>
  </si>
  <si>
    <t>西新宿住友不動産新宿オークタワー（５階）</t>
  </si>
  <si>
    <t>西新宿住友不動産新宿オークタワー（６階）</t>
  </si>
  <si>
    <t>西新宿住友不動産新宿オークタワー（７階）</t>
  </si>
  <si>
    <t>西新宿住友不動産新宿オークタワー（８階）</t>
  </si>
  <si>
    <t>西新宿住友不動産新宿オークタワー（９階）</t>
  </si>
  <si>
    <t>西新宿住友不動産新宿オークタワー（１０階）</t>
  </si>
  <si>
    <t>西新宿住友不動産新宿オークタワー（１１階）</t>
  </si>
  <si>
    <t>西新宿住友不動産新宿オークタワー（１２階）</t>
  </si>
  <si>
    <t>西新宿住友不動産新宿オークタワー（１３階）</t>
  </si>
  <si>
    <t>西新宿住友不動産新宿オークタワー（１４階）</t>
  </si>
  <si>
    <t>西新宿住友不動産新宿オークタワー（１５階）</t>
  </si>
  <si>
    <t>西新宿住友不動産新宿オークタワー（１６階）</t>
  </si>
  <si>
    <t>西新宿住友不動産新宿オークタワー（１７階）</t>
  </si>
  <si>
    <t>西新宿住友不動産新宿オークタワー（１８階）</t>
  </si>
  <si>
    <t>西新宿住友不動産新宿オークタワー（１９階）</t>
  </si>
  <si>
    <t>西新宿住友不動産新宿オークタワー（２０階）</t>
  </si>
  <si>
    <t>西新宿住友不動産新宿オークタワー（２１階）</t>
  </si>
  <si>
    <t>西新宿住友不動産新宿オークタワー（２２階）</t>
  </si>
  <si>
    <t>西新宿住友不動産新宿オークタワー（２３階）</t>
  </si>
  <si>
    <t>西新宿住友不動産新宿オークタワー（２４階）</t>
  </si>
  <si>
    <t>西新宿住友不動産新宿オークタワー（２５階）</t>
  </si>
  <si>
    <t>西新宿住友不動産新宿オークタワー（２６階）</t>
  </si>
  <si>
    <t>西新宿住友不動産新宿オークタワー（２７階）</t>
  </si>
  <si>
    <t>西新宿住友不動産新宿オークタワー（２８階）</t>
  </si>
  <si>
    <t>西新宿住友不動産新宿オークタワー（２９階）</t>
  </si>
  <si>
    <t>西新宿住友不動産新宿オークタワー（３０階）</t>
  </si>
  <si>
    <t>西新宿住友不動産新宿オークタワー（３１階）</t>
  </si>
  <si>
    <t>西新宿住友不動産新宿オークタワー（３２階）</t>
  </si>
  <si>
    <t>西新宿住友不動産新宿オークタワー（３３階）</t>
  </si>
  <si>
    <t>西新宿住友不動産新宿オークタワー（３４階）</t>
  </si>
  <si>
    <t>西新宿住友不動産新宿オークタワー（３５階）</t>
  </si>
  <si>
    <t>西新宿住友不動産新宿オークタワー（３６階）</t>
  </si>
  <si>
    <t>西新宿住友不動産新宿オークタワー（３７階）</t>
  </si>
  <si>
    <t>西新宿住友不動産新宿オークタワー（３８階）</t>
  </si>
  <si>
    <t>西新宿住友不動産新宿グランドタワー（地階・階層不明）</t>
  </si>
  <si>
    <t>西新宿住友不動産新宿グランドタワー（１階）</t>
  </si>
  <si>
    <t>西新宿住友不動産新宿グランドタワー（２階）</t>
  </si>
  <si>
    <t>西新宿住友不動産新宿グランドタワー（３階）</t>
  </si>
  <si>
    <t>西新宿住友不動産新宿グランドタワー（４階）</t>
  </si>
  <si>
    <t>西新宿住友不動産新宿グランドタワー（５階）</t>
  </si>
  <si>
    <t>西新宿住友不動産新宿グランドタワー（６階）</t>
  </si>
  <si>
    <t>西新宿住友不動産新宿グランドタワー（７階）</t>
  </si>
  <si>
    <t>西新宿住友不動産新宿グランドタワー（８階）</t>
  </si>
  <si>
    <t>西新宿住友不動産新宿グランドタワー（９階）</t>
  </si>
  <si>
    <t>西新宿住友不動産新宿グランドタワー（１０階）</t>
  </si>
  <si>
    <t>西新宿住友不動産新宿グランドタワー（１１階）</t>
  </si>
  <si>
    <t>西新宿住友不動産新宿グランドタワー（１２階）</t>
  </si>
  <si>
    <t>西新宿住友不動産新宿グランドタワー（１３階）</t>
  </si>
  <si>
    <t>西新宿住友不動産新宿グランドタワー（１４階）</t>
  </si>
  <si>
    <t>西新宿住友不動産新宿グランドタワー（１５階）</t>
  </si>
  <si>
    <t>西新宿住友不動産新宿グランドタワー（１６階）</t>
  </si>
  <si>
    <t>西新宿住友不動産新宿グランドタワー（１７階）</t>
  </si>
  <si>
    <t>西新宿住友不動産新宿グランドタワー（１８階）</t>
  </si>
  <si>
    <t>西新宿住友不動産新宿グランドタワー（１９階）</t>
  </si>
  <si>
    <t>西新宿住友不動産新宿グランドタワー（２０階）</t>
  </si>
  <si>
    <t>西新宿住友不動産新宿グランドタワー（２１階）</t>
  </si>
  <si>
    <t>西新宿住友不動産新宿グランドタワー（２２階）</t>
  </si>
  <si>
    <t>西新宿住友不動産新宿グランドタワー（２３階）</t>
  </si>
  <si>
    <t>西新宿住友不動産新宿グランドタワー（２４階）</t>
  </si>
  <si>
    <t>西新宿住友不動産新宿グランドタワー（２５階）</t>
  </si>
  <si>
    <t>西新宿住友不動産新宿グランドタワー（２６階）</t>
  </si>
  <si>
    <t>西新宿住友不動産新宿グランドタワー（２７階）</t>
  </si>
  <si>
    <t>西新宿住友不動産新宿グランドタワー（２８階）</t>
  </si>
  <si>
    <t>西新宿住友不動産新宿グランドタワー（２９階）</t>
  </si>
  <si>
    <t>西新宿住友不動産新宿グランドタワー（３０階）</t>
  </si>
  <si>
    <t>西新宿住友不動産新宿グランドタワー（３１階）</t>
  </si>
  <si>
    <t>西新宿住友不動産新宿グランドタワー（３２階）</t>
  </si>
  <si>
    <t>西新宿住友不動産新宿グランドタワー（３３階）</t>
  </si>
  <si>
    <t>西新宿住友不動産新宿グランドタワー（３４階）</t>
  </si>
  <si>
    <t>西新宿住友不動産新宿グランドタワー（３５階）</t>
  </si>
  <si>
    <t>西新宿住友不動産新宿グランドタワー（３６階）</t>
  </si>
  <si>
    <t>西新宿住友不動産新宿グランドタワー（３７階）</t>
  </si>
  <si>
    <t>西新宿住友不動産新宿グランドタワー（３８階）</t>
  </si>
  <si>
    <t>西新宿住友不動産新宿グランドタワー（３９階）</t>
  </si>
  <si>
    <t>西新宿東京オペラシティ（地階・階層不明）</t>
  </si>
  <si>
    <t>西新宿東京オペラシティ（１階）</t>
  </si>
  <si>
    <t>西新宿東京オペラシティ（２階）</t>
  </si>
  <si>
    <t>西新宿東京オペラシティ（３階）</t>
  </si>
  <si>
    <t>西新宿東京オペラシティ（４階）</t>
  </si>
  <si>
    <t>西新宿東京オペラシティ（５階）</t>
  </si>
  <si>
    <t>西新宿東京オペラシティ（６階）</t>
  </si>
  <si>
    <t>西新宿東京オペラシティ（７階）</t>
  </si>
  <si>
    <t>西新宿東京オペラシティ（８階）</t>
  </si>
  <si>
    <t>西新宿東京オペラシティ（９階）</t>
  </si>
  <si>
    <t>西新宿東京オペラシティ（１０階）</t>
  </si>
  <si>
    <t>西新宿東京オペラシティ（１１階）</t>
  </si>
  <si>
    <t>西新宿東京オペラシティ（１２階）</t>
  </si>
  <si>
    <t>西新宿東京オペラシティ（１３階）</t>
  </si>
  <si>
    <t>西新宿東京オペラシティ（１４階）</t>
  </si>
  <si>
    <t>西新宿東京オペラシティ（１５階）</t>
  </si>
  <si>
    <t>西新宿東京オペラシティ（１６階）</t>
  </si>
  <si>
    <t>西新宿東京オペラシティ（１７階）</t>
  </si>
  <si>
    <t>西新宿東京オペラシティ（１８階）</t>
  </si>
  <si>
    <t>西新宿東京オペラシティ（１９階）</t>
  </si>
  <si>
    <t>西新宿東京オペラシティ（２０階）</t>
  </si>
  <si>
    <t>西新宿東京オペラシティ（２１階）</t>
  </si>
  <si>
    <t>西新宿東京オペラシティ（２２階）</t>
  </si>
  <si>
    <t>西新宿東京オペラシティ（２３階）</t>
  </si>
  <si>
    <t>西新宿東京オペラシティ（２４階）</t>
  </si>
  <si>
    <t>西新宿東京オペラシティ（２５階）</t>
  </si>
  <si>
    <t>西新宿東京オペラシティ（２６階）</t>
  </si>
  <si>
    <t>西新宿東京オペラシティ（２７階）</t>
  </si>
  <si>
    <t>西新宿東京オペラシティ（２８階）</t>
  </si>
  <si>
    <t>西新宿東京オペラシティ（２９階）</t>
  </si>
  <si>
    <t>西新宿東京オペラシティ（３０階）</t>
  </si>
  <si>
    <t>西新宿東京オペラシティ（３１階）</t>
  </si>
  <si>
    <t>西新宿東京オペラシティ（３２階）</t>
  </si>
  <si>
    <t>西新宿東京オペラシティ（３３階）</t>
  </si>
  <si>
    <t>西新宿東京オペラシティ（３４階）</t>
  </si>
  <si>
    <t>西新宿東京オペラシティ（３５階）</t>
  </si>
  <si>
    <t>西新宿東京オペラシティ（３６階）</t>
  </si>
  <si>
    <t>西新宿東京オペラシティ（３７階）</t>
  </si>
  <si>
    <t>西新宿東京オペラシティ（３８階）</t>
  </si>
  <si>
    <t>西新宿東京オペラシティ（３９階）</t>
  </si>
  <si>
    <t>西新宿東京オペラシティ（４０階）</t>
  </si>
  <si>
    <t>西新宿東京オペラシティ（４１階）</t>
  </si>
  <si>
    <t>西新宿東京オペラシティ（４２階）</t>
  </si>
  <si>
    <t>西新宿東京オペラシティ（４３階）</t>
  </si>
  <si>
    <t>西新宿東京オペラシティ（４４階）</t>
  </si>
  <si>
    <t>西新宿東京オペラシティ（４５階）</t>
  </si>
  <si>
    <t>西新宿東京オペラシティ（４６階）</t>
  </si>
  <si>
    <t>西新宿東京オペラシティ（４７階）</t>
  </si>
  <si>
    <t>西新宿東京オペラシティ（４８階）</t>
  </si>
  <si>
    <t>西新宿東京オペラシティ（４９階）</t>
  </si>
  <si>
    <t>西新宿東京オペラシティ（５０階）</t>
  </si>
  <si>
    <t>西新宿東京オペラシティ（５１階）</t>
  </si>
  <si>
    <t>西新宿東京オペラシティ（５２階）</t>
  </si>
  <si>
    <t>西新宿東京オペラシティ（５３階）</t>
  </si>
  <si>
    <t>西新宿東京オペラシティ（５４階）</t>
  </si>
  <si>
    <t>二十騎町</t>
  </si>
  <si>
    <t>西早稲田（２丁目１番１～２３号、２番）</t>
  </si>
  <si>
    <t>西早稲田（その他）</t>
  </si>
  <si>
    <t>馬場下町</t>
  </si>
  <si>
    <t>払方町</t>
  </si>
  <si>
    <t>原町</t>
  </si>
  <si>
    <t>東榎町</t>
  </si>
  <si>
    <t>東五軒町</t>
  </si>
  <si>
    <t>百人町</t>
  </si>
  <si>
    <t>袋町</t>
  </si>
  <si>
    <t>舟町</t>
  </si>
  <si>
    <t>弁天町</t>
  </si>
  <si>
    <t>南榎町</t>
  </si>
  <si>
    <t>南町</t>
  </si>
  <si>
    <t>南元町</t>
  </si>
  <si>
    <t>南山伏町</t>
  </si>
  <si>
    <t>山吹町</t>
  </si>
  <si>
    <t>矢来町</t>
  </si>
  <si>
    <t>横寺町</t>
  </si>
  <si>
    <t>余丁町</t>
  </si>
  <si>
    <t>四谷</t>
  </si>
  <si>
    <t>四谷坂町</t>
  </si>
  <si>
    <t>四谷三栄町</t>
  </si>
  <si>
    <t>四谷本塩町</t>
  </si>
  <si>
    <t>若葉</t>
  </si>
  <si>
    <t>若松町</t>
  </si>
  <si>
    <t>若宮町</t>
  </si>
  <si>
    <t>早稲田鶴巻町</t>
  </si>
  <si>
    <t>早稲田南町</t>
  </si>
  <si>
    <t>早稲田町</t>
  </si>
  <si>
    <t>文京区</t>
  </si>
  <si>
    <t>大塚</t>
  </si>
  <si>
    <t>音羽</t>
  </si>
  <si>
    <t>春日</t>
  </si>
  <si>
    <t>小石川</t>
  </si>
  <si>
    <t>後楽</t>
  </si>
  <si>
    <t>小日向</t>
  </si>
  <si>
    <t>水道</t>
  </si>
  <si>
    <t>関口</t>
  </si>
  <si>
    <t>千石</t>
  </si>
  <si>
    <t>千駄木</t>
  </si>
  <si>
    <t>西片</t>
  </si>
  <si>
    <t>根津</t>
  </si>
  <si>
    <t>白山（１丁目）</t>
  </si>
  <si>
    <t>白山（２～５丁目）</t>
  </si>
  <si>
    <t>本駒込</t>
  </si>
  <si>
    <t>本郷</t>
  </si>
  <si>
    <t>向丘</t>
  </si>
  <si>
    <t>目白台</t>
  </si>
  <si>
    <t>弥生</t>
  </si>
  <si>
    <t>湯島</t>
  </si>
  <si>
    <t>台東区</t>
  </si>
  <si>
    <t>秋葉原</t>
  </si>
  <si>
    <t>浅草</t>
  </si>
  <si>
    <t>浅草橋</t>
  </si>
  <si>
    <t>池之端</t>
  </si>
  <si>
    <t>今戸</t>
  </si>
  <si>
    <t>入谷</t>
  </si>
  <si>
    <t>上野</t>
  </si>
  <si>
    <t>上野公園</t>
  </si>
  <si>
    <t>上野桜木</t>
  </si>
  <si>
    <t>雷門</t>
  </si>
  <si>
    <t>北上野</t>
  </si>
  <si>
    <t>清川</t>
  </si>
  <si>
    <t>蔵前</t>
  </si>
  <si>
    <t>小島</t>
  </si>
  <si>
    <t>寿</t>
  </si>
  <si>
    <t>駒形</t>
  </si>
  <si>
    <t>下谷</t>
  </si>
  <si>
    <t>千束</t>
  </si>
  <si>
    <t>台東</t>
  </si>
  <si>
    <t>鳥越</t>
  </si>
  <si>
    <t>西浅草</t>
  </si>
  <si>
    <t>日本堤</t>
  </si>
  <si>
    <t>根岸</t>
  </si>
  <si>
    <t>橋場</t>
  </si>
  <si>
    <t>花川戸</t>
  </si>
  <si>
    <t>東浅草</t>
  </si>
  <si>
    <t>東上野</t>
  </si>
  <si>
    <t>松が谷</t>
  </si>
  <si>
    <t>三筋</t>
  </si>
  <si>
    <t>三ノ輪</t>
  </si>
  <si>
    <t>元浅草</t>
  </si>
  <si>
    <t>谷中</t>
  </si>
  <si>
    <t>柳橋</t>
  </si>
  <si>
    <t>竜泉</t>
  </si>
  <si>
    <t>墨田区</t>
  </si>
  <si>
    <t>吾妻橋</t>
  </si>
  <si>
    <t>石原</t>
  </si>
  <si>
    <t>押上</t>
  </si>
  <si>
    <t>亀沢</t>
  </si>
  <si>
    <t>菊川</t>
  </si>
  <si>
    <t>京島</t>
  </si>
  <si>
    <t>錦糸</t>
  </si>
  <si>
    <t>江東橋</t>
  </si>
  <si>
    <t>墨田</t>
  </si>
  <si>
    <t>太平</t>
  </si>
  <si>
    <t>立花</t>
  </si>
  <si>
    <t>立川</t>
  </si>
  <si>
    <t>千歳</t>
  </si>
  <si>
    <t>堤通</t>
  </si>
  <si>
    <t>業平</t>
  </si>
  <si>
    <t>東駒形</t>
  </si>
  <si>
    <t>東墨田</t>
  </si>
  <si>
    <t>東向島</t>
  </si>
  <si>
    <t>文花</t>
  </si>
  <si>
    <t>本所</t>
  </si>
  <si>
    <t>緑</t>
  </si>
  <si>
    <t>向島</t>
  </si>
  <si>
    <t>八広</t>
  </si>
  <si>
    <t>横網</t>
  </si>
  <si>
    <t>横川</t>
  </si>
  <si>
    <t>両国</t>
  </si>
  <si>
    <t>江東区</t>
  </si>
  <si>
    <t>青海</t>
  </si>
  <si>
    <t>有明</t>
  </si>
  <si>
    <t>石島</t>
  </si>
  <si>
    <t>海の森</t>
  </si>
  <si>
    <t>海辺</t>
  </si>
  <si>
    <t>永代</t>
  </si>
  <si>
    <t>枝川</t>
  </si>
  <si>
    <t>越中島</t>
  </si>
  <si>
    <t>扇橋</t>
  </si>
  <si>
    <t>大島</t>
  </si>
  <si>
    <t>亀戸</t>
  </si>
  <si>
    <t>北砂</t>
  </si>
  <si>
    <t>木場</t>
  </si>
  <si>
    <t>清澄</t>
  </si>
  <si>
    <t>佐賀</t>
  </si>
  <si>
    <t>猿江</t>
  </si>
  <si>
    <t>塩浜</t>
  </si>
  <si>
    <t>潮見</t>
  </si>
  <si>
    <t>東雲</t>
  </si>
  <si>
    <t>白河</t>
  </si>
  <si>
    <t>新大橋</t>
  </si>
  <si>
    <t>新木場</t>
  </si>
  <si>
    <t>新砂</t>
  </si>
  <si>
    <t>住吉</t>
  </si>
  <si>
    <t>千田</t>
  </si>
  <si>
    <t>高橋</t>
  </si>
  <si>
    <t>辰巳</t>
  </si>
  <si>
    <t>中央防波堤</t>
  </si>
  <si>
    <t>東陽</t>
  </si>
  <si>
    <t>常盤</t>
  </si>
  <si>
    <t>富岡</t>
  </si>
  <si>
    <t>豊洲（次のビルを除く）</t>
  </si>
  <si>
    <t>豊洲豊洲センタービル（地階・階層不明）</t>
  </si>
  <si>
    <t>豊洲豊洲センタービル（１階）</t>
  </si>
  <si>
    <t>豊洲豊洲センタービル（２階）</t>
  </si>
  <si>
    <t>豊洲豊洲センタービル（３階）</t>
  </si>
  <si>
    <t>豊洲豊洲センタービル（４階）</t>
  </si>
  <si>
    <t>豊洲豊洲センタービル（５階）</t>
  </si>
  <si>
    <t>豊洲豊洲センタービル（６階）</t>
  </si>
  <si>
    <t>豊洲豊洲センタービル（７階）</t>
  </si>
  <si>
    <t>豊洲豊洲センタービル（８階）</t>
  </si>
  <si>
    <t>豊洲豊洲センタービル（９階）</t>
  </si>
  <si>
    <t>豊洲豊洲センタービル（１０階）</t>
  </si>
  <si>
    <t>豊洲豊洲センタービル（１１階）</t>
  </si>
  <si>
    <t>豊洲豊洲センタービル（１２階）</t>
  </si>
  <si>
    <t>豊洲豊洲センタービル（１３階）</t>
  </si>
  <si>
    <t>豊洲豊洲センタービル（１４階）</t>
  </si>
  <si>
    <t>豊洲豊洲センタービル（１５階）</t>
  </si>
  <si>
    <t>豊洲豊洲センタービル（１６階）</t>
  </si>
  <si>
    <t>豊洲豊洲センタービル（１７階）</t>
  </si>
  <si>
    <t>豊洲豊洲センタービル（１８階）</t>
  </si>
  <si>
    <t>豊洲豊洲センタービル（１９階）</t>
  </si>
  <si>
    <t>豊洲豊洲センタービル（２０階）</t>
  </si>
  <si>
    <t>豊洲豊洲センタービル（２１階）</t>
  </si>
  <si>
    <t>豊洲豊洲センタービル（２２階）</t>
  </si>
  <si>
    <t>豊洲豊洲センタービル（２３階）</t>
  </si>
  <si>
    <t>豊洲豊洲センタービル（２４階）</t>
  </si>
  <si>
    <t>豊洲豊洲センタービル（２５階）</t>
  </si>
  <si>
    <t>豊洲豊洲センタービル（２６階）</t>
  </si>
  <si>
    <t>豊洲豊洲センタービル（２７階）</t>
  </si>
  <si>
    <t>豊洲豊洲センタービル（２８階）</t>
  </si>
  <si>
    <t>豊洲豊洲センタービル（２９階）</t>
  </si>
  <si>
    <t>豊洲豊洲センタービル（３０階）</t>
  </si>
  <si>
    <t>豊洲豊洲センタービル（３１階）</t>
  </si>
  <si>
    <t>豊洲豊洲センタービル（３２階）</t>
  </si>
  <si>
    <t>豊洲豊洲センタービル（３３階）</t>
  </si>
  <si>
    <t>豊洲豊洲センタービル（３４階）</t>
  </si>
  <si>
    <t>豊洲豊洲センタービル（３５階）</t>
  </si>
  <si>
    <t>豊洲豊洲センタービル（３６階）</t>
  </si>
  <si>
    <t>豊洲豊洲センタービル（３７階）</t>
  </si>
  <si>
    <t>東砂</t>
  </si>
  <si>
    <t>平野</t>
  </si>
  <si>
    <t>深川</t>
  </si>
  <si>
    <t>福住</t>
  </si>
  <si>
    <t>冬木</t>
  </si>
  <si>
    <t>古石場</t>
  </si>
  <si>
    <t>牡丹</t>
  </si>
  <si>
    <t>南砂</t>
  </si>
  <si>
    <t>三好</t>
  </si>
  <si>
    <t>毛利</t>
  </si>
  <si>
    <t>森下</t>
  </si>
  <si>
    <t>門前仲町</t>
  </si>
  <si>
    <t>夢の島</t>
  </si>
  <si>
    <t>若洲</t>
  </si>
  <si>
    <t>品川区</t>
  </si>
  <si>
    <t>荏原</t>
  </si>
  <si>
    <t>大井</t>
  </si>
  <si>
    <t>大崎（次のビルを除く）</t>
  </si>
  <si>
    <t>大崎ＴｈｉｎｋＰａｒｋＴｏｗｅｒ（地階・階層不明）</t>
  </si>
  <si>
    <t>大崎ＴｈｉｎｋＰａｒｋＴｏｗｅｒ（１階）</t>
  </si>
  <si>
    <t>大崎ＴｈｉｎｋＰａｒｋＴｏｗｅｒ（２階）</t>
  </si>
  <si>
    <t>大崎ＴｈｉｎｋＰａｒｋＴｏｗｅｒ（３階）</t>
  </si>
  <si>
    <t>大崎ＴｈｉｎｋＰａｒｋＴｏｗｅｒ（４階）</t>
  </si>
  <si>
    <t>大崎ＴｈｉｎｋＰａｒｋＴｏｗｅｒ（５階）</t>
  </si>
  <si>
    <t>大崎ＴｈｉｎｋＰａｒｋＴｏｗｅｒ（６階）</t>
  </si>
  <si>
    <t>大崎ＴｈｉｎｋＰａｒｋＴｏｗｅｒ（７階）</t>
  </si>
  <si>
    <t>大崎ＴｈｉｎｋＰａｒｋＴｏｗｅｒ（８階）</t>
  </si>
  <si>
    <t>大崎ＴｈｉｎｋＰａｒｋＴｏｗｅｒ（９階）</t>
  </si>
  <si>
    <t>大崎ＴｈｉｎｋＰａｒｋＴｏｗｅｒ（１０階）</t>
  </si>
  <si>
    <t>大崎ＴｈｉｎｋＰａｒｋＴｏｗｅｒ（１１階）</t>
  </si>
  <si>
    <t>大崎ＴｈｉｎｋＰａｒｋＴｏｗｅｒ（１２階）</t>
  </si>
  <si>
    <t>大崎ＴｈｉｎｋＰａｒｋＴｏｗｅｒ（１３階）</t>
  </si>
  <si>
    <t>大崎ＴｈｉｎｋＰａｒｋＴｏｗｅｒ（１４階）</t>
  </si>
  <si>
    <t>大崎ＴｈｉｎｋＰａｒｋＴｏｗｅｒ（１５階）</t>
  </si>
  <si>
    <t>大崎ＴｈｉｎｋＰａｒｋＴｏｗｅｒ（１６階）</t>
  </si>
  <si>
    <t>大崎ＴｈｉｎｋＰａｒｋＴｏｗｅｒ（１７階）</t>
  </si>
  <si>
    <t>大崎ＴｈｉｎｋＰａｒｋＴｏｗｅｒ（１８階）</t>
  </si>
  <si>
    <t>大崎ＴｈｉｎｋＰａｒｋＴｏｗｅｒ（１９階）</t>
  </si>
  <si>
    <t>大崎ＴｈｉｎｋＰａｒｋＴｏｗｅｒ（２０階）</t>
  </si>
  <si>
    <t>大崎ＴｈｉｎｋＰａｒｋＴｏｗｅｒ（２１階）</t>
  </si>
  <si>
    <t>大崎ＴｈｉｎｋＰａｒｋＴｏｗｅｒ（２２階）</t>
  </si>
  <si>
    <t>大崎ＴｈｉｎｋＰａｒｋＴｏｗｅｒ（２３階）</t>
  </si>
  <si>
    <t>大崎ＴｈｉｎｋＰａｒｋＴｏｗｅｒ（２４階）</t>
  </si>
  <si>
    <t>大崎ＴｈｉｎｋＰａｒｋＴｏｗｅｒ（２５階）</t>
  </si>
  <si>
    <t>大崎ＴｈｉｎｋＰａｒｋＴｏｗｅｒ（２６階）</t>
  </si>
  <si>
    <t>大崎ＴｈｉｎｋＰａｒｋＴｏｗｅｒ（２７階）</t>
  </si>
  <si>
    <t>大崎ＴｈｉｎｋＰａｒｋＴｏｗｅｒ（２８階）</t>
  </si>
  <si>
    <t>大崎ＴｈｉｎｋＰａｒｋＴｏｗｅｒ（２９階）</t>
  </si>
  <si>
    <t>大崎ＴｈｉｎｋＰａｒｋＴｏｗｅｒ（３０階）</t>
  </si>
  <si>
    <t>勝島</t>
  </si>
  <si>
    <t>上大崎</t>
  </si>
  <si>
    <t>北品川（１～４丁目）</t>
  </si>
  <si>
    <t>北品川（５、６丁目）</t>
  </si>
  <si>
    <t>小山</t>
  </si>
  <si>
    <t>小山台</t>
  </si>
  <si>
    <t>戸越</t>
  </si>
  <si>
    <t>中延</t>
  </si>
  <si>
    <t>西大井</t>
  </si>
  <si>
    <t>西五反田</t>
  </si>
  <si>
    <t>西品川</t>
  </si>
  <si>
    <t>西中延</t>
  </si>
  <si>
    <t>旗の台</t>
  </si>
  <si>
    <t>東大井</t>
  </si>
  <si>
    <t>東五反田</t>
  </si>
  <si>
    <t>東品川</t>
  </si>
  <si>
    <t>東中延</t>
  </si>
  <si>
    <t>東八潮</t>
  </si>
  <si>
    <t>平塚</t>
  </si>
  <si>
    <t>広町</t>
  </si>
  <si>
    <t>二葉</t>
  </si>
  <si>
    <t>南大井</t>
  </si>
  <si>
    <t>南品川</t>
  </si>
  <si>
    <t>八潮</t>
  </si>
  <si>
    <t>豊町</t>
  </si>
  <si>
    <t>目黒区</t>
  </si>
  <si>
    <t>青葉台</t>
  </si>
  <si>
    <t>大岡山</t>
  </si>
  <si>
    <t>大橋</t>
  </si>
  <si>
    <t>柿の木坂</t>
  </si>
  <si>
    <t>上目黒</t>
  </si>
  <si>
    <t>五本木</t>
  </si>
  <si>
    <t>駒場</t>
  </si>
  <si>
    <t>下目黒</t>
  </si>
  <si>
    <t>自由が丘</t>
  </si>
  <si>
    <t>洗足</t>
  </si>
  <si>
    <t>平町</t>
  </si>
  <si>
    <t>鷹番</t>
  </si>
  <si>
    <t>中央町</t>
  </si>
  <si>
    <t>中根</t>
  </si>
  <si>
    <t>中目黒</t>
  </si>
  <si>
    <t>東が丘</t>
  </si>
  <si>
    <t>東山</t>
  </si>
  <si>
    <t>碑文谷</t>
  </si>
  <si>
    <t>三田</t>
  </si>
  <si>
    <t>緑が丘</t>
  </si>
  <si>
    <t>南</t>
  </si>
  <si>
    <t>目黒</t>
  </si>
  <si>
    <t>目黒本町</t>
  </si>
  <si>
    <t>八雲</t>
  </si>
  <si>
    <t>祐天寺</t>
  </si>
  <si>
    <t>大田区</t>
  </si>
  <si>
    <t>池上</t>
  </si>
  <si>
    <t>石川町</t>
  </si>
  <si>
    <t>鵜の木</t>
  </si>
  <si>
    <t>大森中</t>
  </si>
  <si>
    <t>大森本町</t>
  </si>
  <si>
    <t>大森東</t>
  </si>
  <si>
    <t>大森西</t>
  </si>
  <si>
    <t>大森南</t>
  </si>
  <si>
    <t>大森北</t>
  </si>
  <si>
    <t>蒲田</t>
  </si>
  <si>
    <t>蒲田本町</t>
  </si>
  <si>
    <t>上池台</t>
  </si>
  <si>
    <t>北糀谷</t>
  </si>
  <si>
    <t>北千束</t>
  </si>
  <si>
    <t>北馬込</t>
  </si>
  <si>
    <t>北嶺町</t>
  </si>
  <si>
    <t>久が原</t>
  </si>
  <si>
    <t>京浜島</t>
  </si>
  <si>
    <t>山王</t>
  </si>
  <si>
    <t>下丸子</t>
  </si>
  <si>
    <t>城南島</t>
  </si>
  <si>
    <t>昭和島</t>
  </si>
  <si>
    <t>新蒲田</t>
  </si>
  <si>
    <t>多摩川</t>
  </si>
  <si>
    <t>千鳥</t>
  </si>
  <si>
    <t>中央</t>
  </si>
  <si>
    <t>田園調布</t>
  </si>
  <si>
    <t>田園調布本町</t>
  </si>
  <si>
    <t>田園調布南</t>
  </si>
  <si>
    <t>東海</t>
  </si>
  <si>
    <t>仲池上</t>
  </si>
  <si>
    <t>中馬込</t>
  </si>
  <si>
    <t>仲六郷</t>
  </si>
  <si>
    <t>西蒲田</t>
  </si>
  <si>
    <t>西糀谷</t>
  </si>
  <si>
    <t>西馬込</t>
  </si>
  <si>
    <t>西嶺町</t>
  </si>
  <si>
    <t>西六郷</t>
  </si>
  <si>
    <t>萩中</t>
  </si>
  <si>
    <t>羽田</t>
  </si>
  <si>
    <t>羽田旭町</t>
  </si>
  <si>
    <t>羽田空港</t>
  </si>
  <si>
    <t>東蒲田</t>
  </si>
  <si>
    <t>東糀谷</t>
  </si>
  <si>
    <t>東馬込</t>
  </si>
  <si>
    <t>東嶺町</t>
  </si>
  <si>
    <t>東矢口</t>
  </si>
  <si>
    <t>東雪谷</t>
  </si>
  <si>
    <t>東六郷</t>
  </si>
  <si>
    <t>ふるさとの浜辺公園</t>
  </si>
  <si>
    <t>平和島</t>
  </si>
  <si>
    <t>平和の森公園</t>
  </si>
  <si>
    <t>本羽田</t>
  </si>
  <si>
    <t>南蒲田</t>
  </si>
  <si>
    <t>南久が原</t>
  </si>
  <si>
    <t>南千束</t>
  </si>
  <si>
    <t>南馬込</t>
  </si>
  <si>
    <t>南雪谷</t>
  </si>
  <si>
    <t>南六郷</t>
  </si>
  <si>
    <t>矢口</t>
  </si>
  <si>
    <t>雪谷大塚町</t>
  </si>
  <si>
    <t>令和島</t>
  </si>
  <si>
    <t>世田谷区</t>
  </si>
  <si>
    <t>赤堤</t>
  </si>
  <si>
    <t>池尻</t>
  </si>
  <si>
    <t>宇奈根</t>
  </si>
  <si>
    <t>梅丘</t>
  </si>
  <si>
    <t>大蔵</t>
  </si>
  <si>
    <t>大原</t>
  </si>
  <si>
    <t>岡本</t>
  </si>
  <si>
    <t>奥沢</t>
  </si>
  <si>
    <t>尾山台</t>
  </si>
  <si>
    <t>粕谷</t>
  </si>
  <si>
    <t>鎌田</t>
  </si>
  <si>
    <t>上馬</t>
  </si>
  <si>
    <t>上北沢</t>
  </si>
  <si>
    <t>上祖師谷</t>
  </si>
  <si>
    <t>上野毛</t>
  </si>
  <si>
    <t>上用賀</t>
  </si>
  <si>
    <t>北烏山</t>
  </si>
  <si>
    <t>北沢</t>
  </si>
  <si>
    <t>喜多見</t>
  </si>
  <si>
    <t>砧</t>
  </si>
  <si>
    <t>砧公園</t>
  </si>
  <si>
    <t>給田</t>
  </si>
  <si>
    <t>経堂</t>
  </si>
  <si>
    <t>豪徳寺</t>
  </si>
  <si>
    <t>駒沢</t>
  </si>
  <si>
    <t>駒沢公園</t>
  </si>
  <si>
    <t>桜</t>
  </si>
  <si>
    <t>桜丘</t>
  </si>
  <si>
    <t>桜新町</t>
  </si>
  <si>
    <t>桜上水</t>
  </si>
  <si>
    <t>三軒茶屋</t>
  </si>
  <si>
    <t>下馬</t>
  </si>
  <si>
    <t>新町</t>
  </si>
  <si>
    <t>成城</t>
  </si>
  <si>
    <t>瀬田</t>
  </si>
  <si>
    <t>世田谷</t>
  </si>
  <si>
    <t>祖師谷</t>
  </si>
  <si>
    <t>太子堂</t>
  </si>
  <si>
    <t>代沢</t>
  </si>
  <si>
    <t>代田</t>
  </si>
  <si>
    <t>玉川</t>
  </si>
  <si>
    <t>玉川台</t>
  </si>
  <si>
    <t>玉川田園調布</t>
  </si>
  <si>
    <t>玉堤</t>
  </si>
  <si>
    <t>千歳台</t>
  </si>
  <si>
    <t>弦巻</t>
  </si>
  <si>
    <t>等々力</t>
  </si>
  <si>
    <t>野毛</t>
  </si>
  <si>
    <t>野沢</t>
  </si>
  <si>
    <t>八幡山</t>
  </si>
  <si>
    <t>羽根木</t>
  </si>
  <si>
    <t>東玉川</t>
  </si>
  <si>
    <t>深沢</t>
  </si>
  <si>
    <t>船橋</t>
  </si>
  <si>
    <t>松原</t>
  </si>
  <si>
    <t>三宿</t>
  </si>
  <si>
    <t>南烏山</t>
  </si>
  <si>
    <t>宮坂</t>
  </si>
  <si>
    <t>用賀</t>
  </si>
  <si>
    <t>若林</t>
  </si>
  <si>
    <t>渋谷区</t>
  </si>
  <si>
    <t>上原</t>
  </si>
  <si>
    <t>鶯谷町</t>
  </si>
  <si>
    <t>宇田川町</t>
  </si>
  <si>
    <t>恵比寿（次のビルを除く）</t>
  </si>
  <si>
    <t>恵比寿恵比寿ガーデンプレイス（地階・階層不明）</t>
  </si>
  <si>
    <t>恵比寿恵比寿ガーデンプレイス（１階）</t>
  </si>
  <si>
    <t>恵比寿恵比寿ガーデンプレイス（２階）</t>
  </si>
  <si>
    <t>恵比寿恵比寿ガーデンプレイス（３階）</t>
  </si>
  <si>
    <t>恵比寿恵比寿ガーデンプレイス（４階）</t>
  </si>
  <si>
    <t>恵比寿恵比寿ガーデンプレイス（５階）</t>
  </si>
  <si>
    <t>恵比寿恵比寿ガーデンプレイス（６階）</t>
  </si>
  <si>
    <t>恵比寿恵比寿ガーデンプレイス（７階）</t>
  </si>
  <si>
    <t>恵比寿恵比寿ガーデンプレイス（８階）</t>
  </si>
  <si>
    <t>恵比寿恵比寿ガーデンプレイス（９階）</t>
  </si>
  <si>
    <t>恵比寿恵比寿ガーデンプレイス（１０階）</t>
  </si>
  <si>
    <t>恵比寿恵比寿ガーデンプレイス（１１階）</t>
  </si>
  <si>
    <t>恵比寿恵比寿ガーデンプレイス（１２階）</t>
  </si>
  <si>
    <t>恵比寿恵比寿ガーデンプレイス（１３階）</t>
  </si>
  <si>
    <t>恵比寿恵比寿ガーデンプレイス（１４階）</t>
  </si>
  <si>
    <t>恵比寿恵比寿ガーデンプレイス（１５階）</t>
  </si>
  <si>
    <t>恵比寿恵比寿ガーデンプレイス（１６階）</t>
  </si>
  <si>
    <t>恵比寿恵比寿ガーデンプレイス（１７階）</t>
  </si>
  <si>
    <t>恵比寿恵比寿ガーデンプレイス（１８階）</t>
  </si>
  <si>
    <t>恵比寿恵比寿ガーデンプレイス（１９階）</t>
  </si>
  <si>
    <t>恵比寿恵比寿ガーデンプレイス（２０階）</t>
  </si>
  <si>
    <t>恵比寿恵比寿ガーデンプレイス（２１階）</t>
  </si>
  <si>
    <t>恵比寿恵比寿ガーデンプレイス（２２階）</t>
  </si>
  <si>
    <t>恵比寿恵比寿ガーデンプレイス（２３階）</t>
  </si>
  <si>
    <t>恵比寿恵比寿ガーデンプレイス（２４階）</t>
  </si>
  <si>
    <t>恵比寿恵比寿ガーデンプレイス（２５階）</t>
  </si>
  <si>
    <t>恵比寿恵比寿ガーデンプレイス（２６階）</t>
  </si>
  <si>
    <t>恵比寿恵比寿ガーデンプレイス（２７階）</t>
  </si>
  <si>
    <t>恵比寿恵比寿ガーデンプレイス（２８階）</t>
  </si>
  <si>
    <t>恵比寿恵比寿ガーデンプレイス（２９階）</t>
  </si>
  <si>
    <t>恵比寿恵比寿ガーデンプレイス（３０階）</t>
  </si>
  <si>
    <t>恵比寿恵比寿ガーデンプレイス（３１階）</t>
  </si>
  <si>
    <t>恵比寿恵比寿ガーデンプレイス（３２階）</t>
  </si>
  <si>
    <t>恵比寿恵比寿ガーデンプレイス（３３階）</t>
  </si>
  <si>
    <t>恵比寿恵比寿ガーデンプレイス（３４階）</t>
  </si>
  <si>
    <t>恵比寿恵比寿ガーデンプレイス（３５階）</t>
  </si>
  <si>
    <t>恵比寿恵比寿ガーデンプレイス（３６階）</t>
  </si>
  <si>
    <t>恵比寿恵比寿ガーデンプレイス（３７階）</t>
  </si>
  <si>
    <t>恵比寿恵比寿ガーデンプレイス（３８階）</t>
  </si>
  <si>
    <t>恵比寿恵比寿ガーデンプレイス（３９階）</t>
  </si>
  <si>
    <t>恵比寿西</t>
  </si>
  <si>
    <t>恵比寿南</t>
  </si>
  <si>
    <t>大山町</t>
  </si>
  <si>
    <t>神山町</t>
  </si>
  <si>
    <t>桜丘町（次のビルを除く）</t>
  </si>
  <si>
    <t>桜丘町渋谷サクラステージＳＨＩＢＵＹＡサイドＳＨＩＢＵＹＡタワー（地階・</t>
  </si>
  <si>
    <t>階層不明）</t>
  </si>
  <si>
    <t>桜丘町渋谷サクラステージＳＨＩＢＵＹＡサイドＳＨＩＢＵＹＡタワー（７階）</t>
  </si>
  <si>
    <t>桜丘町渋谷サクラステージＳＨＩＢＵＹＡサイドＳＨＩＢＵＹＡタワー（８階）</t>
  </si>
  <si>
    <t>桜丘町渋谷サクラステージＳＨＩＢＵＹＡサイドＳＨＩＢＵＹＡタワー（９階）</t>
  </si>
  <si>
    <t>桜丘町渋谷サクラステージＳＨＩＢＵＹＡサイドＳＨＩＢＵＹＡタワー（１０階）</t>
  </si>
  <si>
    <t>桜丘町渋谷サクラステージＳＨＩＢＵＹＡサイドＳＨＩＢＵＹＡタワー（１１階）</t>
  </si>
  <si>
    <t>桜丘町渋谷サクラステージＳＨＩＢＵＹＡサイドＳＨＩＢＵＹＡタワー（１２階）</t>
  </si>
  <si>
    <t>桜丘町渋谷サクラステージＳＨＩＢＵＹＡサイドＳＨＩＢＵＹＡタワー（１３階）</t>
  </si>
  <si>
    <t>桜丘町渋谷サクラステージＳＨＩＢＵＹＡサイドＳＨＩＢＵＹＡタワー（１４階）</t>
  </si>
  <si>
    <t>桜丘町渋谷サクラステージＳＨＩＢＵＹＡサイドＳＨＩＢＵＹＡタワー（１５階）</t>
  </si>
  <si>
    <t>桜丘町渋谷サクラステージＳＨＩＢＵＹＡサイドＳＨＩＢＵＹＡタワー（１６階）</t>
  </si>
  <si>
    <t>桜丘町渋谷サクラステージＳＨＩＢＵＹＡサイドＳＨＩＢＵＹＡタワー（１７階）</t>
  </si>
  <si>
    <t>桜丘町渋谷サクラステージＳＨＩＢＵＹＡサイドＳＨＩＢＵＹＡタワー（１８階）</t>
  </si>
  <si>
    <t>桜丘町渋谷サクラステージＳＨＩＢＵＹＡサイドＳＨＩＢＵＹＡタワー（１９階）</t>
  </si>
  <si>
    <t>桜丘町渋谷サクラステージＳＨＩＢＵＹＡサイドＳＨＩＢＵＹＡタワー（２０階）</t>
  </si>
  <si>
    <t>桜丘町渋谷サクラステージＳＨＩＢＵＹＡサイドＳＨＩＢＵＹＡタワー（２１階）</t>
  </si>
  <si>
    <t>桜丘町渋谷サクラステージＳＨＩＢＵＹＡサイドＳＨＩＢＵＹＡタワー（２２階）</t>
  </si>
  <si>
    <t>桜丘町渋谷サクラステージＳＨＩＢＵＹＡサイドＳＨＩＢＵＹＡタワー（２３階）</t>
  </si>
  <si>
    <t>桜丘町渋谷サクラステージＳＨＩＢＵＹＡサイドＳＨＩＢＵＹＡタワー（２４階）</t>
  </si>
  <si>
    <t>桜丘町渋谷サクラステージＳＨＩＢＵＹＡサイドＳＨＩＢＵＹＡタワー（２５階）</t>
  </si>
  <si>
    <t>桜丘町渋谷サクラステージＳＨＩＢＵＹＡサイドＳＨＩＢＵＹＡタワー（２６階）</t>
  </si>
  <si>
    <t>桜丘町渋谷サクラステージＳＨＩＢＵＹＡサイドＳＨＩＢＵＹＡタワー（２７階）</t>
  </si>
  <si>
    <t>桜丘町渋谷サクラステージＳＨＩＢＵＹＡサイドＳＨＩＢＵＹＡタワー（２８階）</t>
  </si>
  <si>
    <t>桜丘町渋谷サクラステージＳＨＩＢＵＹＡサイドＳＨＩＢＵＹＡタワー（２９階）</t>
  </si>
  <si>
    <t>桜丘町渋谷サクラステージＳＨＩＢＵＹＡサイドＳＨＩＢＵＹＡタワー（３０階）</t>
  </si>
  <si>
    <t>桜丘町渋谷サクラステージＳＨＩＢＵＹＡサイドＳＨＩＢＵＹＡタワー（３１階）</t>
  </si>
  <si>
    <t>桜丘町渋谷サクラステージＳＨＩＢＵＹＡサイドＳＨＩＢＵＹＡタワー（３２階）</t>
  </si>
  <si>
    <t>桜丘町渋谷サクラステージＳＨＩＢＵＹＡサイドＳＨＩＢＵＹＡタワー（３３階）</t>
  </si>
  <si>
    <t>桜丘町渋谷サクラステージＳＨＩＢＵＹＡサイドＳＨＩＢＵＹＡタワー（３４階）</t>
  </si>
  <si>
    <t>桜丘町渋谷サクラステージＳＨＩＢＵＹＡサイドＳＨＩＢＵＹＡタワー（３５階）</t>
  </si>
  <si>
    <t>桜丘町渋谷サクラステージＳＨＩＢＵＹＡサイドＳＨＩＢＵＹＡタワー（３６階）</t>
  </si>
  <si>
    <t>桜丘町渋谷サクラステージＳＨＩＢＵＹＡサイドＳＨＩＢＵＹＡタワー（３７階）</t>
  </si>
  <si>
    <t>桜丘町渋谷サクラステージＳＨＩＢＵＹＡサイドＳＨＩＢＵＹＡタワー（３８階）</t>
  </si>
  <si>
    <t>桜丘町渋谷サクラステージＳＨＩＢＵＹＡサイドＳＨＩＢＵＹＡタワー（３９階）</t>
  </si>
  <si>
    <t>笹塚</t>
  </si>
  <si>
    <t>猿楽町</t>
  </si>
  <si>
    <t>渋谷（次のビルを除く）</t>
  </si>
  <si>
    <t>渋谷渋谷スクランブルスクエア（地階・階層不明）</t>
  </si>
  <si>
    <t>渋谷渋谷スクランブルスクエア（１階）</t>
  </si>
  <si>
    <t>渋谷渋谷スクランブルスクエア（２階）</t>
  </si>
  <si>
    <t>渋谷渋谷スクランブルスクエア（３階）</t>
  </si>
  <si>
    <t>渋谷渋谷スクランブルスクエア（４階）</t>
  </si>
  <si>
    <t>渋谷渋谷スクランブルスクエア（５階）</t>
  </si>
  <si>
    <t>渋谷渋谷スクランブルスクエア（６階）</t>
  </si>
  <si>
    <t>渋谷渋谷スクランブルスクエア（７階）</t>
  </si>
  <si>
    <t>渋谷渋谷スクランブルスクエア（８階）</t>
  </si>
  <si>
    <t>渋谷渋谷スクランブルスクエア（９階）</t>
  </si>
  <si>
    <t>渋谷渋谷スクランブルスクエア（１０階）</t>
  </si>
  <si>
    <t>渋谷渋谷スクランブルスクエア（１１階）</t>
  </si>
  <si>
    <t>渋谷渋谷スクランブルスクエア（１２階）</t>
  </si>
  <si>
    <t>渋谷渋谷スクランブルスクエア（１３階）</t>
  </si>
  <si>
    <t>渋谷渋谷スクランブルスクエア（１４階）</t>
  </si>
  <si>
    <t>渋谷渋谷スクランブルスクエア（１５階）</t>
  </si>
  <si>
    <t>渋谷渋谷スクランブルスクエア（１６階）</t>
  </si>
  <si>
    <t>渋谷渋谷スクランブルスクエア（１７階）</t>
  </si>
  <si>
    <t>渋谷渋谷スクランブルスクエア（１８階）</t>
  </si>
  <si>
    <t>渋谷渋谷スクランブルスクエア（１９階）</t>
  </si>
  <si>
    <t>渋谷渋谷スクランブルスクエア（２０階）</t>
  </si>
  <si>
    <t>渋谷渋谷スクランブルスクエア（２１階）</t>
  </si>
  <si>
    <t>渋谷渋谷スクランブルスクエア（２２階）</t>
  </si>
  <si>
    <t>渋谷渋谷スクランブルスクエア（２３階）</t>
  </si>
  <si>
    <t>渋谷渋谷スクランブルスクエア（２４階）</t>
  </si>
  <si>
    <t>渋谷渋谷スクランブルスクエア（２５階）</t>
  </si>
  <si>
    <t>渋谷渋谷スクランブルスクエア（２６階）</t>
  </si>
  <si>
    <t>渋谷渋谷スクランブルスクエア（２７階）</t>
  </si>
  <si>
    <t>渋谷渋谷スクランブルスクエア（２８階）</t>
  </si>
  <si>
    <t>渋谷渋谷スクランブルスクエア（２９階）</t>
  </si>
  <si>
    <t>渋谷渋谷スクランブルスクエア（３０階）</t>
  </si>
  <si>
    <t>渋谷渋谷スクランブルスクエア（３１階）</t>
  </si>
  <si>
    <t>渋谷渋谷スクランブルスクエア（３２階）</t>
  </si>
  <si>
    <t>渋谷渋谷スクランブルスクエア（３３階）</t>
  </si>
  <si>
    <t>渋谷渋谷スクランブルスクエア（３４階）</t>
  </si>
  <si>
    <t>渋谷渋谷スクランブルスクエア（３５階）</t>
  </si>
  <si>
    <t>渋谷渋谷スクランブルスクエア（３６階）</t>
  </si>
  <si>
    <t>渋谷渋谷スクランブルスクエア（３７階）</t>
  </si>
  <si>
    <t>渋谷渋谷スクランブルスクエア（３８階）</t>
  </si>
  <si>
    <t>渋谷渋谷スクランブルスクエア（３９階）</t>
  </si>
  <si>
    <t>渋谷渋谷スクランブルスクエア（４０階）</t>
  </si>
  <si>
    <t>渋谷渋谷スクランブルスクエア（４１階）</t>
  </si>
  <si>
    <t>渋谷渋谷スクランブルスクエア（４２階）</t>
  </si>
  <si>
    <t>渋谷渋谷スクランブルスクエア（４３階）</t>
  </si>
  <si>
    <t>渋谷渋谷スクランブルスクエア（４４階）</t>
  </si>
  <si>
    <t>渋谷渋谷スクランブルスクエア（４５階）</t>
  </si>
  <si>
    <t>渋谷渋谷スクランブルスクエア（４６階）</t>
  </si>
  <si>
    <t>渋谷渋谷スクランブルスクエア（４７階）</t>
  </si>
  <si>
    <t>松濤</t>
  </si>
  <si>
    <t>神宮前</t>
  </si>
  <si>
    <t>神泉町</t>
  </si>
  <si>
    <t>神南</t>
  </si>
  <si>
    <t>千駄ヶ谷</t>
  </si>
  <si>
    <t>代官山町</t>
  </si>
  <si>
    <t>道玄坂</t>
  </si>
  <si>
    <t>富ヶ谷</t>
  </si>
  <si>
    <t>南平台町</t>
  </si>
  <si>
    <t>西原</t>
  </si>
  <si>
    <t>幡ヶ谷</t>
  </si>
  <si>
    <t>鉢山町</t>
  </si>
  <si>
    <t>初台</t>
  </si>
  <si>
    <t>東</t>
  </si>
  <si>
    <t>広尾</t>
  </si>
  <si>
    <t>本町</t>
  </si>
  <si>
    <t>円山町</t>
  </si>
  <si>
    <t>元代々木町</t>
  </si>
  <si>
    <t>代々木</t>
  </si>
  <si>
    <t>代々木神園町</t>
  </si>
  <si>
    <t>中野区</t>
  </si>
  <si>
    <t>新井</t>
  </si>
  <si>
    <t>江古田</t>
  </si>
  <si>
    <t>江原町</t>
  </si>
  <si>
    <t>上鷺宮</t>
  </si>
  <si>
    <t>上高田</t>
  </si>
  <si>
    <t>鷺宮</t>
  </si>
  <si>
    <t>白鷺</t>
  </si>
  <si>
    <t>中野</t>
  </si>
  <si>
    <t>沼袋</t>
  </si>
  <si>
    <t>野方</t>
  </si>
  <si>
    <t>東中野</t>
  </si>
  <si>
    <t>松が丘</t>
  </si>
  <si>
    <t>丸山</t>
  </si>
  <si>
    <t>南台</t>
  </si>
  <si>
    <t>大和町</t>
  </si>
  <si>
    <t>弥生町</t>
  </si>
  <si>
    <t>若宮</t>
  </si>
  <si>
    <t>杉並区</t>
  </si>
  <si>
    <t>阿佐谷南</t>
  </si>
  <si>
    <t>阿佐谷北</t>
  </si>
  <si>
    <t>天沼</t>
  </si>
  <si>
    <t>井草</t>
  </si>
  <si>
    <t>和泉</t>
  </si>
  <si>
    <t>今川</t>
  </si>
  <si>
    <t>梅里</t>
  </si>
  <si>
    <t>永福</t>
  </si>
  <si>
    <t>大宮</t>
  </si>
  <si>
    <t>荻窪</t>
  </si>
  <si>
    <t>上井草</t>
  </si>
  <si>
    <t>上荻</t>
  </si>
  <si>
    <t>上高井戸</t>
  </si>
  <si>
    <t>久我山</t>
  </si>
  <si>
    <t>高円寺南</t>
  </si>
  <si>
    <t>高円寺北</t>
  </si>
  <si>
    <t>清水</t>
  </si>
  <si>
    <t>下井草</t>
  </si>
  <si>
    <t>下高井戸</t>
  </si>
  <si>
    <t>松庵</t>
  </si>
  <si>
    <t>善福寺</t>
  </si>
  <si>
    <t>高井戸東</t>
  </si>
  <si>
    <t>高井戸西</t>
  </si>
  <si>
    <t>成田東</t>
  </si>
  <si>
    <t>成田西</t>
  </si>
  <si>
    <t>西荻南</t>
  </si>
  <si>
    <t>西荻北</t>
  </si>
  <si>
    <t>浜田山</t>
  </si>
  <si>
    <t>方南</t>
  </si>
  <si>
    <t>堀ノ内</t>
  </si>
  <si>
    <t>本天沼</t>
  </si>
  <si>
    <t>松ノ木</t>
  </si>
  <si>
    <t>南荻窪</t>
  </si>
  <si>
    <t>宮前</t>
  </si>
  <si>
    <t>桃井</t>
  </si>
  <si>
    <t>和田</t>
  </si>
  <si>
    <t>豊島区</t>
  </si>
  <si>
    <t>池袋（１丁目）</t>
  </si>
  <si>
    <t>池袋（２～４丁目）</t>
  </si>
  <si>
    <t>池袋本町</t>
  </si>
  <si>
    <t>要町</t>
  </si>
  <si>
    <t>上池袋</t>
  </si>
  <si>
    <t>北大塚</t>
  </si>
  <si>
    <t>駒込</t>
  </si>
  <si>
    <t>巣鴨</t>
  </si>
  <si>
    <t>千川</t>
  </si>
  <si>
    <t>雑司が谷</t>
  </si>
  <si>
    <t>高田</t>
  </si>
  <si>
    <t>高松</t>
  </si>
  <si>
    <t>千早</t>
  </si>
  <si>
    <t>長崎</t>
  </si>
  <si>
    <t>西池袋</t>
  </si>
  <si>
    <t>西巣鴨</t>
  </si>
  <si>
    <t>東池袋（次のビルを除く）</t>
  </si>
  <si>
    <t>東池袋サンシャイン６０（地階・階層不明）</t>
  </si>
  <si>
    <t>東池袋サンシャイン６０（１階）</t>
  </si>
  <si>
    <t>東池袋サンシャイン６０（２階）</t>
  </si>
  <si>
    <t>東池袋サンシャイン６０（３階）</t>
  </si>
  <si>
    <t>東池袋サンシャイン６０（４階）</t>
  </si>
  <si>
    <t>東池袋サンシャイン６０（５階）</t>
  </si>
  <si>
    <t>東池袋サンシャイン６０（６階）</t>
  </si>
  <si>
    <t>東池袋サンシャイン６０（７階）</t>
  </si>
  <si>
    <t>東池袋サンシャイン６０（８階）</t>
  </si>
  <si>
    <t>東池袋サンシャイン６０（９階）</t>
  </si>
  <si>
    <t>東池袋サンシャイン６０（１０階）</t>
  </si>
  <si>
    <t>東池袋サンシャイン６０（１１階）</t>
  </si>
  <si>
    <t>東池袋サンシャイン６０（１２階）</t>
  </si>
  <si>
    <t>東池袋サンシャイン６０（１３階）</t>
  </si>
  <si>
    <t>東池袋サンシャイン６０（１４階）</t>
  </si>
  <si>
    <t>東池袋サンシャイン６０（１５階）</t>
  </si>
  <si>
    <t>東池袋サンシャイン６０（１６階）</t>
  </si>
  <si>
    <t>東池袋サンシャイン６０（１７階）</t>
  </si>
  <si>
    <t>東池袋サンシャイン６０（１８階）</t>
  </si>
  <si>
    <t>東池袋サンシャイン６０（１９階）</t>
  </si>
  <si>
    <t>東池袋サンシャイン６０（２０階）</t>
  </si>
  <si>
    <t>東池袋サンシャイン６０（２１階）</t>
  </si>
  <si>
    <t>東池袋サンシャイン６０（２２階）</t>
  </si>
  <si>
    <t>東池袋サンシャイン６０（２３階）</t>
  </si>
  <si>
    <t>東池袋サンシャイン６０（２４階）</t>
  </si>
  <si>
    <t>東池袋サンシャイン６０（２５階）</t>
  </si>
  <si>
    <t>東池袋サンシャイン６０（２６階）</t>
  </si>
  <si>
    <t>東池袋サンシャイン６０（２７階）</t>
  </si>
  <si>
    <t>東池袋サンシャイン６０（２８階）</t>
  </si>
  <si>
    <t>東池袋サンシャイン６０（２９階）</t>
  </si>
  <si>
    <t>東池袋サンシャイン６０（３０階）</t>
  </si>
  <si>
    <t>東池袋サンシャイン６０（３１階）</t>
  </si>
  <si>
    <t>東池袋サンシャイン６０（３２階）</t>
  </si>
  <si>
    <t>東池袋サンシャイン６０（３３階）</t>
  </si>
  <si>
    <t>東池袋サンシャイン６０（３４階）</t>
  </si>
  <si>
    <t>東池袋サンシャイン６０（３５階）</t>
  </si>
  <si>
    <t>東池袋サンシャイン６０（３６階）</t>
  </si>
  <si>
    <t>東池袋サンシャイン６０（３７階）</t>
  </si>
  <si>
    <t>東池袋サンシャイン６０（３８階）</t>
  </si>
  <si>
    <t>東池袋サンシャイン６０（３９階）</t>
  </si>
  <si>
    <t>東池袋サンシャイン６０（４０階）</t>
  </si>
  <si>
    <t>東池袋サンシャイン６０（４１階）</t>
  </si>
  <si>
    <t>東池袋サンシャイン６０（４２階）</t>
  </si>
  <si>
    <t>東池袋サンシャイン６０（４３階）</t>
  </si>
  <si>
    <t>東池袋サンシャイン６０（４４階）</t>
  </si>
  <si>
    <t>東池袋サンシャイン６０（４５階）</t>
  </si>
  <si>
    <t>東池袋サンシャイン６０（４６階）</t>
  </si>
  <si>
    <t>東池袋サンシャイン６０（４７階）</t>
  </si>
  <si>
    <t>東池袋サンシャイン６０（４８階）</t>
  </si>
  <si>
    <t>東池袋サンシャイン６０（４９階）</t>
  </si>
  <si>
    <t>東池袋サンシャイン６０（５０階）</t>
  </si>
  <si>
    <t>東池袋サンシャイン６０（５１階）</t>
  </si>
  <si>
    <t>東池袋サンシャイン６０（５２階）</t>
  </si>
  <si>
    <t>東池袋サンシャイン６０（５３階）</t>
  </si>
  <si>
    <t>東池袋サンシャイン６０（５４階）</t>
  </si>
  <si>
    <t>東池袋サンシャイン６０（５５階）</t>
  </si>
  <si>
    <t>東池袋サンシャイン６０（５６階）</t>
  </si>
  <si>
    <t>東池袋サンシャイン６０（５７階）</t>
  </si>
  <si>
    <t>東池袋サンシャイン６０（５８階）</t>
  </si>
  <si>
    <t>東池袋サンシャイン６０（５９階）</t>
  </si>
  <si>
    <t>東池袋サンシャイン６０（６０階）</t>
  </si>
  <si>
    <t>南池袋</t>
  </si>
  <si>
    <t>南大塚</t>
  </si>
  <si>
    <t>南長崎</t>
  </si>
  <si>
    <t>目白</t>
  </si>
  <si>
    <t>北区</t>
  </si>
  <si>
    <t>赤羽</t>
  </si>
  <si>
    <t>赤羽台</t>
  </si>
  <si>
    <t>赤羽西</t>
  </si>
  <si>
    <t>赤羽南</t>
  </si>
  <si>
    <t>赤羽北</t>
  </si>
  <si>
    <t>岩淵町</t>
  </si>
  <si>
    <t>浮間</t>
  </si>
  <si>
    <t>王子</t>
  </si>
  <si>
    <t>王子本町</t>
  </si>
  <si>
    <t>上十条</t>
  </si>
  <si>
    <t>上中里</t>
  </si>
  <si>
    <t>神谷</t>
  </si>
  <si>
    <t>岸町</t>
  </si>
  <si>
    <t>桐ケ丘</t>
  </si>
  <si>
    <t>栄町</t>
  </si>
  <si>
    <t>志茂</t>
  </si>
  <si>
    <t>十条台</t>
  </si>
  <si>
    <t>十条仲原</t>
  </si>
  <si>
    <t>昭和町</t>
  </si>
  <si>
    <t>滝野川</t>
  </si>
  <si>
    <t>田端</t>
  </si>
  <si>
    <t>田端新町</t>
  </si>
  <si>
    <t>豊島</t>
  </si>
  <si>
    <t>中里</t>
  </si>
  <si>
    <t>中十条</t>
  </si>
  <si>
    <t>西が丘</t>
  </si>
  <si>
    <t>西ケ原</t>
  </si>
  <si>
    <t>東十条</t>
  </si>
  <si>
    <t>東田端</t>
  </si>
  <si>
    <t>堀船</t>
  </si>
  <si>
    <t>荒川区</t>
  </si>
  <si>
    <t>荒川</t>
  </si>
  <si>
    <t>西尾久</t>
  </si>
  <si>
    <t>西日暮里</t>
  </si>
  <si>
    <t>東尾久</t>
  </si>
  <si>
    <t>東日暮里</t>
  </si>
  <si>
    <t>町屋</t>
  </si>
  <si>
    <t>南千住</t>
  </si>
  <si>
    <t>板橋区</t>
  </si>
  <si>
    <t>相生町</t>
  </si>
  <si>
    <t>赤塚</t>
  </si>
  <si>
    <t>赤塚新町</t>
  </si>
  <si>
    <t>小豆沢</t>
  </si>
  <si>
    <t>泉町</t>
  </si>
  <si>
    <t>板橋</t>
  </si>
  <si>
    <t>稲荷台</t>
  </si>
  <si>
    <t>大原町</t>
  </si>
  <si>
    <t>大谷口</t>
  </si>
  <si>
    <t>大谷口上町</t>
  </si>
  <si>
    <t>大谷口北町</t>
  </si>
  <si>
    <t>大山金井町</t>
  </si>
  <si>
    <t>大山東町</t>
  </si>
  <si>
    <t>大山西町</t>
  </si>
  <si>
    <t>加賀</t>
  </si>
  <si>
    <t>上板橋</t>
  </si>
  <si>
    <t>熊野町</t>
  </si>
  <si>
    <t>小茂根</t>
  </si>
  <si>
    <t>幸町</t>
  </si>
  <si>
    <t>坂下</t>
  </si>
  <si>
    <t>桜川</t>
  </si>
  <si>
    <t>清水町</t>
  </si>
  <si>
    <t>志村</t>
  </si>
  <si>
    <t>新河岸</t>
  </si>
  <si>
    <t>大門</t>
  </si>
  <si>
    <t>高島平</t>
  </si>
  <si>
    <t>東新町</t>
  </si>
  <si>
    <t>常盤台</t>
  </si>
  <si>
    <t>徳丸</t>
  </si>
  <si>
    <t>中板橋</t>
  </si>
  <si>
    <t>仲宿</t>
  </si>
  <si>
    <t>中台</t>
  </si>
  <si>
    <t>仲町</t>
  </si>
  <si>
    <t>中丸町</t>
  </si>
  <si>
    <t>成増</t>
  </si>
  <si>
    <t>西台（１丁目）</t>
  </si>
  <si>
    <t>西台（２～４丁目）</t>
  </si>
  <si>
    <t>蓮沼町</t>
  </si>
  <si>
    <t>蓮根</t>
  </si>
  <si>
    <t>氷川町</t>
  </si>
  <si>
    <t>東坂下</t>
  </si>
  <si>
    <t>東山町</t>
  </si>
  <si>
    <t>富士見町</t>
  </si>
  <si>
    <t>双葉町</t>
  </si>
  <si>
    <t>舟渡</t>
  </si>
  <si>
    <t>前野町</t>
  </si>
  <si>
    <t>三園</t>
  </si>
  <si>
    <t>南常盤台</t>
  </si>
  <si>
    <t>宮本町</t>
  </si>
  <si>
    <t>向原</t>
  </si>
  <si>
    <t>四葉</t>
  </si>
  <si>
    <t>若木</t>
  </si>
  <si>
    <t>練馬区</t>
  </si>
  <si>
    <t>旭丘</t>
  </si>
  <si>
    <t>旭町</t>
  </si>
  <si>
    <t>大泉学園町</t>
  </si>
  <si>
    <t>大泉町</t>
  </si>
  <si>
    <t>春日町</t>
  </si>
  <si>
    <t>上石神井</t>
  </si>
  <si>
    <t>上石神井南町</t>
  </si>
  <si>
    <t>向山</t>
  </si>
  <si>
    <t>小竹町</t>
  </si>
  <si>
    <t>桜台</t>
  </si>
  <si>
    <t>下石神井</t>
  </si>
  <si>
    <t>石神井台</t>
  </si>
  <si>
    <t>石神井町</t>
  </si>
  <si>
    <t>関町東</t>
  </si>
  <si>
    <t>関町南</t>
  </si>
  <si>
    <t>関町北</t>
  </si>
  <si>
    <t>高野台</t>
  </si>
  <si>
    <t>田柄</t>
  </si>
  <si>
    <t>立野町</t>
  </si>
  <si>
    <t>土支田</t>
  </si>
  <si>
    <t>豊玉上</t>
  </si>
  <si>
    <t>豊玉中</t>
  </si>
  <si>
    <t>豊玉南</t>
  </si>
  <si>
    <t>豊玉北</t>
  </si>
  <si>
    <t>中村</t>
  </si>
  <si>
    <t>中村南</t>
  </si>
  <si>
    <t>中村北</t>
  </si>
  <si>
    <t>西大泉</t>
  </si>
  <si>
    <t>西大泉町</t>
  </si>
  <si>
    <t>錦</t>
  </si>
  <si>
    <t>貫井</t>
  </si>
  <si>
    <t>練馬</t>
  </si>
  <si>
    <t>羽沢</t>
  </si>
  <si>
    <t>早宮</t>
  </si>
  <si>
    <t>光が丘</t>
  </si>
  <si>
    <t>氷川台</t>
  </si>
  <si>
    <t>東大泉</t>
  </si>
  <si>
    <t>富士見台</t>
  </si>
  <si>
    <t>平和台</t>
  </si>
  <si>
    <t>南大泉</t>
  </si>
  <si>
    <t>南田中</t>
  </si>
  <si>
    <t>三原台</t>
  </si>
  <si>
    <t>谷原</t>
  </si>
  <si>
    <t>足立区</t>
  </si>
  <si>
    <t>青井（１～３丁目）</t>
  </si>
  <si>
    <t>青井（４～６丁目）</t>
  </si>
  <si>
    <t>足立</t>
  </si>
  <si>
    <t>綾瀬</t>
  </si>
  <si>
    <t>伊興</t>
  </si>
  <si>
    <t>伊興本町</t>
  </si>
  <si>
    <t>入谷町</t>
  </si>
  <si>
    <t>梅島</t>
  </si>
  <si>
    <t>梅田</t>
  </si>
  <si>
    <t>扇</t>
  </si>
  <si>
    <t>大谷田</t>
  </si>
  <si>
    <t>興野</t>
  </si>
  <si>
    <t>小台</t>
  </si>
  <si>
    <t>加平</t>
  </si>
  <si>
    <t>北加平町</t>
  </si>
  <si>
    <t>栗原</t>
  </si>
  <si>
    <t>弘道</t>
  </si>
  <si>
    <t>江北</t>
  </si>
  <si>
    <t>古千谷</t>
  </si>
  <si>
    <t>古千谷本町</t>
  </si>
  <si>
    <t>佐野</t>
  </si>
  <si>
    <t>皿沼</t>
  </si>
  <si>
    <t>鹿浜</t>
  </si>
  <si>
    <t>島根</t>
  </si>
  <si>
    <t>新田</t>
  </si>
  <si>
    <t>神明</t>
  </si>
  <si>
    <t>神明南</t>
  </si>
  <si>
    <t>関原</t>
  </si>
  <si>
    <t>千住</t>
  </si>
  <si>
    <t>千住曙町</t>
  </si>
  <si>
    <t>千住旭町</t>
  </si>
  <si>
    <t>千住東</t>
  </si>
  <si>
    <t>千住大川町</t>
  </si>
  <si>
    <t>千住河原町</t>
  </si>
  <si>
    <t>千住寿町</t>
  </si>
  <si>
    <t>千住桜木</t>
  </si>
  <si>
    <t>千住関屋町</t>
  </si>
  <si>
    <t>千住龍田町</t>
  </si>
  <si>
    <t>千住中居町</t>
  </si>
  <si>
    <t>千住仲町</t>
  </si>
  <si>
    <t>千住橋戸町</t>
  </si>
  <si>
    <t>千住緑町</t>
  </si>
  <si>
    <t>千住宮元町</t>
  </si>
  <si>
    <t>千住元町</t>
  </si>
  <si>
    <t>千住柳町</t>
  </si>
  <si>
    <t>竹の塚</t>
  </si>
  <si>
    <t>辰沼</t>
  </si>
  <si>
    <t>中央本町（１、２丁目）</t>
  </si>
  <si>
    <t>中央本町（３～５丁目）</t>
  </si>
  <si>
    <t>椿</t>
  </si>
  <si>
    <t>東和</t>
  </si>
  <si>
    <t>舎人</t>
  </si>
  <si>
    <t>舎人公園</t>
  </si>
  <si>
    <t>舎人町</t>
  </si>
  <si>
    <t>中川</t>
  </si>
  <si>
    <t>西綾瀬</t>
  </si>
  <si>
    <t>西新井</t>
  </si>
  <si>
    <t>西新井栄町</t>
  </si>
  <si>
    <t>西新井本町</t>
  </si>
  <si>
    <t>西伊興</t>
  </si>
  <si>
    <t>西伊興町</t>
  </si>
  <si>
    <t>西加平</t>
  </si>
  <si>
    <t>西竹の塚</t>
  </si>
  <si>
    <t>西保木間</t>
  </si>
  <si>
    <t>花畑</t>
  </si>
  <si>
    <t>東綾瀬</t>
  </si>
  <si>
    <t>東伊興</t>
  </si>
  <si>
    <t>東保木間</t>
  </si>
  <si>
    <t>東六月町</t>
  </si>
  <si>
    <t>一ツ家</t>
  </si>
  <si>
    <t>日ノ出町</t>
  </si>
  <si>
    <t>保木間</t>
  </si>
  <si>
    <t>保塚町</t>
  </si>
  <si>
    <t>堀之内</t>
  </si>
  <si>
    <t>南花畑</t>
  </si>
  <si>
    <t>宮城</t>
  </si>
  <si>
    <t>六木</t>
  </si>
  <si>
    <t>本木</t>
  </si>
  <si>
    <t>本木東町</t>
  </si>
  <si>
    <t>本木西町</t>
  </si>
  <si>
    <t>本木南町</t>
  </si>
  <si>
    <t>本木北町</t>
  </si>
  <si>
    <t>谷在家</t>
  </si>
  <si>
    <t>柳原</t>
  </si>
  <si>
    <t>六月</t>
  </si>
  <si>
    <t>六町</t>
  </si>
  <si>
    <t>葛飾区</t>
  </si>
  <si>
    <t>青戸</t>
  </si>
  <si>
    <t>奥戸</t>
  </si>
  <si>
    <t>お花茶屋</t>
  </si>
  <si>
    <t>金町</t>
  </si>
  <si>
    <t>金町浄水場</t>
  </si>
  <si>
    <t>鎌倉</t>
  </si>
  <si>
    <t>亀有</t>
  </si>
  <si>
    <t>小菅</t>
  </si>
  <si>
    <t>柴又</t>
  </si>
  <si>
    <t>白鳥</t>
  </si>
  <si>
    <t>新小岩</t>
  </si>
  <si>
    <t>高砂</t>
  </si>
  <si>
    <t>宝町</t>
  </si>
  <si>
    <t>立石</t>
  </si>
  <si>
    <t>西亀有（１、２丁目）</t>
  </si>
  <si>
    <t>西亀有（３、４丁目）</t>
  </si>
  <si>
    <t>西新小岩</t>
  </si>
  <si>
    <t>西水元</t>
  </si>
  <si>
    <t>東金町</t>
  </si>
  <si>
    <t>東新小岩</t>
  </si>
  <si>
    <t>東立石</t>
  </si>
  <si>
    <t>東堀切</t>
  </si>
  <si>
    <t>東水元</t>
  </si>
  <si>
    <t>東四つ木</t>
  </si>
  <si>
    <t>細田</t>
  </si>
  <si>
    <t>堀切</t>
  </si>
  <si>
    <t>水元</t>
  </si>
  <si>
    <t>水元公園</t>
  </si>
  <si>
    <t>南水元</t>
  </si>
  <si>
    <t>四つ木</t>
  </si>
  <si>
    <t>江戸川区</t>
  </si>
  <si>
    <t>一之江</t>
  </si>
  <si>
    <t>一之江町</t>
  </si>
  <si>
    <t>宇喜田町</t>
  </si>
  <si>
    <t>江戸川（１～３丁目、４丁目１～１４番）</t>
  </si>
  <si>
    <t>江戸川（その他）</t>
  </si>
  <si>
    <t>大杉</t>
  </si>
  <si>
    <t>興宮町</t>
  </si>
  <si>
    <t>上一色</t>
  </si>
  <si>
    <t>上篠崎</t>
  </si>
  <si>
    <t>北葛西</t>
  </si>
  <si>
    <t>北小岩</t>
  </si>
  <si>
    <t>北篠崎</t>
  </si>
  <si>
    <t>小松川</t>
  </si>
  <si>
    <t>鹿骨</t>
  </si>
  <si>
    <t>鹿骨町</t>
  </si>
  <si>
    <t>篠崎町</t>
  </si>
  <si>
    <t>下篠崎町</t>
  </si>
  <si>
    <t>清新町</t>
  </si>
  <si>
    <t>中葛西</t>
  </si>
  <si>
    <t>新堀</t>
  </si>
  <si>
    <t>西一之江</t>
  </si>
  <si>
    <t>西葛西</t>
  </si>
  <si>
    <t>西小岩</t>
  </si>
  <si>
    <t>西小松川町</t>
  </si>
  <si>
    <t>西篠崎</t>
  </si>
  <si>
    <t>西瑞江（３丁目、４丁目３～９番）</t>
  </si>
  <si>
    <t>西瑞江（４丁目１～２番・１０～２７番、５丁目）</t>
  </si>
  <si>
    <t>二之江町</t>
  </si>
  <si>
    <t>春江町（１～３丁目）</t>
  </si>
  <si>
    <t>春江町（４、５丁目）</t>
  </si>
  <si>
    <t>東葛西</t>
  </si>
  <si>
    <t>東小岩</t>
  </si>
  <si>
    <t>東小松川</t>
  </si>
  <si>
    <t>東篠崎</t>
  </si>
  <si>
    <t>東篠崎町</t>
  </si>
  <si>
    <t>東松本</t>
  </si>
  <si>
    <t>東瑞江</t>
  </si>
  <si>
    <t>平井</t>
  </si>
  <si>
    <t>船堀</t>
  </si>
  <si>
    <t>本一色</t>
  </si>
  <si>
    <t>松江</t>
  </si>
  <si>
    <t>松島</t>
  </si>
  <si>
    <t>松本</t>
  </si>
  <si>
    <t>瑞江</t>
  </si>
  <si>
    <t>南葛西</t>
  </si>
  <si>
    <t>南小岩</t>
  </si>
  <si>
    <t>南篠崎町</t>
  </si>
  <si>
    <t>谷河内（１丁目）</t>
  </si>
  <si>
    <t>谷河内（２丁目）</t>
  </si>
  <si>
    <t>臨海町</t>
  </si>
  <si>
    <t>八王子市</t>
  </si>
  <si>
    <t>暁町</t>
  </si>
  <si>
    <t>東町</t>
  </si>
  <si>
    <t>犬目町</t>
  </si>
  <si>
    <t>上野町</t>
  </si>
  <si>
    <t>打越町</t>
  </si>
  <si>
    <t>宇津木町</t>
  </si>
  <si>
    <t>宇津貫町</t>
  </si>
  <si>
    <t>梅坪町</t>
  </si>
  <si>
    <t>裏高尾町</t>
  </si>
  <si>
    <t>追分町</t>
  </si>
  <si>
    <t>大船町</t>
  </si>
  <si>
    <t>大谷町</t>
  </si>
  <si>
    <t>大横町</t>
  </si>
  <si>
    <t>大和田町</t>
  </si>
  <si>
    <t>小門町</t>
  </si>
  <si>
    <t>尾崎町</t>
  </si>
  <si>
    <t>小津町</t>
  </si>
  <si>
    <t>鹿島</t>
  </si>
  <si>
    <t>加住町</t>
  </si>
  <si>
    <t>片倉町</t>
  </si>
  <si>
    <t>叶谷町</t>
  </si>
  <si>
    <t>上壱分方町</t>
  </si>
  <si>
    <t>上恩方町</t>
  </si>
  <si>
    <t>上川町</t>
  </si>
  <si>
    <t>上柚木</t>
  </si>
  <si>
    <t>川口町</t>
  </si>
  <si>
    <t>川町</t>
  </si>
  <si>
    <t>北野台</t>
  </si>
  <si>
    <t>北野町</t>
  </si>
  <si>
    <t>絹ケ丘</t>
  </si>
  <si>
    <t>清川町</t>
  </si>
  <si>
    <t>椚田町</t>
  </si>
  <si>
    <t>久保山町</t>
  </si>
  <si>
    <t>越野</t>
  </si>
  <si>
    <t>小比企町</t>
  </si>
  <si>
    <t>小宮町</t>
  </si>
  <si>
    <t>子安町</t>
  </si>
  <si>
    <t>左入町</t>
  </si>
  <si>
    <t>散田町</t>
  </si>
  <si>
    <t>下恩方町</t>
  </si>
  <si>
    <t>下柚木</t>
  </si>
  <si>
    <t>城山手</t>
  </si>
  <si>
    <t>諏訪町</t>
  </si>
  <si>
    <t>千人町</t>
  </si>
  <si>
    <t>台町</t>
  </si>
  <si>
    <t>大楽寺町</t>
  </si>
  <si>
    <t>高尾町</t>
  </si>
  <si>
    <t>高倉町</t>
  </si>
  <si>
    <t>高月町</t>
  </si>
  <si>
    <t>滝山町</t>
  </si>
  <si>
    <t>館町</t>
  </si>
  <si>
    <t>田町</t>
  </si>
  <si>
    <t>丹木町</t>
  </si>
  <si>
    <t>寺田町</t>
  </si>
  <si>
    <t>寺町</t>
  </si>
  <si>
    <t>廿里町</t>
  </si>
  <si>
    <t>戸吹町</t>
  </si>
  <si>
    <t>中野上町</t>
  </si>
  <si>
    <t>中野山王</t>
  </si>
  <si>
    <t>中野町</t>
  </si>
  <si>
    <t>中山</t>
  </si>
  <si>
    <t>長沼町</t>
  </si>
  <si>
    <t>長房町</t>
  </si>
  <si>
    <t>七国</t>
  </si>
  <si>
    <t>並木町</t>
  </si>
  <si>
    <t>楢原町</t>
  </si>
  <si>
    <t>南陽台</t>
  </si>
  <si>
    <t>西浅川町</t>
  </si>
  <si>
    <t>西片倉</t>
  </si>
  <si>
    <t>西寺方町</t>
  </si>
  <si>
    <t>弐分方町</t>
  </si>
  <si>
    <t>狭間町</t>
  </si>
  <si>
    <t>八幡町</t>
  </si>
  <si>
    <t>初沢町</t>
  </si>
  <si>
    <t>東浅川町</t>
  </si>
  <si>
    <t>兵衛</t>
  </si>
  <si>
    <t>日吉町</t>
  </si>
  <si>
    <t>平岡町</t>
  </si>
  <si>
    <t>別所</t>
  </si>
  <si>
    <t>本郷町</t>
  </si>
  <si>
    <t>松木</t>
  </si>
  <si>
    <t>丸山町</t>
  </si>
  <si>
    <t>三崎町</t>
  </si>
  <si>
    <t>みつい台</t>
  </si>
  <si>
    <t>緑町</t>
  </si>
  <si>
    <t>南浅川町</t>
  </si>
  <si>
    <t>南大沢</t>
  </si>
  <si>
    <t>南新町</t>
  </si>
  <si>
    <t>みなみ野</t>
  </si>
  <si>
    <t>宮下町</t>
  </si>
  <si>
    <t>美山町</t>
  </si>
  <si>
    <t>明神町</t>
  </si>
  <si>
    <t>めじろ台</t>
  </si>
  <si>
    <t>元八王子町</t>
  </si>
  <si>
    <t>元本郷町</t>
  </si>
  <si>
    <t>元横山町</t>
  </si>
  <si>
    <t>八木町</t>
  </si>
  <si>
    <t>谷野町</t>
  </si>
  <si>
    <t>山田町</t>
  </si>
  <si>
    <t>鑓水</t>
  </si>
  <si>
    <t>八日町</t>
  </si>
  <si>
    <t>横川町</t>
  </si>
  <si>
    <t>横山町</t>
  </si>
  <si>
    <t>四谷町</t>
  </si>
  <si>
    <t>万町</t>
  </si>
  <si>
    <t>立川市</t>
  </si>
  <si>
    <t>曙町</t>
  </si>
  <si>
    <t>柏町</t>
  </si>
  <si>
    <t>上砂町</t>
  </si>
  <si>
    <t>柴崎町</t>
  </si>
  <si>
    <t>砂川町</t>
  </si>
  <si>
    <t>高松町</t>
  </si>
  <si>
    <t>錦町</t>
  </si>
  <si>
    <t>西砂町</t>
  </si>
  <si>
    <t>羽衣町</t>
  </si>
  <si>
    <t>若葉町</t>
  </si>
  <si>
    <t>武蔵野市</t>
  </si>
  <si>
    <t>吉祥寺本町</t>
  </si>
  <si>
    <t>吉祥寺東町</t>
  </si>
  <si>
    <t>吉祥寺南町</t>
  </si>
  <si>
    <t>吉祥寺北町</t>
  </si>
  <si>
    <t>境南町</t>
  </si>
  <si>
    <t>御殿山</t>
  </si>
  <si>
    <t>境</t>
  </si>
  <si>
    <t>桜堤</t>
  </si>
  <si>
    <t>関前</t>
  </si>
  <si>
    <t>西久保</t>
  </si>
  <si>
    <t>三鷹市</t>
  </si>
  <si>
    <t>井口</t>
  </si>
  <si>
    <t>井の頭</t>
  </si>
  <si>
    <t>大沢</t>
  </si>
  <si>
    <t>上連雀</t>
  </si>
  <si>
    <t>北野</t>
  </si>
  <si>
    <t>下連雀</t>
  </si>
  <si>
    <t>深大寺</t>
  </si>
  <si>
    <t>中原</t>
  </si>
  <si>
    <t>野崎</t>
  </si>
  <si>
    <t>牟礼</t>
  </si>
  <si>
    <t>青梅市</t>
  </si>
  <si>
    <t>天ケ瀬町</t>
  </si>
  <si>
    <t>今井</t>
  </si>
  <si>
    <t>今寺</t>
  </si>
  <si>
    <t>裏宿町</t>
  </si>
  <si>
    <t>大柳町</t>
  </si>
  <si>
    <t>小曾木</t>
  </si>
  <si>
    <t>勝沼</t>
  </si>
  <si>
    <t>河辺町</t>
  </si>
  <si>
    <t>上町</t>
  </si>
  <si>
    <t>木野下</t>
  </si>
  <si>
    <t>黒沢</t>
  </si>
  <si>
    <t>駒木町</t>
  </si>
  <si>
    <t>沢井</t>
  </si>
  <si>
    <t>塩船</t>
  </si>
  <si>
    <t>末広町</t>
  </si>
  <si>
    <t>住江町</t>
  </si>
  <si>
    <t>滝ノ上町</t>
  </si>
  <si>
    <t>千ケ瀬町</t>
  </si>
  <si>
    <t>友田町</t>
  </si>
  <si>
    <t>長淵</t>
  </si>
  <si>
    <t>成木</t>
  </si>
  <si>
    <t>西分町</t>
  </si>
  <si>
    <t>根ケ布</t>
  </si>
  <si>
    <t>野上町</t>
  </si>
  <si>
    <t>梅郷</t>
  </si>
  <si>
    <t>畑中</t>
  </si>
  <si>
    <t>東青梅</t>
  </si>
  <si>
    <t>日向和田</t>
  </si>
  <si>
    <t>吹上</t>
  </si>
  <si>
    <t>藤橋</t>
  </si>
  <si>
    <t>二俣尾</t>
  </si>
  <si>
    <t>御岳</t>
  </si>
  <si>
    <t>御岳山</t>
  </si>
  <si>
    <t>御岳本町</t>
  </si>
  <si>
    <t>森下町</t>
  </si>
  <si>
    <t>師岡町</t>
  </si>
  <si>
    <t>谷野</t>
  </si>
  <si>
    <t>柚木町</t>
  </si>
  <si>
    <t>和田町</t>
  </si>
  <si>
    <t>府中市</t>
  </si>
  <si>
    <t>朝日町</t>
  </si>
  <si>
    <t>押立町</t>
  </si>
  <si>
    <t>北山町</t>
  </si>
  <si>
    <t>寿町</t>
  </si>
  <si>
    <t>小柳町</t>
  </si>
  <si>
    <t>是政</t>
  </si>
  <si>
    <t>清水が丘</t>
  </si>
  <si>
    <t>白糸台</t>
  </si>
  <si>
    <t>浅間町</t>
  </si>
  <si>
    <t>多磨町</t>
  </si>
  <si>
    <t>東芝町</t>
  </si>
  <si>
    <t>西原町</t>
  </si>
  <si>
    <t>西府町</t>
  </si>
  <si>
    <t>日鋼町</t>
  </si>
  <si>
    <t>日新町</t>
  </si>
  <si>
    <t>晴見町</t>
  </si>
  <si>
    <t>府中町</t>
  </si>
  <si>
    <t>分梅町</t>
  </si>
  <si>
    <t>本宿町</t>
  </si>
  <si>
    <t>宮西町</t>
  </si>
  <si>
    <t>宮町</t>
  </si>
  <si>
    <t>美好町</t>
  </si>
  <si>
    <t>武蔵台</t>
  </si>
  <si>
    <t>紅葉丘</t>
  </si>
  <si>
    <t>矢崎町</t>
  </si>
  <si>
    <t>昭島市</t>
  </si>
  <si>
    <t>大神町</t>
  </si>
  <si>
    <t>郷地町</t>
  </si>
  <si>
    <t>上川原町</t>
  </si>
  <si>
    <t>代官山</t>
  </si>
  <si>
    <t>田中町</t>
  </si>
  <si>
    <t>玉川町</t>
  </si>
  <si>
    <t>つつじが丘</t>
  </si>
  <si>
    <t>中神町</t>
  </si>
  <si>
    <t>拝島町</t>
  </si>
  <si>
    <t>福島町</t>
  </si>
  <si>
    <t>松原町</t>
  </si>
  <si>
    <t>美堀町</t>
  </si>
  <si>
    <t>宮沢町</t>
  </si>
  <si>
    <t>武蔵野</t>
  </si>
  <si>
    <t>もくせいの杜</t>
  </si>
  <si>
    <t>調布市</t>
  </si>
  <si>
    <t>入間町</t>
  </si>
  <si>
    <t>上石原</t>
  </si>
  <si>
    <t>菊野台</t>
  </si>
  <si>
    <t>国領町</t>
  </si>
  <si>
    <t>小島町</t>
  </si>
  <si>
    <t>佐須町</t>
  </si>
  <si>
    <t>柴崎</t>
  </si>
  <si>
    <t>下石原</t>
  </si>
  <si>
    <t>深大寺東町</t>
  </si>
  <si>
    <t>深大寺南町</t>
  </si>
  <si>
    <t>深大寺北町</t>
  </si>
  <si>
    <t>深大寺元町</t>
  </si>
  <si>
    <t>仙川町</t>
  </si>
  <si>
    <t>染地</t>
  </si>
  <si>
    <t>調布ケ丘</t>
  </si>
  <si>
    <t>飛田給</t>
  </si>
  <si>
    <t>西つつじケ丘</t>
  </si>
  <si>
    <t>西町</t>
  </si>
  <si>
    <t>野水</t>
  </si>
  <si>
    <t>東つつじケ丘</t>
  </si>
  <si>
    <t>布田</t>
  </si>
  <si>
    <t>緑ケ丘</t>
  </si>
  <si>
    <t>八雲台</t>
  </si>
  <si>
    <t>町田市</t>
  </si>
  <si>
    <t>相原町</t>
  </si>
  <si>
    <t>大蔵町</t>
  </si>
  <si>
    <t>小川</t>
  </si>
  <si>
    <t>小野路町</t>
  </si>
  <si>
    <t>小山ヶ丘</t>
  </si>
  <si>
    <t>小山田桜台</t>
  </si>
  <si>
    <t>小山町</t>
  </si>
  <si>
    <t>金井</t>
  </si>
  <si>
    <t>金井ヶ丘</t>
  </si>
  <si>
    <t>金井町</t>
  </si>
  <si>
    <t>金森</t>
  </si>
  <si>
    <t>金森東</t>
  </si>
  <si>
    <t>上小山田町</t>
  </si>
  <si>
    <t>木曽西</t>
  </si>
  <si>
    <t>木曽東</t>
  </si>
  <si>
    <t>木曽町</t>
  </si>
  <si>
    <t>高ヶ坂</t>
  </si>
  <si>
    <t>下小山田町</t>
  </si>
  <si>
    <t>真光寺</t>
  </si>
  <si>
    <t>真光寺町</t>
  </si>
  <si>
    <t>図師町</t>
  </si>
  <si>
    <t>忠生</t>
  </si>
  <si>
    <t>玉川学園</t>
  </si>
  <si>
    <t>つくし野</t>
  </si>
  <si>
    <t>鶴川</t>
  </si>
  <si>
    <t>鶴間</t>
  </si>
  <si>
    <t>常盤町</t>
  </si>
  <si>
    <t>成瀬</t>
  </si>
  <si>
    <t>成瀬が丘</t>
  </si>
  <si>
    <t>成瀬台</t>
  </si>
  <si>
    <t>西成瀬</t>
  </si>
  <si>
    <t>根岸町</t>
  </si>
  <si>
    <t>能ヶ谷</t>
  </si>
  <si>
    <t>野津田町</t>
  </si>
  <si>
    <t>原町田</t>
  </si>
  <si>
    <t>東玉川学園</t>
  </si>
  <si>
    <t>広袴</t>
  </si>
  <si>
    <t>広袴町</t>
  </si>
  <si>
    <t>藤の台（１、２丁目）</t>
  </si>
  <si>
    <t>藤の台（３丁目）</t>
  </si>
  <si>
    <t>本町田</t>
  </si>
  <si>
    <t>南大谷</t>
  </si>
  <si>
    <t>南つくし野</t>
  </si>
  <si>
    <t>南成瀬</t>
  </si>
  <si>
    <t>南町田</t>
  </si>
  <si>
    <t>三輪町</t>
  </si>
  <si>
    <t>三輪緑山</t>
  </si>
  <si>
    <t>森野</t>
  </si>
  <si>
    <t>薬師台</t>
  </si>
  <si>
    <t>矢部町</t>
  </si>
  <si>
    <t>山崎</t>
  </si>
  <si>
    <t>山崎町</t>
  </si>
  <si>
    <t>小金井市</t>
  </si>
  <si>
    <t>梶野町</t>
  </si>
  <si>
    <t>桜町</t>
  </si>
  <si>
    <t>関野町</t>
  </si>
  <si>
    <t>貫井南町</t>
  </si>
  <si>
    <t>貫井北町</t>
  </si>
  <si>
    <t>前原町</t>
  </si>
  <si>
    <t>小平市</t>
  </si>
  <si>
    <t>大沼町</t>
  </si>
  <si>
    <t>小川東町</t>
  </si>
  <si>
    <t>小川西町</t>
  </si>
  <si>
    <t>小川町</t>
  </si>
  <si>
    <t>学園東町</t>
  </si>
  <si>
    <t>学園西町</t>
  </si>
  <si>
    <t>喜平町</t>
  </si>
  <si>
    <t>上水新町</t>
  </si>
  <si>
    <t>上水本町</t>
  </si>
  <si>
    <t>上水南町</t>
  </si>
  <si>
    <t>鈴木町</t>
  </si>
  <si>
    <t>たかの台</t>
  </si>
  <si>
    <t>津田町</t>
  </si>
  <si>
    <t>中島町</t>
  </si>
  <si>
    <t>花小金井</t>
  </si>
  <si>
    <t>花小金井南町</t>
  </si>
  <si>
    <t>美園町</t>
  </si>
  <si>
    <t>御幸町</t>
  </si>
  <si>
    <t>回田町</t>
  </si>
  <si>
    <t>日野市</t>
  </si>
  <si>
    <t>旭が丘</t>
  </si>
  <si>
    <t>石田</t>
  </si>
  <si>
    <t>大坂上</t>
  </si>
  <si>
    <t>落川</t>
  </si>
  <si>
    <t>上田</t>
  </si>
  <si>
    <t>川辺堀之内</t>
  </si>
  <si>
    <t>さくら町</t>
  </si>
  <si>
    <t>下田</t>
  </si>
  <si>
    <t>高幡</t>
  </si>
  <si>
    <t>多摩平</t>
  </si>
  <si>
    <t>豊田（大字）</t>
  </si>
  <si>
    <t>豊田（丁目）</t>
  </si>
  <si>
    <t>西平山</t>
  </si>
  <si>
    <t>東豊田</t>
  </si>
  <si>
    <t>東平山</t>
  </si>
  <si>
    <t>日野</t>
  </si>
  <si>
    <t>日野台</t>
  </si>
  <si>
    <t>日野本町</t>
  </si>
  <si>
    <t>平山</t>
  </si>
  <si>
    <t>富士町</t>
  </si>
  <si>
    <t>程久保</t>
  </si>
  <si>
    <t>万願寺</t>
  </si>
  <si>
    <t>三沢</t>
  </si>
  <si>
    <t>南平</t>
  </si>
  <si>
    <t>宮</t>
  </si>
  <si>
    <t>百草</t>
  </si>
  <si>
    <t>東村山市</t>
  </si>
  <si>
    <t>青葉町</t>
  </si>
  <si>
    <t>秋津町</t>
  </si>
  <si>
    <t>恩多町</t>
  </si>
  <si>
    <t>久米川町</t>
  </si>
  <si>
    <t>多摩湖町</t>
  </si>
  <si>
    <t>野口町</t>
  </si>
  <si>
    <t>萩山町</t>
  </si>
  <si>
    <t>美住町</t>
  </si>
  <si>
    <t>廻田町</t>
  </si>
  <si>
    <t>国分寺市</t>
  </si>
  <si>
    <t>高木町</t>
  </si>
  <si>
    <t>戸倉</t>
  </si>
  <si>
    <t>内藤</t>
  </si>
  <si>
    <t>西恋ケ窪</t>
  </si>
  <si>
    <t>西元町</t>
  </si>
  <si>
    <t>光町</t>
  </si>
  <si>
    <t>東恋ケ窪</t>
  </si>
  <si>
    <t>東戸倉</t>
  </si>
  <si>
    <t>東元町</t>
  </si>
  <si>
    <t>富士本</t>
  </si>
  <si>
    <t>本多</t>
  </si>
  <si>
    <t>国立市</t>
  </si>
  <si>
    <t>青柳</t>
  </si>
  <si>
    <t>泉</t>
  </si>
  <si>
    <t>北</t>
  </si>
  <si>
    <t>中</t>
  </si>
  <si>
    <t>西</t>
  </si>
  <si>
    <t>矢川</t>
  </si>
  <si>
    <t>谷保</t>
  </si>
  <si>
    <t>福生市</t>
  </si>
  <si>
    <t>牛浜</t>
  </si>
  <si>
    <t>加美平</t>
  </si>
  <si>
    <t>北田園</t>
  </si>
  <si>
    <t>熊川</t>
  </si>
  <si>
    <t>熊川二宮</t>
  </si>
  <si>
    <t>福生</t>
  </si>
  <si>
    <t>福生二宮</t>
  </si>
  <si>
    <t>南田園</t>
  </si>
  <si>
    <t>武蔵野台</t>
  </si>
  <si>
    <t>横田基地内</t>
  </si>
  <si>
    <t>狛江市</t>
  </si>
  <si>
    <t>和泉本町</t>
  </si>
  <si>
    <t>猪方</t>
  </si>
  <si>
    <t>岩戸南</t>
  </si>
  <si>
    <t>岩戸北</t>
  </si>
  <si>
    <t>駒井町</t>
  </si>
  <si>
    <t>中和泉</t>
  </si>
  <si>
    <t>西和泉</t>
  </si>
  <si>
    <t>西野川</t>
  </si>
  <si>
    <t>東和泉</t>
  </si>
  <si>
    <t>東野川</t>
  </si>
  <si>
    <t>元和泉</t>
  </si>
  <si>
    <t>東大和市</t>
  </si>
  <si>
    <t>芋窪</t>
  </si>
  <si>
    <t>上北台</t>
  </si>
  <si>
    <t>清原</t>
  </si>
  <si>
    <t>湖畔</t>
  </si>
  <si>
    <t>桜が丘</t>
  </si>
  <si>
    <t>狭山</t>
  </si>
  <si>
    <t>蔵敷</t>
  </si>
  <si>
    <t>高木</t>
  </si>
  <si>
    <t>立野</t>
  </si>
  <si>
    <t>多摩湖</t>
  </si>
  <si>
    <t>仲原</t>
  </si>
  <si>
    <t>奈良橋</t>
  </si>
  <si>
    <t>南街</t>
  </si>
  <si>
    <t>清瀬市</t>
  </si>
  <si>
    <t>梅園</t>
  </si>
  <si>
    <t>上清戸</t>
  </si>
  <si>
    <t>下宿</t>
  </si>
  <si>
    <t>下清戸</t>
  </si>
  <si>
    <t>竹丘</t>
  </si>
  <si>
    <t>中清戸</t>
  </si>
  <si>
    <t>野塩</t>
  </si>
  <si>
    <t>松山</t>
  </si>
  <si>
    <t>元町</t>
  </si>
  <si>
    <t>東久留米市</t>
  </si>
  <si>
    <t>上の原</t>
  </si>
  <si>
    <t>学園町</t>
  </si>
  <si>
    <t>金山町</t>
  </si>
  <si>
    <t>下里</t>
  </si>
  <si>
    <t>新川町</t>
  </si>
  <si>
    <t>神宝町</t>
  </si>
  <si>
    <t>大門町</t>
  </si>
  <si>
    <t>滝山</t>
  </si>
  <si>
    <t>野火止</t>
  </si>
  <si>
    <t>東本町</t>
  </si>
  <si>
    <t>ひばりが丘団地</t>
  </si>
  <si>
    <t>前沢</t>
  </si>
  <si>
    <t>南沢</t>
  </si>
  <si>
    <t>柳窪</t>
  </si>
  <si>
    <t>武蔵村山市</t>
  </si>
  <si>
    <t>伊奈平</t>
  </si>
  <si>
    <t>榎</t>
  </si>
  <si>
    <t>大南</t>
  </si>
  <si>
    <t>学園</t>
  </si>
  <si>
    <t>岸</t>
  </si>
  <si>
    <t>残堀</t>
  </si>
  <si>
    <t>中藤</t>
  </si>
  <si>
    <t>三ツ木（大字）</t>
  </si>
  <si>
    <t>三ツ木（１～５丁目）</t>
  </si>
  <si>
    <t>三ツ藤</t>
  </si>
  <si>
    <t>多摩市</t>
  </si>
  <si>
    <t>愛宕</t>
  </si>
  <si>
    <t>一ノ宮</t>
  </si>
  <si>
    <t>落合</t>
  </si>
  <si>
    <t>貝取</t>
  </si>
  <si>
    <t>唐木田</t>
  </si>
  <si>
    <t>乞田</t>
  </si>
  <si>
    <t>桜ヶ丘</t>
  </si>
  <si>
    <t>山王下</t>
  </si>
  <si>
    <t>諏訪</t>
  </si>
  <si>
    <t>関戸</t>
  </si>
  <si>
    <t>鶴牧</t>
  </si>
  <si>
    <t>豊ヶ丘</t>
  </si>
  <si>
    <t>中沢</t>
  </si>
  <si>
    <t>永山</t>
  </si>
  <si>
    <t>東寺方</t>
  </si>
  <si>
    <t>聖ヶ丘</t>
  </si>
  <si>
    <t>馬引沢</t>
  </si>
  <si>
    <t>南野</t>
  </si>
  <si>
    <t>連光寺</t>
  </si>
  <si>
    <t>稲城市</t>
  </si>
  <si>
    <t>大丸</t>
  </si>
  <si>
    <t>押立</t>
  </si>
  <si>
    <t>向陽台</t>
  </si>
  <si>
    <t>坂浜</t>
  </si>
  <si>
    <t>長峰</t>
  </si>
  <si>
    <t>東長沼</t>
  </si>
  <si>
    <t>平尾</t>
  </si>
  <si>
    <t>百村</t>
  </si>
  <si>
    <t>矢野口</t>
  </si>
  <si>
    <t>若葉台</t>
  </si>
  <si>
    <t>羽村市</t>
  </si>
  <si>
    <t>小作台</t>
  </si>
  <si>
    <t>川崎</t>
  </si>
  <si>
    <t>五ノ神</t>
  </si>
  <si>
    <t>神明台</t>
  </si>
  <si>
    <t>羽</t>
  </si>
  <si>
    <t>羽加美</t>
  </si>
  <si>
    <t>羽中</t>
  </si>
  <si>
    <t>羽東</t>
  </si>
  <si>
    <t>羽西</t>
  </si>
  <si>
    <t>富士見平</t>
  </si>
  <si>
    <t>あきる野市</t>
  </si>
  <si>
    <t>秋川</t>
  </si>
  <si>
    <t>秋留</t>
  </si>
  <si>
    <t>網代</t>
  </si>
  <si>
    <t>油平</t>
  </si>
  <si>
    <t>雨間</t>
  </si>
  <si>
    <t>五日市</t>
  </si>
  <si>
    <t>伊奈</t>
  </si>
  <si>
    <t>入野</t>
  </si>
  <si>
    <t>上ノ台</t>
  </si>
  <si>
    <t>牛沼</t>
  </si>
  <si>
    <t>小川東</t>
  </si>
  <si>
    <t>乙津</t>
  </si>
  <si>
    <t>上代継</t>
  </si>
  <si>
    <t>切欠</t>
  </si>
  <si>
    <t>草花</t>
  </si>
  <si>
    <t>小中野</t>
  </si>
  <si>
    <t>小峰台</t>
  </si>
  <si>
    <t>小和田</t>
  </si>
  <si>
    <t>三内</t>
  </si>
  <si>
    <t>下代継</t>
  </si>
  <si>
    <t>菅生</t>
  </si>
  <si>
    <t>瀬戸岡</t>
  </si>
  <si>
    <t>高尾</t>
  </si>
  <si>
    <t>舘谷</t>
  </si>
  <si>
    <t>舘谷台</t>
  </si>
  <si>
    <t>留原</t>
  </si>
  <si>
    <t>二宮</t>
  </si>
  <si>
    <t>二宮東</t>
  </si>
  <si>
    <t>野辺</t>
  </si>
  <si>
    <t>原小宮</t>
  </si>
  <si>
    <t>引田</t>
  </si>
  <si>
    <t>平沢</t>
  </si>
  <si>
    <t>平沢西</t>
  </si>
  <si>
    <t>平沢東</t>
  </si>
  <si>
    <t>渕上</t>
  </si>
  <si>
    <t>山田</t>
  </si>
  <si>
    <t>養沢</t>
  </si>
  <si>
    <t>横沢</t>
  </si>
  <si>
    <t>西東京市</t>
  </si>
  <si>
    <t>北原町</t>
  </si>
  <si>
    <t>芝久保町</t>
  </si>
  <si>
    <t>下保谷</t>
  </si>
  <si>
    <t>田無町</t>
  </si>
  <si>
    <t>東伏見</t>
  </si>
  <si>
    <t>ひばりが丘</t>
  </si>
  <si>
    <t>ひばりが丘北</t>
  </si>
  <si>
    <t>保谷町</t>
  </si>
  <si>
    <t>向台町</t>
  </si>
  <si>
    <t>柳沢</t>
  </si>
  <si>
    <t>谷戸町</t>
  </si>
  <si>
    <t>西多摩郡瑞穂町</t>
  </si>
  <si>
    <t>石畑</t>
  </si>
  <si>
    <t>駒形富士山</t>
  </si>
  <si>
    <t>高根</t>
  </si>
  <si>
    <t>殿ケ谷</t>
  </si>
  <si>
    <t>長岡</t>
  </si>
  <si>
    <t>長岡下師岡</t>
  </si>
  <si>
    <t>長岡長谷部</t>
  </si>
  <si>
    <t>長岡藤橋</t>
  </si>
  <si>
    <t>二本木</t>
  </si>
  <si>
    <t>箱根ケ崎</t>
  </si>
  <si>
    <t>箱根ケ崎東松原</t>
  </si>
  <si>
    <t>箱根ケ崎西松原</t>
  </si>
  <si>
    <t>富士山栗原新田</t>
  </si>
  <si>
    <t>武蔵</t>
  </si>
  <si>
    <t>むさし野</t>
  </si>
  <si>
    <t>西多摩郡日の出町</t>
  </si>
  <si>
    <t>大久野</t>
  </si>
  <si>
    <t>西多摩郡檜原村</t>
  </si>
  <si>
    <t>小沢</t>
  </si>
  <si>
    <t>数馬</t>
  </si>
  <si>
    <t>神戸</t>
  </si>
  <si>
    <t>上元郷</t>
  </si>
  <si>
    <t>倉掛</t>
  </si>
  <si>
    <t>下元郷</t>
  </si>
  <si>
    <t>南郷</t>
  </si>
  <si>
    <t>樋里</t>
  </si>
  <si>
    <t>藤原</t>
  </si>
  <si>
    <t>人里</t>
  </si>
  <si>
    <t>三都郷</t>
  </si>
  <si>
    <t>本宿</t>
  </si>
  <si>
    <t>西多摩郡奥多摩町</t>
  </si>
  <si>
    <t>海澤</t>
  </si>
  <si>
    <t>梅澤</t>
  </si>
  <si>
    <t>大丹波</t>
  </si>
  <si>
    <t>川井</t>
  </si>
  <si>
    <t>川野</t>
  </si>
  <si>
    <t>河内</t>
  </si>
  <si>
    <t>小丹波</t>
  </si>
  <si>
    <t>白丸</t>
  </si>
  <si>
    <t>棚澤</t>
  </si>
  <si>
    <t>丹三郎</t>
  </si>
  <si>
    <t>留浦</t>
  </si>
  <si>
    <t>日原</t>
  </si>
  <si>
    <t>原</t>
  </si>
  <si>
    <t>氷川</t>
  </si>
  <si>
    <t>大島町</t>
  </si>
  <si>
    <t>岡田</t>
  </si>
  <si>
    <t>差木地</t>
  </si>
  <si>
    <t>泉津</t>
  </si>
  <si>
    <t>野増</t>
  </si>
  <si>
    <t>波浮港</t>
  </si>
  <si>
    <t>利島村</t>
  </si>
  <si>
    <t>利島村一円</t>
  </si>
  <si>
    <t>新島村</t>
  </si>
  <si>
    <t>式根島</t>
  </si>
  <si>
    <t>本村</t>
  </si>
  <si>
    <t>若郷</t>
  </si>
  <si>
    <t>神津島村</t>
  </si>
  <si>
    <t>神津島村一円</t>
  </si>
  <si>
    <t>三宅島三宅村</t>
  </si>
  <si>
    <t>阿古</t>
  </si>
  <si>
    <t>伊ケ谷</t>
  </si>
  <si>
    <t>伊豆</t>
  </si>
  <si>
    <t>雄山</t>
  </si>
  <si>
    <t>神着</t>
  </si>
  <si>
    <t>坪田</t>
  </si>
  <si>
    <t>御蔵島村</t>
  </si>
  <si>
    <t>御蔵島村一円</t>
  </si>
  <si>
    <t>八丈島八丈町</t>
  </si>
  <si>
    <t>大賀郷</t>
  </si>
  <si>
    <t>樫立</t>
  </si>
  <si>
    <t>末吉</t>
  </si>
  <si>
    <t>中之郷</t>
  </si>
  <si>
    <t>三根</t>
  </si>
  <si>
    <t>青ヶ島村</t>
  </si>
  <si>
    <t>青ヶ島村一円</t>
  </si>
  <si>
    <t>小笠原村</t>
  </si>
  <si>
    <t>父島</t>
  </si>
  <si>
    <t>母島</t>
  </si>
  <si>
    <t>郵便番号</t>
    <rPh sb="0" eb="4">
      <t>ユウビンバンゴウ</t>
    </rPh>
    <phoneticPr fontId="3"/>
  </si>
  <si>
    <t>都道府県</t>
    <rPh sb="0" eb="4">
      <t>トドウフケン</t>
    </rPh>
    <phoneticPr fontId="3"/>
  </si>
  <si>
    <t>区市町村</t>
    <rPh sb="0" eb="4">
      <t>クシチョウソン</t>
    </rPh>
    <phoneticPr fontId="3"/>
  </si>
  <si>
    <t>町域名</t>
    <rPh sb="0" eb="2">
      <t>チョウイキ</t>
    </rPh>
    <rPh sb="2" eb="3">
      <t>メイ</t>
    </rPh>
    <phoneticPr fontId="3"/>
  </si>
  <si>
    <t>住所（自動入力）</t>
    <rPh sb="3" eb="5">
      <t>ジドウ</t>
    </rPh>
    <rPh sb="5" eb="7">
      <t>ニュウリョク</t>
    </rPh>
    <phoneticPr fontId="3"/>
  </si>
  <si>
    <t>家族住所（自動入力）</t>
    <rPh sb="5" eb="9">
      <t>ジドウニュウリョク</t>
    </rPh>
    <phoneticPr fontId="3"/>
  </si>
  <si>
    <t>提出者住所（自動入力）</t>
    <rPh sb="6" eb="10">
      <t>ジドウニュウリョク</t>
    </rPh>
    <phoneticPr fontId="3"/>
  </si>
  <si>
    <t>住所（自由記載）</t>
  </si>
  <si>
    <t>家族住所（自由記載）</t>
  </si>
  <si>
    <t>提出者住所（自由記載）</t>
  </si>
  <si>
    <t>番地・建物名等を入力（例：西新宿2-8-1 〇〇マンション101）
なお、東京都外の郵便番号を入力した場合等で、自動入力欄が空欄となっている場合は、住所全体を記入してください。</t>
    <rPh sb="37" eb="39">
      <t>トウキョウ</t>
    </rPh>
    <rPh sb="39" eb="40">
      <t>ト</t>
    </rPh>
    <rPh sb="40" eb="41">
      <t>ガイ</t>
    </rPh>
    <rPh sb="42" eb="46">
      <t>ユウビンバンゴウ</t>
    </rPh>
    <rPh sb="47" eb="49">
      <t>ニュウリョク</t>
    </rPh>
    <rPh sb="51" eb="53">
      <t>バアイ</t>
    </rPh>
    <rPh sb="53" eb="54">
      <t>トウ</t>
    </rPh>
    <rPh sb="56" eb="60">
      <t>ジドウニュウリョク</t>
    </rPh>
    <rPh sb="60" eb="61">
      <t>ラン</t>
    </rPh>
    <rPh sb="62" eb="64">
      <t>クウラン</t>
    </rPh>
    <rPh sb="70" eb="72">
      <t>バアイ</t>
    </rPh>
    <rPh sb="74" eb="76">
      <t>ジュウショ</t>
    </rPh>
    <rPh sb="76" eb="78">
      <t>ゼンタイ</t>
    </rPh>
    <rPh sb="79" eb="81">
      <t>キニュウ</t>
    </rPh>
    <phoneticPr fontId="3"/>
  </si>
  <si>
    <t>元号年（和暦）の数字（例：7）
※精神障害者保健福祉手帳の写し添付ありの場合は記載必須</t>
    <rPh sb="39" eb="41">
      <t>キサイ</t>
    </rPh>
    <rPh sb="41" eb="43">
      <t>ヒッス</t>
    </rPh>
    <phoneticPr fontId="3"/>
  </si>
  <si>
    <t>番地・建物名等を入力（例：西新宿2-8-1 〇〇マンション101）
なお、東京都外の郵便番号を入力した場合等で、自動入力欄が空欄となっている場合は、住所全体を記入してください。</t>
    <phoneticPr fontId="3"/>
  </si>
  <si>
    <t>手帳に記載の番号（7桁）
※精神障害者保健福祉手帳の写し添付ありの場合は記載必須</t>
    <rPh sb="36" eb="40">
      <t>キサイヒッス</t>
    </rPh>
    <phoneticPr fontId="3"/>
  </si>
  <si>
    <t>手帳の等級（例：2）
※精神障害者保健福祉手帳の写し添付ありの場合は記載必須</t>
    <rPh sb="34" eb="38">
      <t>キサイヒッス</t>
    </rPh>
    <phoneticPr fontId="3"/>
  </si>
  <si>
    <t>東京都内の区市町村、町域名が郵便番号に応じて参照されます。
※東京都外の郵便番号については非対応です。</t>
    <rPh sb="0" eb="2">
      <t>トウキョウ</t>
    </rPh>
    <rPh sb="2" eb="4">
      <t>トナイ</t>
    </rPh>
    <rPh sb="6" eb="7">
      <t>シ</t>
    </rPh>
    <rPh sb="10" eb="13">
      <t>チョウイキメイ</t>
    </rPh>
    <rPh sb="14" eb="18">
      <t>ユウビンバンゴウ</t>
    </rPh>
    <rPh sb="19" eb="20">
      <t>オウ</t>
    </rPh>
    <rPh sb="22" eb="24">
      <t>サンショウ</t>
    </rPh>
    <rPh sb="45" eb="48">
      <t>ヒタイオウ</t>
    </rPh>
    <phoneticPr fontId="3"/>
  </si>
  <si>
    <t>東京都内の区市町村、町域名が郵便番号に応じて参照されます。
※東京都外の郵便番号については非対応です。</t>
    <phoneticPr fontId="3"/>
  </si>
  <si>
    <t>マイナンバーをお持ちの方は以下の事項及び同意書の記載をお願いします。</t>
    <phoneticPr fontId="30"/>
  </si>
  <si>
    <t>２．現在、受給されている障害年金は、いつから支給されていますか。</t>
  </si>
  <si>
    <t>　（</t>
    <phoneticPr fontId="30"/>
  </si>
  <si>
    <t>）</t>
    <phoneticPr fontId="30"/>
  </si>
  <si>
    <t>３．精神障害者保健福祉手帳の交付を受けるにあたり、マイナンバーの情報連携によって、</t>
    <phoneticPr fontId="30"/>
  </si>
  <si>
    <t>　障害種別、障害等級、具体的傷病名等について、年金事務所又は各共済組合等へ照会する</t>
    <phoneticPr fontId="30"/>
  </si>
  <si>
    <t>　ことに同意される方は、以下の同意書の記載をお願いします。</t>
    <phoneticPr fontId="30"/>
  </si>
  <si>
    <t>　　なお、マイナンバーの情報連携によっても、障害種別、障害等級、具体的傷病名等につ</t>
    <phoneticPr fontId="30"/>
  </si>
  <si>
    <t>　いて確認ができない場合には、追加の資料の提出を求める場合がありますので、ご了承く</t>
    <phoneticPr fontId="30"/>
  </si>
  <si>
    <t>　ださい。</t>
    <phoneticPr fontId="30"/>
  </si>
  <si>
    <t>　精神障害者保健福祉手帳の交付を受けるにあたり、マイナンバーの情報連携によって、障</t>
    <phoneticPr fontId="30"/>
  </si>
  <si>
    <t>害種別、障害等級、具体的傷病名等について、年金事務所又は各共済組合等へ照会すること</t>
    <phoneticPr fontId="30"/>
  </si>
  <si>
    <t>に同意します。</t>
    <phoneticPr fontId="30"/>
  </si>
  <si>
    <t>　また、マイナンバーの情報連携によって、判定できない場合は、文書による照会を年金事</t>
    <phoneticPr fontId="30"/>
  </si>
  <si>
    <t>務所又は各共済組合等へ照会することに同意します。</t>
    <phoneticPr fontId="30"/>
  </si>
  <si>
    <t>　　　　　　年　　　月　　　日</t>
    <phoneticPr fontId="30"/>
  </si>
  <si>
    <t>申請者（本人）氏名</t>
  </si>
  <si>
    <t>生年月日</t>
  </si>
  <si>
    <t>住所</t>
  </si>
  <si>
    <t>　　（同意書を提出した方が本人でない場合は、以下を記入してください。）</t>
    <phoneticPr fontId="30"/>
  </si>
  <si>
    <t>氏名</t>
  </si>
  <si>
    <t>東京都知事　殿</t>
  </si>
  <si>
    <t>元号年（和暦）の年（例：08）</t>
    <phoneticPr fontId="3"/>
  </si>
  <si>
    <t>（続柄：</t>
    <phoneticPr fontId="3"/>
  </si>
  <si>
    <t>支給機関（１の照会先）</t>
  </si>
  <si>
    <t>１．現在受給されている障害年金を支給している機関を選択してください。</t>
    <rPh sb="25" eb="27">
      <t>センタク</t>
    </rPh>
    <phoneticPr fontId="3"/>
  </si>
  <si>
    <t>（選択してください）</t>
  </si>
  <si>
    <t>１．日本年金機構（障害年金）</t>
    <phoneticPr fontId="3"/>
  </si>
  <si>
    <t>２．国家公務員共済組合連合会</t>
    <phoneticPr fontId="3"/>
  </si>
  <si>
    <t>３．地方職員共済組合</t>
    <phoneticPr fontId="3"/>
  </si>
  <si>
    <t>４．地方職員共済組合団体共済部</t>
    <phoneticPr fontId="3"/>
  </si>
  <si>
    <t>５．公立学校共済組合</t>
    <phoneticPr fontId="3"/>
  </si>
  <si>
    <t>６．警察共済組合</t>
    <phoneticPr fontId="3"/>
  </si>
  <si>
    <t>７．東京都職員共済組合</t>
    <phoneticPr fontId="3"/>
  </si>
  <si>
    <t>８．全国市町村職員共済組合連合会</t>
    <phoneticPr fontId="3"/>
  </si>
  <si>
    <t>９．日本私立学校振興・共済事業団</t>
    <phoneticPr fontId="3"/>
  </si>
  <si>
    <t>10．日本年金機構（特別障害給付金）</t>
    <phoneticPr fontId="3"/>
  </si>
  <si>
    <t>令和</t>
    <phoneticPr fontId="3"/>
  </si>
  <si>
    <t>令和で固定となります。</t>
    <rPh sb="3" eb="5">
      <t>コテイ</t>
    </rPh>
    <phoneticPr fontId="3"/>
  </si>
  <si>
    <t/>
  </si>
  <si>
    <t>様式第７号（第４条関係）</t>
    <phoneticPr fontId="3"/>
  </si>
  <si>
    <t>障 害 者 手 帳 記 載 事 項 変 更 届</t>
    <rPh sb="0" eb="1">
      <t>ショウ</t>
    </rPh>
    <rPh sb="2" eb="3">
      <t>ガイ</t>
    </rPh>
    <rPh sb="4" eb="5">
      <t>モノ</t>
    </rPh>
    <rPh sb="6" eb="7">
      <t>テ</t>
    </rPh>
    <rPh sb="8" eb="9">
      <t>トバリ</t>
    </rPh>
    <rPh sb="10" eb="11">
      <t>キ</t>
    </rPh>
    <rPh sb="12" eb="13">
      <t>サイ</t>
    </rPh>
    <rPh sb="14" eb="15">
      <t>コト</t>
    </rPh>
    <rPh sb="16" eb="17">
      <t>コウ</t>
    </rPh>
    <rPh sb="18" eb="19">
      <t>ヘン</t>
    </rPh>
    <rPh sb="20" eb="21">
      <t>サラ</t>
    </rPh>
    <rPh sb="22" eb="23">
      <t>トドケ</t>
    </rPh>
    <phoneticPr fontId="3"/>
  </si>
  <si>
    <t xml:space="preserve">   東京都知事　　　　殿</t>
    <phoneticPr fontId="3"/>
  </si>
  <si>
    <t>〒</t>
    <phoneticPr fontId="30"/>
  </si>
  <si>
    <t>住所</t>
    <rPh sb="0" eb="2">
      <t>ジュウショ</t>
    </rPh>
    <phoneticPr fontId="30"/>
  </si>
  <si>
    <t>氏名</t>
    <rPh sb="0" eb="2">
      <t>シメイ</t>
    </rPh>
    <phoneticPr fontId="30"/>
  </si>
  <si>
    <t>本人との関係（</t>
    <rPh sb="0" eb="2">
      <t>ホンニン</t>
    </rPh>
    <rPh sb="4" eb="6">
      <t>カンケイ</t>
    </rPh>
    <phoneticPr fontId="30"/>
  </si>
  <si>
    <t>　精神保健及び精神障害者福祉に関する法律第45条の規定による障害者保健福祉手帳に
ついて、記載事項変更の届出をします。</t>
    <phoneticPr fontId="30"/>
  </si>
  <si>
    <t>１　本人氏名等</t>
    <phoneticPr fontId="30"/>
  </si>
  <si>
    <t>本　人</t>
    <rPh sb="0" eb="1">
      <t>ホン</t>
    </rPh>
    <rPh sb="2" eb="3">
      <t>ヒト</t>
    </rPh>
    <phoneticPr fontId="30"/>
  </si>
  <si>
    <t>フ リ ガ ナ</t>
    <phoneticPr fontId="30"/>
  </si>
  <si>
    <t>生年月日</t>
    <rPh sb="0" eb="4">
      <t>セイネンガッピ</t>
    </rPh>
    <phoneticPr fontId="30"/>
  </si>
  <si>
    <t>年</t>
    <rPh sb="0" eb="1">
      <t>ネン</t>
    </rPh>
    <phoneticPr fontId="30"/>
  </si>
  <si>
    <t>月</t>
    <rPh sb="0" eb="1">
      <t>ツキ</t>
    </rPh>
    <phoneticPr fontId="30"/>
  </si>
  <si>
    <t>日</t>
    <rPh sb="0" eb="1">
      <t>ニチ</t>
    </rPh>
    <phoneticPr fontId="30"/>
  </si>
  <si>
    <t>氏   名</t>
    <rPh sb="0" eb="1">
      <t>シ</t>
    </rPh>
    <rPh sb="4" eb="5">
      <t>メイ</t>
    </rPh>
    <phoneticPr fontId="30"/>
  </si>
  <si>
    <t>住    所</t>
    <rPh sb="0" eb="1">
      <t>ジュウ</t>
    </rPh>
    <rPh sb="5" eb="6">
      <t>ショ</t>
    </rPh>
    <phoneticPr fontId="30"/>
  </si>
  <si>
    <t>-</t>
    <phoneticPr fontId="30"/>
  </si>
  <si>
    <t>障 害 者 手 帳 番 号</t>
    <phoneticPr fontId="30"/>
  </si>
  <si>
    <t>２　記載事項変更項目</t>
    <phoneticPr fontId="30"/>
  </si>
  <si>
    <t>　　　〔氏名の変更・都内における居住地の変更・他の道府県からの居住地の変更〕</t>
    <phoneticPr fontId="30"/>
  </si>
  <si>
    <t>　　　　（該当項目を○で囲んでください。）</t>
    <phoneticPr fontId="30"/>
  </si>
  <si>
    <t>３　記載事項変更の内容</t>
    <phoneticPr fontId="30"/>
  </si>
  <si>
    <t>変更年月日</t>
    <rPh sb="0" eb="5">
      <t>ヘンコウネンガッピ</t>
    </rPh>
    <phoneticPr fontId="30"/>
  </si>
  <si>
    <t>旧
（変更前）</t>
    <rPh sb="0" eb="1">
      <t>キュウ</t>
    </rPh>
    <rPh sb="3" eb="5">
      <t>ヘンコウ</t>
    </rPh>
    <rPh sb="5" eb="6">
      <t>マエ</t>
    </rPh>
    <phoneticPr fontId="30"/>
  </si>
  <si>
    <t>新
（変更後）</t>
    <rPh sb="0" eb="1">
      <t>シン</t>
    </rPh>
    <rPh sb="3" eb="5">
      <t>ヘンコウ</t>
    </rPh>
    <rPh sb="5" eb="6">
      <t>ゴ</t>
    </rPh>
    <phoneticPr fontId="30"/>
  </si>
  <si>
    <t>備考</t>
    <rPh sb="0" eb="2">
      <t>ビコウ</t>
    </rPh>
    <phoneticPr fontId="30"/>
  </si>
  <si>
    <t>１　他の道府県の区域において障害者手帳の交付を受けている方が都内に居住地</t>
    <phoneticPr fontId="30"/>
  </si>
  <si>
    <t>　を移したときの届出は、別記第２号様式による申請書を添付してください。</t>
    <phoneticPr fontId="30"/>
  </si>
  <si>
    <t>２　※印の欄は、記入しないでください。</t>
    <phoneticPr fontId="30"/>
  </si>
  <si>
    <t>３　氏名変更の際はフリガナも記載してください。</t>
    <rPh sb="2" eb="4">
      <t>シメイ</t>
    </rPh>
    <rPh sb="4" eb="6">
      <t>ヘンコウ</t>
    </rPh>
    <rPh sb="7" eb="8">
      <t>サイ</t>
    </rPh>
    <rPh sb="14" eb="16">
      <t>キサイ</t>
    </rPh>
    <phoneticPr fontId="30"/>
  </si>
  <si>
    <t>４　旧（変更前）欄は手帳上の最新情報をご記載ください。</t>
    <rPh sb="2" eb="3">
      <t>キュウ</t>
    </rPh>
    <rPh sb="4" eb="6">
      <t>ヘンコウ</t>
    </rPh>
    <rPh sb="6" eb="7">
      <t>マエ</t>
    </rPh>
    <rPh sb="8" eb="9">
      <t>ラン</t>
    </rPh>
    <rPh sb="10" eb="12">
      <t>テチョウ</t>
    </rPh>
    <rPh sb="12" eb="13">
      <t>ジョウ</t>
    </rPh>
    <rPh sb="14" eb="16">
      <t>サイシン</t>
    </rPh>
    <rPh sb="16" eb="18">
      <t>ジョウホウ</t>
    </rPh>
    <rPh sb="20" eb="22">
      <t>キサイ</t>
    </rPh>
    <phoneticPr fontId="30"/>
  </si>
  <si>
    <t>―</t>
    <phoneticPr fontId="3"/>
  </si>
  <si>
    <t>提出者区分（本人確認）</t>
  </si>
  <si>
    <t>例：母</t>
    <phoneticPr fontId="3"/>
  </si>
  <si>
    <t>7桁の数字（ハイフンなし）</t>
    <phoneticPr fontId="3"/>
  </si>
  <si>
    <t>写真を貼付しないことの理由書</t>
  </si>
  <si>
    <t>　私は、下記の理由により精神障害者保健福祉手帳に写真を貼付し
ません。</t>
    <phoneticPr fontId="30"/>
  </si>
  <si>
    <t>理　由</t>
  </si>
  <si>
    <t>　なお、写真貼付がないために受けられないサービスがあることに
ついても了承いたします。</t>
    <phoneticPr fontId="30"/>
  </si>
  <si>
    <t>住　　所</t>
    <phoneticPr fontId="30"/>
  </si>
  <si>
    <t>氏　　名</t>
    <phoneticPr fontId="30"/>
  </si>
  <si>
    <t>写真(縦4cm×横3cm)</t>
  </si>
  <si>
    <t>■ ⑤提出者情報</t>
    <phoneticPr fontId="3"/>
  </si>
  <si>
    <t>■ ②申請者（本人）情報</t>
    <rPh sb="7" eb="9">
      <t>ホンニン</t>
    </rPh>
    <phoneticPr fontId="3"/>
  </si>
  <si>
    <t>申請書記載年月日（年号）</t>
    <rPh sb="2" eb="3">
      <t>ショ</t>
    </rPh>
    <rPh sb="3" eb="5">
      <t>キサイ</t>
    </rPh>
    <phoneticPr fontId="3"/>
  </si>
  <si>
    <t>申請記載年月日（年）</t>
    <phoneticPr fontId="3"/>
  </si>
  <si>
    <t>申請記載年月日（月）</t>
    <phoneticPr fontId="3"/>
  </si>
  <si>
    <t>申請記載年月日（日）</t>
    <phoneticPr fontId="3"/>
  </si>
  <si>
    <t>（区市町村控用）②</t>
    <rPh sb="1" eb="2">
      <t>ク</t>
    </rPh>
    <rPh sb="2" eb="5">
      <t>シチョウソン</t>
    </rPh>
    <rPh sb="5" eb="6">
      <t>ヒカ</t>
    </rPh>
    <phoneticPr fontId="3"/>
  </si>
  <si>
    <t>（申請者控用）③</t>
    <rPh sb="1" eb="3">
      <t>シンセイ</t>
    </rPh>
    <rPh sb="3" eb="4">
      <t>シャ</t>
    </rPh>
    <rPh sb="4" eb="5">
      <t>ヒカエ</t>
    </rPh>
    <phoneticPr fontId="3"/>
  </si>
  <si>
    <t>平成／令和 から選択 
※精神障害者保健福祉手帳の写し添付ありの場合は記載必須</t>
    <rPh sb="35" eb="37">
      <t>キサイ</t>
    </rPh>
    <rPh sb="37" eb="39">
      <t>ヒッス</t>
    </rPh>
    <phoneticPr fontId="3"/>
  </si>
  <si>
    <t>提出可否：</t>
    <phoneticPr fontId="3"/>
  </si>
  <si>
    <t>添付の有／無
更新申請の際は添付して下さい。</t>
    <rPh sb="7" eb="9">
      <t>コウシン</t>
    </rPh>
    <rPh sb="9" eb="11">
      <t>シンセイ</t>
    </rPh>
    <rPh sb="12" eb="13">
      <t>サイ</t>
    </rPh>
    <rPh sb="14" eb="16">
      <t>テンプ</t>
    </rPh>
    <rPh sb="18" eb="19">
      <t>クダ</t>
    </rPh>
    <phoneticPr fontId="3"/>
  </si>
  <si>
    <t>提出者が申請者本人かどうかを選択してください
（本人／本人以外）。例：本人以外
本人を選択した場合は、以下の提出者情報の入力は不要です。</t>
    <rPh sb="40" eb="42">
      <t>ホンニン</t>
    </rPh>
    <rPh sb="43" eb="45">
      <t>センタク</t>
    </rPh>
    <rPh sb="47" eb="49">
      <t>バアイ</t>
    </rPh>
    <rPh sb="51" eb="53">
      <t>イカ</t>
    </rPh>
    <rPh sb="54" eb="56">
      <t>テイシュツ</t>
    </rPh>
    <rPh sb="56" eb="57">
      <t>シャ</t>
    </rPh>
    <rPh sb="57" eb="59">
      <t>ジョウホウ</t>
    </rPh>
    <rPh sb="60" eb="62">
      <t>ニュウリョク</t>
    </rPh>
    <rPh sb="63" eb="65">
      <t>フヨウ</t>
    </rPh>
    <phoneticPr fontId="3"/>
  </si>
  <si>
    <t>（判定の列にエラーがなければ提出可能と表示します。）</t>
    <phoneticPr fontId="3"/>
  </si>
  <si>
    <r>
      <t>添付の有／無
（「無」を選択する場合、写真を貼付しない理由書の提出が必要となります。）
※写真については縦4センチメートル×横3センチメートルで、脱帽・上半身正面を映したもの、</t>
    </r>
    <r>
      <rPr>
        <u/>
        <sz val="11"/>
        <color theme="1"/>
        <rFont val="Yu Gothic"/>
        <family val="3"/>
        <charset val="128"/>
        <scheme val="minor"/>
      </rPr>
      <t>申請日から1年以内に撮影したもの</t>
    </r>
    <r>
      <rPr>
        <sz val="11"/>
        <color theme="1"/>
        <rFont val="Yu Gothic"/>
        <family val="2"/>
        <scheme val="minor"/>
      </rPr>
      <t>にしてください。
※目を大きくしたり、顔の輪郭を細くしたり、縦横比を変えて変形させるなどの処理を施したものは認められません。
※刻印や陰影が刻まれているものは認められません。
また、</t>
    </r>
    <r>
      <rPr>
        <u/>
        <sz val="11"/>
        <color theme="1"/>
        <rFont val="Yu Gothic"/>
        <family val="3"/>
        <charset val="128"/>
        <scheme val="minor"/>
      </rPr>
      <t>写真の裏面には、氏名と生年月日を必ず記入</t>
    </r>
    <r>
      <rPr>
        <sz val="11"/>
        <color theme="1"/>
        <rFont val="Yu Gothic"/>
        <family val="2"/>
        <scheme val="minor"/>
      </rPr>
      <t>してください。</t>
    </r>
    <rPh sb="9" eb="10">
      <t>ム</t>
    </rPh>
    <rPh sb="12" eb="14">
      <t>センタク</t>
    </rPh>
    <rPh sb="16" eb="18">
      <t>バアイ</t>
    </rPh>
    <rPh sb="22" eb="24">
      <t>チョウフ</t>
    </rPh>
    <rPh sb="31" eb="33">
      <t>テイシュツ</t>
    </rPh>
    <rPh sb="34" eb="36">
      <t>ヒツヨウ</t>
    </rPh>
    <rPh sb="45" eb="47">
      <t>シャシン</t>
    </rPh>
    <rPh sb="79" eb="81">
      <t>ショウメン</t>
    </rPh>
    <rPh sb="82" eb="83">
      <t>ウツ</t>
    </rPh>
    <phoneticPr fontId="3"/>
  </si>
  <si>
    <r>
      <rPr>
        <b/>
        <sz val="26"/>
        <color theme="1"/>
        <rFont val="Yu Gothic"/>
        <family val="3"/>
        <charset val="128"/>
        <scheme val="minor"/>
      </rPr>
      <t xml:space="preserve">このデータは精神障害者保健福祉手帳申請書の申請書作成用データです。
このシートの入力欄に入力し、提出可否が提出可となったら「片面印刷してください」のシートを
</t>
    </r>
    <r>
      <rPr>
        <b/>
        <sz val="26"/>
        <color rgb="FFFF0000"/>
        <rFont val="Yu Gothic"/>
        <family val="3"/>
        <charset val="128"/>
        <scheme val="minor"/>
      </rPr>
      <t>片面印刷</t>
    </r>
    <r>
      <rPr>
        <b/>
        <sz val="26"/>
        <color theme="1"/>
        <rFont val="Yu Gothic"/>
        <family val="3"/>
        <charset val="128"/>
        <scheme val="minor"/>
      </rPr>
      <t>し、印刷した3枚全てを区市町村窓口まで持参してください。</t>
    </r>
    <r>
      <rPr>
        <b/>
        <sz val="11"/>
        <color theme="1"/>
        <rFont val="Yu Gothic"/>
        <family val="3"/>
        <charset val="128"/>
        <scheme val="minor"/>
      </rPr>
      <t>　　　　　　　　　　　　　　</t>
    </r>
    <r>
      <rPr>
        <b/>
        <sz val="12"/>
        <color theme="1"/>
        <rFont val="Yu Gothic"/>
        <family val="3"/>
        <charset val="128"/>
        <scheme val="minor"/>
      </rPr>
      <t>（※このシートの印刷は不要です）</t>
    </r>
    <r>
      <rPr>
        <b/>
        <sz val="34"/>
        <color theme="1"/>
        <rFont val="Yu Gothic"/>
        <family val="3"/>
        <charset val="128"/>
        <scheme val="minor"/>
      </rPr>
      <t xml:space="preserve">
</t>
    </r>
    <r>
      <rPr>
        <b/>
        <sz val="10"/>
        <color theme="1"/>
        <rFont val="Yu Gothic"/>
        <family val="3"/>
        <charset val="128"/>
        <scheme val="minor"/>
      </rPr>
      <t>　　　　　　　　　　　　　　　　　　　　　　　　　　　　　　　　　　　　　　　　　　　　　　     　　　　　　　　　　　　　　　　　　　　　　　　（</t>
    </r>
    <r>
      <rPr>
        <b/>
        <sz val="11"/>
        <color theme="1"/>
        <rFont val="Yu Gothic"/>
        <family val="3"/>
        <charset val="128"/>
        <scheme val="minor"/>
      </rPr>
      <t>※追加で必要となる場合がある書類についてはその書類のシートを直接編集して作成してください）</t>
    </r>
    <rPh sb="6" eb="8">
      <t>セイシン</t>
    </rPh>
    <rPh sb="8" eb="17">
      <t>ショウガイシャホケンフクシテチョウ</t>
    </rPh>
    <rPh sb="40" eb="42">
      <t>ニュウリョク</t>
    </rPh>
    <rPh sb="42" eb="43">
      <t>ラン</t>
    </rPh>
    <rPh sb="48" eb="50">
      <t>テイシュツ</t>
    </rPh>
    <rPh sb="50" eb="52">
      <t>カヒ</t>
    </rPh>
    <rPh sb="53" eb="55">
      <t>テイシュツ</t>
    </rPh>
    <rPh sb="55" eb="56">
      <t>カ</t>
    </rPh>
    <rPh sb="62" eb="64">
      <t>カタメン</t>
    </rPh>
    <rPh sb="64" eb="66">
      <t>インサツ</t>
    </rPh>
    <rPh sb="79" eb="81">
      <t>カタメン</t>
    </rPh>
    <rPh sb="81" eb="83">
      <t>インサツ</t>
    </rPh>
    <rPh sb="85" eb="87">
      <t>インサツ</t>
    </rPh>
    <rPh sb="90" eb="91">
      <t>マイ</t>
    </rPh>
    <rPh sb="91" eb="92">
      <t>スベ</t>
    </rPh>
    <rPh sb="94" eb="98">
      <t>クシチョウソン</t>
    </rPh>
    <rPh sb="98" eb="100">
      <t>マドグチ</t>
    </rPh>
    <rPh sb="102" eb="104">
      <t>ジサン</t>
    </rPh>
    <rPh sb="133" eb="135">
      <t>インサツ</t>
    </rPh>
    <rPh sb="136" eb="138">
      <t>フヨウ</t>
    </rPh>
    <rPh sb="219" eb="221">
      <t>ツイカ</t>
    </rPh>
    <rPh sb="222" eb="224">
      <t>ヒツヨウ</t>
    </rPh>
    <rPh sb="227" eb="229">
      <t>バアイ</t>
    </rPh>
    <rPh sb="232" eb="234">
      <t>ショルイ</t>
    </rPh>
    <rPh sb="241" eb="243">
      <t>ショルイ</t>
    </rPh>
    <rPh sb="248" eb="250">
      <t>チョクセツ</t>
    </rPh>
    <rPh sb="250" eb="252">
      <t>ヘンシュウ</t>
    </rPh>
    <rPh sb="254" eb="256">
      <t>サクセイ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</si>
</sst>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Meiryo UI"/>
      <family val="3"/>
      <charset val="128"/>
    </font>
    <font>
      <sz val="12"/>
      <color theme="1"/>
      <name val="ＭＳ 明朝"/>
      <family val="1"/>
      <charset val="128"/>
    </font>
    <font>
      <sz val="11"/>
      <name val="Meiryo UI"/>
      <family val="3"/>
      <charset val="128"/>
    </font>
    <font>
      <sz val="11"/>
      <color theme="1"/>
      <name val="ＭＳ 明朝"/>
      <family val="1"/>
      <charset val="128"/>
    </font>
    <font>
      <sz val="20"/>
      <color theme="1"/>
      <name val="Meiryo UI"/>
      <family val="3"/>
      <charset val="128"/>
    </font>
    <font>
      <sz val="36"/>
      <color theme="1"/>
      <name val="ＭＳ 明朝"/>
      <family val="1"/>
      <charset val="128"/>
    </font>
    <font>
      <sz val="28"/>
      <color theme="1"/>
      <name val="ＭＳ 明朝"/>
      <family val="1"/>
      <charset val="128"/>
    </font>
    <font>
      <b/>
      <sz val="36"/>
      <color theme="1"/>
      <name val="ＭＳ 明朝"/>
      <family val="1"/>
      <charset val="128"/>
    </font>
    <font>
      <sz val="9"/>
      <color indexed="81"/>
      <name val="MS P ゴシック"/>
      <family val="3"/>
      <charset val="128"/>
    </font>
    <font>
      <b/>
      <sz val="9"/>
      <color indexed="81"/>
      <name val="MS P ゴシック"/>
      <family val="3"/>
      <charset val="128"/>
    </font>
    <font>
      <sz val="48"/>
      <color theme="1"/>
      <name val="ＭＳ 明朝"/>
      <family val="1"/>
      <charset val="128"/>
    </font>
    <font>
      <b/>
      <sz val="12"/>
      <color theme="1"/>
      <name val="Yu Gothic"/>
      <family val="2"/>
      <scheme val="minor"/>
    </font>
    <font>
      <sz val="12"/>
      <color theme="1"/>
      <name val="Yu Gothic"/>
      <family val="3"/>
      <charset val="128"/>
      <scheme val="minor"/>
    </font>
    <font>
      <b/>
      <sz val="11"/>
      <color theme="1"/>
      <name val="Yu Gothic"/>
      <family val="3"/>
      <charset val="128"/>
      <scheme val="minor"/>
    </font>
    <font>
      <sz val="42"/>
      <color theme="1"/>
      <name val="ＭＳ 明朝"/>
      <family val="1"/>
      <charset val="128"/>
    </font>
    <font>
      <sz val="43"/>
      <color theme="1"/>
      <name val="ＭＳ 明朝"/>
      <family val="1"/>
      <charset val="128"/>
    </font>
    <font>
      <b/>
      <sz val="72"/>
      <color theme="1"/>
      <name val="ＭＳ 明朝"/>
      <family val="1"/>
      <charset val="128"/>
    </font>
    <font>
      <b/>
      <sz val="15"/>
      <color theme="1"/>
      <name val="Yu Gothic"/>
      <family val="3"/>
      <charset val="128"/>
      <scheme val="minor"/>
    </font>
    <font>
      <sz val="14"/>
      <color theme="1"/>
      <name val="Yu Gothic"/>
      <family val="3"/>
      <charset val="128"/>
      <scheme val="minor"/>
    </font>
    <font>
      <sz val="16"/>
      <color theme="1"/>
      <name val="Yu Gothic"/>
      <family val="2"/>
      <scheme val="minor"/>
    </font>
    <font>
      <b/>
      <sz val="16"/>
      <color theme="1"/>
      <name val="Yu Gothic"/>
      <family val="3"/>
      <charset val="128"/>
      <scheme val="minor"/>
    </font>
    <font>
      <sz val="12"/>
      <color theme="1"/>
      <name val="Yu Gothic"/>
      <family val="2"/>
      <scheme val="minor"/>
    </font>
    <font>
      <sz val="16"/>
      <color theme="1"/>
      <name val="Yu Gothic"/>
      <family val="3"/>
      <charset val="128"/>
      <scheme val="minor"/>
    </font>
    <font>
      <sz val="14"/>
      <color theme="1"/>
      <name val="Yu Gothic"/>
      <family val="2"/>
      <scheme val="minor"/>
    </font>
    <font>
      <sz val="11"/>
      <color theme="1"/>
      <name val="ＭＳ Ｐゴシック"/>
      <family val="3"/>
      <charset val="128"/>
    </font>
    <font>
      <sz val="15"/>
      <color theme="1"/>
      <name val="ＭＳ Ｐゴシック"/>
      <family val="3"/>
      <charset val="128"/>
    </font>
    <font>
      <sz val="6"/>
      <name val="Yu Gothic"/>
      <family val="2"/>
      <charset val="128"/>
      <scheme val="minor"/>
    </font>
    <font>
      <sz val="12"/>
      <color theme="1"/>
      <name val="ＭＳ Ｐゴシック"/>
      <family val="3"/>
      <charset val="128"/>
    </font>
    <font>
      <sz val="12"/>
      <color theme="1"/>
      <name val="Yu Gothic"/>
      <family val="2"/>
      <charset val="128"/>
      <scheme val="minor"/>
    </font>
    <font>
      <b/>
      <sz val="20"/>
      <color theme="1"/>
      <name val="ＭＳ Ｐゴシック"/>
      <family val="3"/>
      <charset val="128"/>
    </font>
    <font>
      <b/>
      <sz val="12"/>
      <color theme="1"/>
      <name val="ＭＳ Ｐゴシック"/>
      <family val="3"/>
      <charset val="128"/>
    </font>
    <font>
      <sz val="11"/>
      <color theme="1"/>
      <name val="Yu Gothic"/>
      <family val="2"/>
      <scheme val="minor"/>
    </font>
    <font>
      <sz val="72"/>
      <color theme="1"/>
      <name val="ＭＳ 明朝"/>
      <family val="1"/>
      <charset val="128"/>
    </font>
    <font>
      <sz val="90"/>
      <color theme="1"/>
      <name val="ＭＳ 明朝"/>
      <family val="1"/>
      <charset val="128"/>
    </font>
    <font>
      <sz val="65"/>
      <color theme="1"/>
      <name val="ＭＳ 明朝"/>
      <family val="1"/>
      <charset val="128"/>
    </font>
    <font>
      <sz val="20"/>
      <color theme="1"/>
      <name val="ＭＳ 明朝"/>
      <family val="1"/>
      <charset val="128"/>
    </font>
    <font>
      <sz val="45"/>
      <color theme="1"/>
      <name val="ＭＳ 明朝"/>
      <family val="1"/>
      <charset val="128"/>
    </font>
    <font>
      <sz val="69"/>
      <color theme="1"/>
      <name val="ＭＳ 明朝"/>
      <family val="1"/>
      <charset val="128"/>
    </font>
    <font>
      <b/>
      <sz val="48"/>
      <color theme="1"/>
      <name val="ＭＳ 明朝"/>
      <family val="1"/>
      <charset val="128"/>
    </font>
    <font>
      <sz val="55"/>
      <color theme="1"/>
      <name val="ＭＳ 明朝"/>
      <family val="1"/>
      <charset val="128"/>
    </font>
    <font>
      <sz val="11"/>
      <color theme="1"/>
      <name val="Yu Gothic"/>
      <family val="3"/>
      <charset val="128"/>
      <scheme val="minor"/>
    </font>
    <font>
      <sz val="15"/>
      <color theme="1"/>
      <name val="Yu Gothic"/>
      <family val="3"/>
      <charset val="128"/>
      <scheme val="minor"/>
    </font>
    <font>
      <sz val="60"/>
      <color theme="1"/>
      <name val="ＭＳ 明朝"/>
      <family val="1"/>
      <charset val="128"/>
    </font>
    <font>
      <b/>
      <sz val="28"/>
      <color theme="1"/>
      <name val="ＭＳ 明朝"/>
      <family val="1"/>
      <charset val="128"/>
    </font>
    <font>
      <sz val="18"/>
      <color theme="1"/>
      <name val="ＭＳ 明朝"/>
      <family val="1"/>
      <charset val="128"/>
    </font>
    <font>
      <sz val="16"/>
      <color theme="1"/>
      <name val="ＭＳ 明朝"/>
      <family val="1"/>
      <charset val="128"/>
    </font>
    <font>
      <sz val="44"/>
      <color theme="1"/>
      <name val="ＭＳ 明朝"/>
      <family val="1"/>
      <charset val="128"/>
    </font>
    <font>
      <sz val="24"/>
      <color theme="1"/>
      <name val="ＭＳ 明朝"/>
      <family val="1"/>
      <charset val="128"/>
    </font>
    <font>
      <b/>
      <sz val="30"/>
      <color theme="1"/>
      <name val="ＭＳ 明朝"/>
      <family val="1"/>
      <charset val="128"/>
    </font>
    <font>
      <sz val="50"/>
      <color theme="1"/>
      <name val="ＭＳ 明朝"/>
      <family val="1"/>
      <charset val="128"/>
    </font>
    <font>
      <b/>
      <sz val="18"/>
      <color rgb="FFFFFFFF"/>
      <name val="Yu Gothic"/>
      <family val="3"/>
      <charset val="128"/>
      <scheme val="minor"/>
    </font>
    <font>
      <b/>
      <sz val="34"/>
      <color theme="1"/>
      <name val="Yu Gothic"/>
      <family val="3"/>
      <charset val="128"/>
      <scheme val="minor"/>
    </font>
    <font>
      <sz val="34"/>
      <color theme="1"/>
      <name val="Yu Gothic"/>
      <family val="3"/>
      <charset val="128"/>
      <scheme val="minor"/>
    </font>
    <font>
      <b/>
      <sz val="22"/>
      <color theme="1"/>
      <name val="Yu Gothic"/>
      <family val="3"/>
      <charset val="128"/>
      <scheme val="minor"/>
    </font>
    <font>
      <sz val="22"/>
      <color theme="1"/>
      <name val="Yu Gothic"/>
      <family val="3"/>
      <charset val="128"/>
      <scheme val="minor"/>
    </font>
    <font>
      <b/>
      <sz val="12"/>
      <color theme="1"/>
      <name val="Yu Gothic"/>
      <family val="3"/>
      <charset val="128"/>
      <scheme val="minor"/>
    </font>
    <font>
      <b/>
      <sz val="10"/>
      <color theme="1"/>
      <name val="Yu Gothic"/>
      <family val="3"/>
      <charset val="128"/>
      <scheme val="minor"/>
    </font>
    <font>
      <u/>
      <sz val="11"/>
      <color theme="1"/>
      <name val="Yu Gothic"/>
      <family val="3"/>
      <charset val="128"/>
      <scheme val="minor"/>
    </font>
    <font>
      <b/>
      <sz val="26"/>
      <color theme="1"/>
      <name val="Yu Gothic"/>
      <family val="3"/>
      <charset val="128"/>
      <scheme val="minor"/>
    </font>
    <font>
      <b/>
      <sz val="26"/>
      <color rgb="FFFF0000"/>
      <name val="Yu Gothic"/>
      <family val="3"/>
      <charset val="128"/>
      <scheme val="minor"/>
    </font>
  </fonts>
  <fills count="12">
    <fill>
      <patternFill patternType="none"/>
    </fill>
    <fill>
      <patternFill patternType="gray125"/>
    </fill>
    <fill>
      <patternFill patternType="solid">
        <fgColor theme="1"/>
        <bgColor indexed="64"/>
      </patternFill>
    </fill>
    <fill>
      <patternFill patternType="solid">
        <fgColor rgb="FF305496"/>
        <bgColor indexed="64"/>
      </patternFill>
    </fill>
    <fill>
      <patternFill patternType="solid">
        <fgColor rgb="FFBDD7EE"/>
        <bgColor indexed="64"/>
      </patternFill>
    </fill>
    <fill>
      <patternFill patternType="solid">
        <fgColor rgb="FFFFF2CC"/>
        <bgColor indexed="64"/>
      </patternFill>
    </fill>
    <fill>
      <patternFill patternType="solid">
        <fgColor theme="7" tint="0.79998168889431442"/>
        <bgColor indexed="64"/>
      </patternFill>
    </fill>
    <fill>
      <patternFill patternType="solid">
        <fgColor rgb="FFD9E1F2"/>
        <bgColor indexed="64"/>
      </patternFill>
    </fill>
    <fill>
      <patternFill patternType="solid">
        <fgColor theme="2"/>
        <bgColor indexed="64"/>
      </patternFill>
    </fill>
    <fill>
      <patternFill patternType="solid">
        <fgColor theme="2" tint="-9.9978637043366805E-2"/>
        <bgColor indexed="64"/>
      </patternFill>
    </fill>
    <fill>
      <patternFill patternType="solid">
        <fgColor rgb="FFFFFF9B"/>
        <bgColor indexed="64"/>
      </patternFill>
    </fill>
    <fill>
      <patternFill patternType="solid">
        <fgColor rgb="FF85D795"/>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ashed">
        <color auto="1"/>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ashed">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style="thin">
        <color indexed="64"/>
      </left>
      <right/>
      <top/>
      <bottom style="thick">
        <color indexed="64"/>
      </bottom>
      <diagonal/>
    </border>
    <border>
      <left/>
      <right style="thick">
        <color indexed="64"/>
      </right>
      <top/>
      <bottom style="thick">
        <color indexed="64"/>
      </bottom>
      <diagonal/>
    </border>
    <border>
      <left style="dashed">
        <color indexed="64"/>
      </left>
      <right style="thin">
        <color indexed="64"/>
      </right>
      <top style="thin">
        <color indexed="64"/>
      </top>
      <bottom/>
      <diagonal/>
    </border>
    <border>
      <left style="dashed">
        <color auto="1"/>
      </left>
      <right/>
      <top/>
      <bottom style="thin">
        <color indexed="64"/>
      </bottom>
      <diagonal/>
    </border>
    <border>
      <left/>
      <right style="thick">
        <color auto="1"/>
      </right>
      <top style="thin">
        <color auto="1"/>
      </top>
      <bottom style="thin">
        <color auto="1"/>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medium">
        <color indexed="64"/>
      </right>
      <top style="medium">
        <color indexed="64"/>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bottom style="thin">
        <color auto="1"/>
      </bottom>
      <diagonal/>
    </border>
    <border>
      <left/>
      <right/>
      <top/>
      <bottom style="thin">
        <color rgb="FF000000"/>
      </bottom>
      <diagonal/>
    </border>
  </borders>
  <cellStyleXfs count="4">
    <xf numFmtId="0" fontId="0" fillId="0" borderId="0"/>
    <xf numFmtId="0" fontId="2" fillId="0" borderId="0">
      <alignment vertical="center"/>
    </xf>
    <xf numFmtId="0" fontId="35" fillId="0" borderId="0"/>
    <xf numFmtId="0" fontId="1" fillId="0" borderId="0">
      <alignment vertical="center"/>
    </xf>
  </cellStyleXfs>
  <cellXfs count="645">
    <xf numFmtId="0" fontId="0" fillId="0" borderId="0" xfId="0"/>
    <xf numFmtId="0" fontId="4" fillId="0" borderId="0" xfId="0" applyFont="1"/>
    <xf numFmtId="0" fontId="4" fillId="0" borderId="0" xfId="0" applyFont="1" applyAlignment="1">
      <alignment wrapText="1"/>
    </xf>
    <xf numFmtId="49" fontId="4" fillId="0" borderId="0" xfId="0" applyNumberFormat="1" applyFont="1"/>
    <xf numFmtId="0" fontId="6" fillId="0" borderId="0" xfId="0" applyFont="1"/>
    <xf numFmtId="0" fontId="8" fillId="0" borderId="0" xfId="0" applyFont="1"/>
    <xf numFmtId="0" fontId="0" fillId="0" borderId="0" xfId="0" applyAlignment="1">
      <alignment wrapText="1"/>
    </xf>
    <xf numFmtId="0" fontId="14" fillId="0" borderId="17" xfId="0" applyFont="1" applyBorder="1" applyAlignment="1">
      <alignment vertical="center"/>
    </xf>
    <xf numFmtId="0" fontId="14" fillId="0" borderId="13" xfId="0" applyFont="1" applyBorder="1" applyAlignment="1">
      <alignment vertical="center"/>
    </xf>
    <xf numFmtId="0" fontId="14" fillId="0" borderId="70" xfId="0" applyFont="1" applyBorder="1" applyAlignment="1">
      <alignment vertical="center"/>
    </xf>
    <xf numFmtId="0" fontId="5" fillId="0" borderId="0" xfId="0" applyFont="1" applyAlignment="1">
      <alignment vertical="center" wrapText="1"/>
    </xf>
    <xf numFmtId="0" fontId="7" fillId="0" borderId="0" xfId="0" applyFont="1" applyAlignment="1">
      <alignment vertical="center" wrapText="1"/>
    </xf>
    <xf numFmtId="0" fontId="14" fillId="0" borderId="14" xfId="0" applyFont="1" applyBorder="1" applyAlignment="1">
      <alignment vertical="center"/>
    </xf>
    <xf numFmtId="0" fontId="9" fillId="0" borderId="13" xfId="0" applyFont="1" applyBorder="1" applyAlignment="1">
      <alignment vertical="center"/>
    </xf>
    <xf numFmtId="0" fontId="9" fillId="0" borderId="70" xfId="0" applyFont="1" applyBorder="1"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17" fillId="0" borderId="0" xfId="0" applyFont="1" applyAlignment="1">
      <alignment horizontal="center" vertical="center"/>
    </xf>
    <xf numFmtId="0" fontId="17" fillId="0" borderId="0" xfId="0" applyFont="1"/>
    <xf numFmtId="0" fontId="18" fillId="0" borderId="17" xfId="0" applyFont="1" applyBorder="1" applyAlignment="1">
      <alignment horizontal="left" vertical="center"/>
    </xf>
    <xf numFmtId="0" fontId="19" fillId="0" borderId="13" xfId="0" applyFont="1" applyBorder="1" applyAlignment="1">
      <alignment vertical="center"/>
    </xf>
    <xf numFmtId="0" fontId="19" fillId="0" borderId="17" xfId="0" applyFont="1" applyBorder="1" applyAlignment="1">
      <alignment vertical="center"/>
    </xf>
    <xf numFmtId="0" fontId="22" fillId="5" borderId="71" xfId="0" applyFont="1" applyFill="1" applyBorder="1" applyAlignment="1" applyProtection="1">
      <alignment horizontal="center" vertical="center"/>
      <protection locked="0"/>
    </xf>
    <xf numFmtId="49" fontId="26" fillId="6" borderId="71" xfId="0" applyNumberFormat="1" applyFont="1" applyFill="1" applyBorder="1" applyAlignment="1" applyProtection="1">
      <alignment horizontal="center" vertical="center"/>
      <protection locked="0"/>
    </xf>
    <xf numFmtId="0" fontId="26" fillId="5" borderId="71" xfId="0" applyFont="1" applyFill="1" applyBorder="1" applyAlignment="1" applyProtection="1">
      <alignment horizontal="center" vertical="center"/>
      <protection locked="0"/>
    </xf>
    <xf numFmtId="49" fontId="27" fillId="5" borderId="71" xfId="0" applyNumberFormat="1" applyFont="1" applyFill="1" applyBorder="1" applyAlignment="1" applyProtection="1">
      <alignment horizontal="center" vertical="center"/>
      <protection locked="0"/>
    </xf>
    <xf numFmtId="49" fontId="22" fillId="5" borderId="71" xfId="0" applyNumberFormat="1" applyFont="1" applyFill="1" applyBorder="1" applyAlignment="1" applyProtection="1">
      <alignment horizontal="center" vertical="center"/>
      <protection locked="0"/>
    </xf>
    <xf numFmtId="0" fontId="25" fillId="5" borderId="71" xfId="0" applyFont="1" applyFill="1" applyBorder="1" applyAlignment="1" applyProtection="1">
      <alignment horizontal="center" vertical="center" wrapText="1"/>
      <protection locked="0"/>
    </xf>
    <xf numFmtId="0" fontId="27" fillId="5" borderId="71" xfId="0" applyFont="1" applyFill="1" applyBorder="1" applyAlignment="1" applyProtection="1">
      <alignment horizontal="center" vertical="center" wrapText="1"/>
      <protection locked="0"/>
    </xf>
    <xf numFmtId="0" fontId="27" fillId="6" borderId="71" xfId="0" applyFont="1" applyFill="1" applyBorder="1" applyAlignment="1" applyProtection="1">
      <alignment horizontal="center" vertical="center" wrapText="1"/>
      <protection locked="0"/>
    </xf>
    <xf numFmtId="0" fontId="27" fillId="5" borderId="71" xfId="0" applyFont="1" applyFill="1" applyBorder="1" applyAlignment="1" applyProtection="1">
      <alignment horizontal="center" vertical="center"/>
      <protection locked="0"/>
    </xf>
    <xf numFmtId="0" fontId="16" fillId="5" borderId="71" xfId="0" applyFont="1" applyFill="1" applyBorder="1" applyAlignment="1" applyProtection="1">
      <alignment horizontal="center" vertical="center" wrapText="1"/>
      <protection locked="0"/>
    </xf>
    <xf numFmtId="49" fontId="0" fillId="5" borderId="71" xfId="0" applyNumberFormat="1" applyFill="1" applyBorder="1" applyAlignment="1" applyProtection="1">
      <alignment horizontal="center" vertical="center" wrapText="1"/>
      <protection locked="0"/>
    </xf>
    <xf numFmtId="49" fontId="27" fillId="5" borderId="71" xfId="0" applyNumberFormat="1" applyFont="1" applyFill="1" applyBorder="1" applyAlignment="1" applyProtection="1">
      <alignment horizontal="center" vertical="center" wrapText="1"/>
      <protection locked="0"/>
    </xf>
    <xf numFmtId="0" fontId="22" fillId="5" borderId="71" xfId="0" applyFont="1" applyFill="1" applyBorder="1" applyAlignment="1" applyProtection="1">
      <alignment horizontal="center" vertical="center" wrapText="1"/>
      <protection locked="0"/>
    </xf>
    <xf numFmtId="0" fontId="2" fillId="0" borderId="0" xfId="1">
      <alignment vertical="center"/>
    </xf>
    <xf numFmtId="0" fontId="28" fillId="0" borderId="0" xfId="1" applyFont="1" applyAlignment="1">
      <alignment vertical="top"/>
    </xf>
    <xf numFmtId="0" fontId="28" fillId="0" borderId="0" xfId="1" applyFont="1" applyAlignment="1">
      <alignment horizontal="right" vertical="top"/>
    </xf>
    <xf numFmtId="0" fontId="22" fillId="6" borderId="71" xfId="0" applyFont="1" applyFill="1" applyBorder="1" applyAlignment="1" applyProtection="1">
      <alignment horizontal="center" vertical="center"/>
      <protection locked="0"/>
    </xf>
    <xf numFmtId="49" fontId="0" fillId="0" borderId="0" xfId="0" applyNumberFormat="1"/>
    <xf numFmtId="14" fontId="0" fillId="0" borderId="0" xfId="0" applyNumberFormat="1"/>
    <xf numFmtId="0" fontId="26" fillId="8" borderId="71" xfId="0" applyFont="1" applyFill="1" applyBorder="1" applyAlignment="1">
      <alignment horizontal="center" vertical="center"/>
    </xf>
    <xf numFmtId="0" fontId="16" fillId="8" borderId="71" xfId="0" applyFont="1" applyFill="1" applyBorder="1" applyAlignment="1">
      <alignment vertical="center"/>
    </xf>
    <xf numFmtId="0" fontId="24" fillId="8" borderId="71" xfId="0" applyFont="1" applyFill="1" applyBorder="1" applyAlignment="1">
      <alignment horizontal="center" vertical="center"/>
    </xf>
    <xf numFmtId="0" fontId="21" fillId="0" borderId="71" xfId="0" applyFont="1" applyBorder="1" applyAlignment="1">
      <alignment horizontal="center" vertical="center"/>
    </xf>
    <xf numFmtId="0" fontId="15" fillId="8" borderId="71" xfId="0" applyFont="1" applyFill="1" applyBorder="1" applyAlignment="1">
      <alignment vertical="center"/>
    </xf>
    <xf numFmtId="0" fontId="16" fillId="0" borderId="71" xfId="0" applyFont="1" applyBorder="1" applyAlignment="1">
      <alignment vertical="center"/>
    </xf>
    <xf numFmtId="0" fontId="24" fillId="0" borderId="71" xfId="0" applyFont="1" applyBorder="1" applyAlignment="1">
      <alignment horizontal="center" vertical="center"/>
    </xf>
    <xf numFmtId="0" fontId="15" fillId="0" borderId="71" xfId="0" applyFont="1" applyBorder="1" applyAlignment="1">
      <alignment vertical="center"/>
    </xf>
    <xf numFmtId="0" fontId="22" fillId="0" borderId="71" xfId="0" applyFont="1" applyBorder="1" applyAlignment="1">
      <alignment horizontal="left" vertical="center" wrapText="1"/>
    </xf>
    <xf numFmtId="0" fontId="0" fillId="0" borderId="71" xfId="0" applyBorder="1" applyAlignment="1">
      <alignment vertical="center" wrapText="1"/>
    </xf>
    <xf numFmtId="0" fontId="26" fillId="0" borderId="71" xfId="0" applyFont="1" applyBorder="1" applyAlignment="1">
      <alignment horizontal="center" vertical="center"/>
    </xf>
    <xf numFmtId="0" fontId="16" fillId="0" borderId="71" xfId="0" applyFont="1" applyBorder="1" applyAlignment="1">
      <alignment horizontal="center" vertical="center" wrapText="1"/>
    </xf>
    <xf numFmtId="0" fontId="22" fillId="0" borderId="71" xfId="0" applyFont="1" applyBorder="1" applyAlignment="1">
      <alignment vertical="center" wrapText="1"/>
    </xf>
    <xf numFmtId="0" fontId="27" fillId="0" borderId="71" xfId="0" applyFont="1" applyBorder="1" applyAlignment="1">
      <alignment horizontal="center" vertical="center"/>
    </xf>
    <xf numFmtId="0" fontId="22" fillId="0" borderId="71" xfId="0" applyFont="1" applyBorder="1" applyAlignment="1">
      <alignment horizontal="center" vertical="center"/>
    </xf>
    <xf numFmtId="0" fontId="22" fillId="0" borderId="71" xfId="0" applyFont="1" applyBorder="1" applyAlignment="1">
      <alignment horizontal="center" vertical="center" wrapText="1"/>
    </xf>
    <xf numFmtId="0" fontId="21" fillId="0" borderId="71" xfId="0" applyFont="1" applyBorder="1" applyAlignment="1">
      <alignment horizontal="center" vertical="center" wrapText="1"/>
    </xf>
    <xf numFmtId="0" fontId="0" fillId="0" borderId="71" xfId="0" applyBorder="1" applyAlignment="1">
      <alignment horizontal="center" vertical="center" wrapText="1"/>
    </xf>
    <xf numFmtId="0" fontId="23" fillId="0" borderId="71" xfId="0" applyFont="1" applyBorder="1" applyAlignment="1">
      <alignment horizontal="center" vertical="center"/>
    </xf>
    <xf numFmtId="0" fontId="44" fillId="0" borderId="71" xfId="0" applyFont="1" applyBorder="1" applyAlignment="1">
      <alignment vertical="center" wrapText="1"/>
    </xf>
    <xf numFmtId="0" fontId="24" fillId="4" borderId="71" xfId="0" applyFont="1" applyFill="1" applyBorder="1" applyAlignment="1">
      <alignment horizontal="center" vertical="center"/>
    </xf>
    <xf numFmtId="0" fontId="45" fillId="0" borderId="71" xfId="0" applyFont="1" applyBorder="1" applyAlignment="1">
      <alignment horizontal="center" vertical="center"/>
    </xf>
    <xf numFmtId="0" fontId="27" fillId="9" borderId="71" xfId="0" applyFont="1" applyFill="1" applyBorder="1" applyAlignment="1">
      <alignment horizontal="center" vertical="center" wrapText="1"/>
    </xf>
    <xf numFmtId="0" fontId="31" fillId="0" borderId="0" xfId="1" applyFont="1" applyAlignment="1">
      <alignment vertical="top"/>
    </xf>
    <xf numFmtId="0" fontId="32" fillId="0" borderId="0" xfId="1" applyFont="1">
      <alignment vertical="center"/>
    </xf>
    <xf numFmtId="0" fontId="31" fillId="0" borderId="0" xfId="1" applyFont="1" applyAlignment="1">
      <alignment horizontal="right" vertical="top"/>
    </xf>
    <xf numFmtId="0" fontId="31" fillId="0" borderId="0" xfId="1" applyFont="1" applyAlignment="1">
      <alignment vertical="top" wrapText="1"/>
    </xf>
    <xf numFmtId="0" fontId="31" fillId="0" borderId="0" xfId="1" applyFont="1" applyAlignment="1">
      <alignment horizontal="left" vertical="top"/>
    </xf>
    <xf numFmtId="0" fontId="28" fillId="0" borderId="28" xfId="1" applyFont="1" applyBorder="1" applyAlignment="1">
      <alignment vertical="top"/>
    </xf>
    <xf numFmtId="0" fontId="28" fillId="0" borderId="31" xfId="1" applyFont="1" applyBorder="1" applyAlignment="1">
      <alignment vertical="top"/>
    </xf>
    <xf numFmtId="0" fontId="31" fillId="0" borderId="31" xfId="1" applyFont="1" applyBorder="1" applyAlignment="1">
      <alignment vertical="top" wrapText="1"/>
    </xf>
    <xf numFmtId="0" fontId="31" fillId="0" borderId="28" xfId="1" applyFont="1" applyBorder="1" applyAlignment="1">
      <alignment vertical="top"/>
    </xf>
    <xf numFmtId="0" fontId="31" fillId="0" borderId="31" xfId="1" applyFont="1" applyBorder="1" applyAlignment="1">
      <alignment vertical="top"/>
    </xf>
    <xf numFmtId="0" fontId="32" fillId="0" borderId="28" xfId="1" applyFont="1" applyBorder="1">
      <alignment vertical="center"/>
    </xf>
    <xf numFmtId="0" fontId="31" fillId="0" borderId="0" xfId="1" applyFont="1" applyAlignment="1">
      <alignment horizontal="left" vertical="center"/>
    </xf>
    <xf numFmtId="0" fontId="28" fillId="0" borderId="0" xfId="1" applyFont="1">
      <alignment vertical="center"/>
    </xf>
    <xf numFmtId="0" fontId="31" fillId="0" borderId="31" xfId="1" applyFont="1" applyBorder="1">
      <alignment vertical="center"/>
    </xf>
    <xf numFmtId="0" fontId="31" fillId="0" borderId="0" xfId="1" applyFont="1">
      <alignment vertical="center"/>
    </xf>
    <xf numFmtId="0" fontId="28" fillId="0" borderId="0" xfId="1" applyFont="1" applyAlignment="1">
      <alignment vertical="center" wrapText="1"/>
    </xf>
    <xf numFmtId="0" fontId="31" fillId="0" borderId="31" xfId="1" applyFont="1" applyBorder="1" applyAlignment="1">
      <alignment horizontal="center" vertical="center"/>
    </xf>
    <xf numFmtId="0" fontId="34" fillId="0" borderId="32" xfId="1" applyFont="1" applyBorder="1" applyAlignment="1">
      <alignment vertical="top"/>
    </xf>
    <xf numFmtId="0" fontId="31" fillId="0" borderId="33" xfId="1" applyFont="1" applyBorder="1" applyAlignment="1">
      <alignment vertical="top"/>
    </xf>
    <xf numFmtId="0" fontId="31" fillId="0" borderId="36" xfId="1" applyFont="1" applyBorder="1" applyAlignment="1">
      <alignment vertical="top"/>
    </xf>
    <xf numFmtId="0" fontId="7" fillId="0" borderId="0" xfId="3" applyFont="1">
      <alignment vertical="center"/>
    </xf>
    <xf numFmtId="0" fontId="1" fillId="0" borderId="0" xfId="3">
      <alignment vertical="center"/>
    </xf>
    <xf numFmtId="0" fontId="48" fillId="0" borderId="0" xfId="3" applyFont="1">
      <alignment vertical="center"/>
    </xf>
    <xf numFmtId="0" fontId="48" fillId="0" borderId="0" xfId="3" applyFont="1" applyAlignment="1">
      <alignment horizontal="left" vertical="center"/>
    </xf>
    <xf numFmtId="0" fontId="48" fillId="0" borderId="0" xfId="3" applyFont="1" applyAlignment="1">
      <alignment horizontal="center" vertical="center"/>
    </xf>
    <xf numFmtId="0" fontId="48" fillId="0" borderId="6" xfId="3" applyFont="1" applyBorder="1" applyAlignment="1">
      <alignment horizontal="left" vertical="center"/>
    </xf>
    <xf numFmtId="0" fontId="48" fillId="0" borderId="79" xfId="3" applyFont="1" applyBorder="1">
      <alignment vertical="center"/>
    </xf>
    <xf numFmtId="0" fontId="49" fillId="0" borderId="79" xfId="3" applyFont="1" applyBorder="1">
      <alignment vertical="center"/>
    </xf>
    <xf numFmtId="0" fontId="9" fillId="0" borderId="0" xfId="0" applyFont="1"/>
    <xf numFmtId="0" fontId="7" fillId="0" borderId="0" xfId="0" applyFont="1"/>
    <xf numFmtId="0" fontId="43" fillId="0" borderId="38" xfId="0" applyFont="1" applyBorder="1" applyAlignment="1">
      <alignment horizontal="center" vertical="center"/>
    </xf>
    <xf numFmtId="0" fontId="43" fillId="0" borderId="39" xfId="0" applyFont="1" applyBorder="1" applyAlignment="1">
      <alignment horizontal="center" vertical="center"/>
    </xf>
    <xf numFmtId="0" fontId="43" fillId="0" borderId="40" xfId="0" applyFont="1" applyBorder="1" applyAlignment="1">
      <alignment horizontal="center" vertical="center"/>
    </xf>
    <xf numFmtId="0" fontId="7" fillId="0" borderId="0" xfId="0" applyFont="1" applyAlignment="1">
      <alignment horizontal="center" vertical="center" wrapText="1"/>
    </xf>
    <xf numFmtId="0" fontId="14" fillId="0" borderId="9" xfId="0" applyFont="1" applyBorder="1" applyAlignment="1">
      <alignment horizontal="center" vertical="center"/>
    </xf>
    <xf numFmtId="0" fontId="14" fillId="0" borderId="42" xfId="0" applyFont="1" applyBorder="1" applyAlignment="1">
      <alignment horizontal="center" vertical="center"/>
    </xf>
    <xf numFmtId="0" fontId="36" fillId="0" borderId="0" xfId="0" applyFont="1" applyAlignment="1">
      <alignment vertical="distributed"/>
    </xf>
    <xf numFmtId="0" fontId="46" fillId="0" borderId="0" xfId="0" applyFont="1"/>
    <xf numFmtId="0" fontId="14" fillId="0" borderId="0" xfId="0" applyFont="1"/>
    <xf numFmtId="0" fontId="7" fillId="0" borderId="0" xfId="0" applyFont="1" applyAlignment="1">
      <alignment vertical="top"/>
    </xf>
    <xf numFmtId="0" fontId="39" fillId="0" borderId="0" xfId="0" applyFont="1"/>
    <xf numFmtId="0" fontId="39" fillId="0" borderId="0" xfId="0" applyFont="1" applyAlignment="1">
      <alignment vertical="center" wrapText="1"/>
    </xf>
    <xf numFmtId="0" fontId="40" fillId="0" borderId="0" xfId="0" applyFont="1" applyAlignment="1">
      <alignment vertical="top"/>
    </xf>
    <xf numFmtId="0" fontId="50" fillId="0" borderId="0" xfId="0" applyFont="1" applyAlignment="1">
      <alignment vertical="top"/>
    </xf>
    <xf numFmtId="0" fontId="51" fillId="0" borderId="0" xfId="0" applyFont="1"/>
    <xf numFmtId="0" fontId="39" fillId="0" borderId="0" xfId="0" applyFont="1" applyAlignment="1">
      <alignment vertical="center"/>
    </xf>
    <xf numFmtId="0" fontId="40" fillId="0" borderId="0" xfId="0" applyFont="1"/>
    <xf numFmtId="0" fontId="50" fillId="0" borderId="0" xfId="0" applyFont="1"/>
    <xf numFmtId="0" fontId="39" fillId="0" borderId="0" xfId="0" applyFont="1" applyAlignment="1">
      <alignment vertical="top"/>
    </xf>
    <xf numFmtId="0" fontId="5" fillId="0" borderId="0" xfId="0" applyFont="1" applyAlignment="1">
      <alignment vertical="top" wrapText="1"/>
    </xf>
    <xf numFmtId="0" fontId="38" fillId="0" borderId="60" xfId="0" applyFont="1" applyBorder="1" applyAlignment="1">
      <alignment horizontal="center" vertical="center"/>
    </xf>
    <xf numFmtId="0" fontId="9" fillId="0" borderId="3" xfId="0" applyFont="1" applyBorder="1" applyAlignment="1">
      <alignment vertical="center"/>
    </xf>
    <xf numFmtId="49" fontId="9" fillId="0" borderId="6" xfId="0" applyNumberFormat="1" applyFont="1" applyBorder="1" applyAlignment="1">
      <alignment vertical="center"/>
    </xf>
    <xf numFmtId="49" fontId="9" fillId="0" borderId="0" xfId="0" applyNumberFormat="1" applyFont="1" applyAlignment="1">
      <alignment vertical="center"/>
    </xf>
    <xf numFmtId="0" fontId="42" fillId="0" borderId="12" xfId="0" applyFont="1" applyBorder="1" applyAlignment="1">
      <alignment horizontal="center" vertical="center"/>
    </xf>
    <xf numFmtId="0" fontId="14" fillId="0" borderId="13" xfId="0" applyFont="1" applyBorder="1"/>
    <xf numFmtId="0" fontId="9" fillId="0" borderId="55" xfId="0" applyFont="1" applyBorder="1" applyAlignment="1">
      <alignment vertical="center"/>
    </xf>
    <xf numFmtId="0" fontId="14" fillId="0" borderId="55" xfId="0" applyFont="1" applyBorder="1" applyAlignment="1">
      <alignment vertical="center"/>
    </xf>
    <xf numFmtId="49" fontId="14" fillId="0" borderId="55" xfId="0" applyNumberFormat="1" applyFont="1" applyBorder="1" applyAlignment="1">
      <alignment vertical="center"/>
    </xf>
    <xf numFmtId="0" fontId="42" fillId="0" borderId="2" xfId="0" applyFont="1" applyBorder="1" applyAlignment="1">
      <alignment horizontal="right" vertical="center"/>
    </xf>
    <xf numFmtId="0" fontId="42" fillId="0" borderId="3" xfId="0" applyFont="1" applyBorder="1" applyAlignment="1">
      <alignment horizontal="right" vertical="center"/>
    </xf>
    <xf numFmtId="0" fontId="42" fillId="0" borderId="15" xfId="0" applyFont="1" applyBorder="1" applyAlignment="1">
      <alignment horizontal="right" vertical="center"/>
    </xf>
    <xf numFmtId="0" fontId="42" fillId="0" borderId="0" xfId="0" applyFont="1" applyAlignment="1">
      <alignment horizontal="right" vertical="center"/>
    </xf>
    <xf numFmtId="0" fontId="14" fillId="0" borderId="16" xfId="0" applyFont="1" applyBorder="1" applyAlignment="1">
      <alignment horizontal="left" vertical="center"/>
    </xf>
    <xf numFmtId="0" fontId="42" fillId="0" borderId="5" xfId="0" applyFont="1" applyBorder="1" applyAlignment="1">
      <alignment horizontal="right" vertical="center"/>
    </xf>
    <xf numFmtId="0" fontId="42" fillId="0" borderId="6" xfId="0" applyFont="1" applyBorder="1" applyAlignment="1">
      <alignment horizontal="right" vertical="center"/>
    </xf>
    <xf numFmtId="0" fontId="14" fillId="0" borderId="7" xfId="0" applyFont="1" applyBorder="1" applyAlignment="1">
      <alignment horizontal="left" vertical="center"/>
    </xf>
    <xf numFmtId="0" fontId="52" fillId="0" borderId="0" xfId="0" applyFont="1"/>
    <xf numFmtId="0" fontId="9" fillId="0" borderId="0" xfId="0" quotePrefix="1" applyFont="1"/>
    <xf numFmtId="0" fontId="43" fillId="0" borderId="8" xfId="0" applyFont="1" applyBorder="1" applyAlignment="1">
      <alignment horizontal="center" vertical="center"/>
    </xf>
    <xf numFmtId="0" fontId="14" fillId="0" borderId="8" xfId="0" applyFont="1" applyBorder="1" applyAlignment="1">
      <alignment horizontal="center" vertical="center"/>
    </xf>
    <xf numFmtId="0" fontId="40" fillId="0" borderId="0" xfId="0" applyFont="1" applyAlignment="1">
      <alignment vertical="center" wrapText="1"/>
    </xf>
    <xf numFmtId="0" fontId="14" fillId="0" borderId="0" xfId="0" applyFont="1" applyAlignment="1">
      <alignment vertical="center" wrapText="1"/>
    </xf>
    <xf numFmtId="0" fontId="51" fillId="0" borderId="0" xfId="0" applyFont="1" applyAlignment="1">
      <alignment vertical="center" wrapText="1"/>
    </xf>
    <xf numFmtId="0" fontId="14" fillId="0" borderId="0" xfId="0" applyFont="1" applyAlignment="1">
      <alignment vertical="top"/>
    </xf>
    <xf numFmtId="0" fontId="14" fillId="0" borderId="0" xfId="0" applyFont="1" applyAlignment="1">
      <alignment vertical="center"/>
    </xf>
    <xf numFmtId="0" fontId="51" fillId="0" borderId="0" xfId="0" applyFont="1" applyAlignment="1">
      <alignment vertical="center"/>
    </xf>
    <xf numFmtId="0" fontId="9" fillId="0" borderId="0" xfId="0" applyFont="1" applyAlignment="1">
      <alignment vertical="center"/>
    </xf>
    <xf numFmtId="0" fontId="40" fillId="0" borderId="0" xfId="0" applyFont="1" applyAlignment="1">
      <alignment vertical="center"/>
    </xf>
    <xf numFmtId="0" fontId="51" fillId="0" borderId="0" xfId="0" applyFont="1" applyAlignment="1">
      <alignment vertical="top"/>
    </xf>
    <xf numFmtId="0" fontId="38" fillId="0" borderId="23" xfId="0" applyFont="1" applyBorder="1" applyAlignment="1">
      <alignment horizontal="center" vertical="center"/>
    </xf>
    <xf numFmtId="0" fontId="14" fillId="0" borderId="3" xfId="0" applyFont="1" applyBorder="1" applyAlignment="1">
      <alignment vertical="center"/>
    </xf>
    <xf numFmtId="49" fontId="14" fillId="0" borderId="6" xfId="0" applyNumberFormat="1" applyFont="1" applyBorder="1" applyAlignment="1">
      <alignment vertical="center"/>
    </xf>
    <xf numFmtId="49" fontId="14" fillId="0" borderId="0" xfId="0" applyNumberFormat="1" applyFont="1" applyAlignment="1">
      <alignment vertical="center"/>
    </xf>
    <xf numFmtId="0" fontId="14"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12" xfId="0" applyFont="1" applyBorder="1"/>
    <xf numFmtId="0" fontId="14" fillId="0" borderId="33" xfId="0" applyFont="1" applyBorder="1" applyAlignment="1">
      <alignment vertical="center"/>
    </xf>
    <xf numFmtId="49" fontId="14" fillId="0" borderId="33" xfId="0" applyNumberFormat="1" applyFont="1" applyBorder="1" applyAlignment="1">
      <alignment vertical="center"/>
    </xf>
    <xf numFmtId="0" fontId="14" fillId="0" borderId="2" xfId="0" applyFont="1" applyBorder="1" applyAlignment="1">
      <alignment horizontal="left" vertical="center"/>
      <extLst>
        <ext xmlns:xfpb="http://schemas.microsoft.com/office/spreadsheetml/2022/featurepropertybag" uri="{C7286773-470A-42A8-94C5-96B5CB345126}">
          <xfpb:xfComplement i="0"/>
        </ext>
      </extLst>
    </xf>
    <xf numFmtId="0" fontId="14" fillId="0" borderId="3" xfId="0" applyFont="1" applyBorder="1" applyAlignment="1">
      <alignment horizontal="left" vertical="center"/>
      <extLst>
        <ext xmlns:xfpb="http://schemas.microsoft.com/office/spreadsheetml/2022/featurepropertybag" uri="{C7286773-470A-42A8-94C5-96B5CB345126}">
          <xfpb:xfComplement i="0"/>
        </ext>
      </extLst>
    </xf>
    <xf numFmtId="0" fontId="14" fillId="0" borderId="15" xfId="0" applyFont="1" applyBorder="1" applyAlignment="1">
      <alignment horizontal="left" vertical="center"/>
      <extLst>
        <ext xmlns:xfpb="http://schemas.microsoft.com/office/spreadsheetml/2022/featurepropertybag" uri="{C7286773-470A-42A8-94C5-96B5CB345126}">
          <xfpb:xfComplement i="0"/>
        </ext>
      </extLst>
    </xf>
    <xf numFmtId="0" fontId="14" fillId="0" borderId="0" xfId="0" applyFont="1" applyAlignment="1">
      <alignment horizontal="left" vertical="center"/>
      <extLst>
        <ext xmlns:xfpb="http://schemas.microsoft.com/office/spreadsheetml/2022/featurepropertybag" uri="{C7286773-470A-42A8-94C5-96B5CB345126}">
          <xfpb:xfComplement i="0"/>
        </ext>
      </extLst>
    </xf>
    <xf numFmtId="0" fontId="14" fillId="0" borderId="5" xfId="0" applyFont="1" applyBorder="1" applyAlignment="1">
      <alignment horizontal="left" vertical="center"/>
      <extLst>
        <ext xmlns:xfpb="http://schemas.microsoft.com/office/spreadsheetml/2022/featurepropertybag" uri="{C7286773-470A-42A8-94C5-96B5CB345126}">
          <xfpb:xfComplement i="0"/>
        </ext>
      </extLst>
    </xf>
    <xf numFmtId="0" fontId="14" fillId="0" borderId="6" xfId="0" applyFont="1" applyBorder="1" applyAlignment="1">
      <alignment horizontal="left" vertical="center"/>
      <extLst>
        <ext xmlns:xfpb="http://schemas.microsoft.com/office/spreadsheetml/2022/featurepropertybag" uri="{C7286773-470A-42A8-94C5-96B5CB345126}">
          <xfpb:xfComplement i="0"/>
        </ext>
      </extLst>
    </xf>
    <xf numFmtId="0" fontId="49" fillId="0" borderId="0" xfId="0" applyFont="1" applyAlignment="1">
      <alignment vertical="center"/>
    </xf>
    <xf numFmtId="0" fontId="14" fillId="0" borderId="12" xfId="0" applyFont="1" applyBorder="1" applyAlignment="1">
      <alignment vertical="center"/>
      <extLst>
        <ext xmlns:xfpb="http://schemas.microsoft.com/office/spreadsheetml/2022/featurepropertybag" uri="{C7286773-470A-42A8-94C5-96B5CB345126}">
          <xfpb:xfComplement i="0"/>
        </ext>
      </extLst>
    </xf>
    <xf numFmtId="0" fontId="7" fillId="0" borderId="12" xfId="0" applyFont="1" applyBorder="1"/>
    <xf numFmtId="0" fontId="9" fillId="0" borderId="33" xfId="0" applyFont="1" applyBorder="1" applyAlignment="1">
      <alignment vertical="center"/>
    </xf>
    <xf numFmtId="49" fontId="9" fillId="0" borderId="33" xfId="0" applyNumberFormat="1" applyFont="1" applyBorder="1" applyAlignment="1">
      <alignment vertical="center"/>
    </xf>
    <xf numFmtId="0" fontId="9" fillId="0" borderId="2" xfId="0" applyFont="1" applyBorder="1" applyAlignment="1">
      <alignment horizontal="right" vertical="center"/>
      <extLst>
        <ext xmlns:xfpb="http://schemas.microsoft.com/office/spreadsheetml/2022/featurepropertybag" uri="{C7286773-470A-42A8-94C5-96B5CB345126}">
          <xfpb:xfComplement i="0"/>
        </ext>
      </extLst>
    </xf>
    <xf numFmtId="0" fontId="9" fillId="0" borderId="3" xfId="0" applyFont="1" applyBorder="1" applyAlignment="1">
      <alignment horizontal="right" vertical="center"/>
      <extLst>
        <ext xmlns:xfpb="http://schemas.microsoft.com/office/spreadsheetml/2022/featurepropertybag" uri="{C7286773-470A-42A8-94C5-96B5CB345126}">
          <xfpb:xfComplement i="0"/>
        </ext>
      </extLst>
    </xf>
    <xf numFmtId="0" fontId="9" fillId="0" borderId="15" xfId="0" applyFont="1" applyBorder="1" applyAlignment="1">
      <alignment horizontal="right" vertical="center"/>
      <extLst>
        <ext xmlns:xfpb="http://schemas.microsoft.com/office/spreadsheetml/2022/featurepropertybag" uri="{C7286773-470A-42A8-94C5-96B5CB345126}">
          <xfpb:xfComplement i="0"/>
        </ext>
      </extLst>
    </xf>
    <xf numFmtId="0" fontId="9" fillId="0" borderId="0" xfId="0" applyFont="1" applyAlignment="1">
      <alignment horizontal="right" vertical="center"/>
      <extLst>
        <ext xmlns:xfpb="http://schemas.microsoft.com/office/spreadsheetml/2022/featurepropertybag" uri="{C7286773-470A-42A8-94C5-96B5CB345126}">
          <xfpb:xfComplement i="0"/>
        </ext>
      </extLst>
    </xf>
    <xf numFmtId="0" fontId="9" fillId="0" borderId="16" xfId="0" applyFont="1" applyBorder="1" applyAlignment="1">
      <alignment horizontal="left" vertical="center"/>
    </xf>
    <xf numFmtId="0" fontId="9" fillId="0" borderId="5" xfId="0" applyFont="1" applyBorder="1" applyAlignment="1">
      <alignment horizontal="right" vertical="center"/>
      <extLst>
        <ext xmlns:xfpb="http://schemas.microsoft.com/office/spreadsheetml/2022/featurepropertybag" uri="{C7286773-470A-42A8-94C5-96B5CB345126}">
          <xfpb:xfComplement i="0"/>
        </ext>
      </extLst>
    </xf>
    <xf numFmtId="0" fontId="9" fillId="0" borderId="6" xfId="0" applyFont="1" applyBorder="1" applyAlignment="1">
      <alignment horizontal="right" vertical="center"/>
      <extLst>
        <ext xmlns:xfpb="http://schemas.microsoft.com/office/spreadsheetml/2022/featurepropertybag" uri="{C7286773-470A-42A8-94C5-96B5CB345126}">
          <xfpb:xfComplement i="0"/>
        </ext>
      </extLst>
    </xf>
    <xf numFmtId="0" fontId="9" fillId="0" borderId="7" xfId="0" applyFont="1" applyBorder="1" applyAlignment="1">
      <alignment horizontal="left" vertical="center"/>
    </xf>
    <xf numFmtId="0" fontId="54" fillId="3" borderId="71" xfId="0" applyFont="1" applyFill="1" applyBorder="1" applyAlignment="1">
      <alignment horizontal="center" vertical="center" wrapText="1"/>
    </xf>
    <xf numFmtId="0" fontId="54" fillId="3" borderId="71" xfId="0" applyFont="1" applyFill="1" applyBorder="1" applyAlignment="1">
      <alignment horizontal="center" vertical="center"/>
    </xf>
    <xf numFmtId="0" fontId="22" fillId="8" borderId="71" xfId="0" applyFont="1" applyFill="1" applyBorder="1" applyAlignment="1">
      <alignment horizontal="left" vertical="center"/>
    </xf>
    <xf numFmtId="0" fontId="22" fillId="0" borderId="71" xfId="0" applyFont="1" applyBorder="1" applyAlignment="1">
      <alignment horizontal="left" vertical="center"/>
    </xf>
    <xf numFmtId="0" fontId="14" fillId="0" borderId="0" xfId="2" applyFont="1"/>
    <xf numFmtId="0" fontId="7" fillId="0" borderId="0" xfId="2" applyFont="1"/>
    <xf numFmtId="0" fontId="4" fillId="0" borderId="0" xfId="2" applyFont="1"/>
    <xf numFmtId="0" fontId="7" fillId="0" borderId="0" xfId="2" applyFont="1" applyAlignment="1">
      <alignment horizontal="center" vertical="center" wrapText="1"/>
    </xf>
    <xf numFmtId="0" fontId="36" fillId="0" borderId="0" xfId="2" applyFont="1" applyAlignment="1">
      <alignment vertical="distributed"/>
    </xf>
    <xf numFmtId="0" fontId="14" fillId="0" borderId="1" xfId="2" applyFont="1" applyBorder="1" applyAlignment="1">
      <alignment horizontal="center" vertical="center"/>
    </xf>
    <xf numFmtId="0" fontId="14" fillId="0" borderId="0" xfId="2" applyFont="1" applyAlignment="1">
      <alignment horizontal="left" vertical="center"/>
    </xf>
    <xf numFmtId="0" fontId="14" fillId="0" borderId="0" xfId="2" applyFont="1" applyAlignment="1">
      <alignment horizontal="center" vertical="center"/>
    </xf>
    <xf numFmtId="0" fontId="7" fillId="0" borderId="2" xfId="2" applyFont="1" applyBorder="1"/>
    <xf numFmtId="0" fontId="7" fillId="0" borderId="3" xfId="2" applyFont="1" applyBorder="1"/>
    <xf numFmtId="0" fontId="36" fillId="0" borderId="3" xfId="2" applyFont="1" applyBorder="1" applyAlignment="1">
      <alignment horizontal="left" vertical="distributed"/>
    </xf>
    <xf numFmtId="0" fontId="14" fillId="0" borderId="3" xfId="2" applyFont="1" applyBorder="1" applyAlignment="1">
      <alignment horizontal="left" vertical="center"/>
    </xf>
    <xf numFmtId="0" fontId="14" fillId="0" borderId="3" xfId="2" applyFont="1" applyBorder="1" applyAlignment="1">
      <alignment horizontal="center" vertical="center"/>
    </xf>
    <xf numFmtId="0" fontId="7" fillId="0" borderId="4" xfId="2" applyFont="1" applyBorder="1"/>
    <xf numFmtId="0" fontId="7" fillId="0" borderId="15" xfId="2" applyFont="1" applyBorder="1"/>
    <xf numFmtId="0" fontId="7" fillId="0" borderId="16" xfId="2" applyFont="1" applyBorder="1"/>
    <xf numFmtId="0" fontId="4" fillId="0" borderId="15" xfId="2" applyFont="1" applyBorder="1"/>
    <xf numFmtId="0" fontId="36" fillId="0" borderId="15" xfId="2" applyFont="1" applyBorder="1"/>
    <xf numFmtId="0" fontId="38" fillId="0" borderId="0" xfId="2" applyFont="1" applyAlignment="1">
      <alignment horizontal="center"/>
    </xf>
    <xf numFmtId="0" fontId="7" fillId="0" borderId="0" xfId="2" applyFont="1" applyAlignment="1">
      <alignment horizontal="center"/>
    </xf>
    <xf numFmtId="0" fontId="36" fillId="0" borderId="0" xfId="2" applyFont="1"/>
    <xf numFmtId="0" fontId="7" fillId="0" borderId="0" xfId="2" applyFont="1" applyAlignment="1">
      <alignment vertical="top"/>
    </xf>
    <xf numFmtId="0" fontId="36" fillId="0" borderId="0" xfId="2" applyFont="1" applyAlignment="1">
      <alignment vertical="center"/>
    </xf>
    <xf numFmtId="0" fontId="38" fillId="0" borderId="0" xfId="2" applyFont="1" applyAlignment="1">
      <alignment vertical="center"/>
    </xf>
    <xf numFmtId="0" fontId="39" fillId="0" borderId="0" xfId="2" applyFont="1"/>
    <xf numFmtId="0" fontId="40" fillId="0" borderId="15" xfId="2" applyFont="1" applyBorder="1" applyAlignment="1">
      <alignment vertical="top" wrapText="1"/>
    </xf>
    <xf numFmtId="0" fontId="40" fillId="0" borderId="0" xfId="2" applyFont="1" applyAlignment="1">
      <alignment vertical="top" wrapText="1"/>
    </xf>
    <xf numFmtId="0" fontId="39" fillId="0" borderId="16" xfId="2" applyFont="1" applyBorder="1"/>
    <xf numFmtId="0" fontId="8" fillId="0" borderId="0" xfId="2" applyFont="1"/>
    <xf numFmtId="0" fontId="40" fillId="0" borderId="0" xfId="2" applyFont="1" applyAlignment="1">
      <alignment horizontal="right" vertical="top" wrapText="1"/>
    </xf>
    <xf numFmtId="0" fontId="36" fillId="0" borderId="0" xfId="2" applyFont="1" applyAlignment="1">
      <alignment horizontal="left" vertical="center"/>
    </xf>
    <xf numFmtId="0" fontId="36" fillId="0" borderId="0" xfId="2" applyFont="1" applyAlignment="1">
      <alignment vertical="top" wrapText="1"/>
    </xf>
    <xf numFmtId="0" fontId="5" fillId="0" borderId="15" xfId="2" applyFont="1" applyBorder="1" applyAlignment="1">
      <alignment vertical="top" wrapText="1"/>
    </xf>
    <xf numFmtId="0" fontId="36" fillId="0" borderId="0" xfId="2" applyFont="1" applyAlignment="1">
      <alignment vertical="top"/>
    </xf>
    <xf numFmtId="0" fontId="5" fillId="0" borderId="0" xfId="2" applyFont="1" applyAlignment="1">
      <alignment vertical="top" wrapText="1"/>
    </xf>
    <xf numFmtId="0" fontId="9" fillId="0" borderId="15" xfId="2" applyFont="1" applyBorder="1" applyAlignment="1">
      <alignment vertical="center" textRotation="255" wrapText="1"/>
    </xf>
    <xf numFmtId="0" fontId="14" fillId="0" borderId="72" xfId="2" applyFont="1" applyBorder="1"/>
    <xf numFmtId="0" fontId="9" fillId="0" borderId="31" xfId="2" applyFont="1" applyBorder="1" applyAlignment="1">
      <alignment vertical="center"/>
    </xf>
    <xf numFmtId="0" fontId="38" fillId="0" borderId="3" xfId="2" applyFont="1" applyBorder="1" applyAlignment="1">
      <alignment vertical="center" wrapText="1"/>
    </xf>
    <xf numFmtId="0" fontId="9" fillId="0" borderId="3" xfId="2" applyFont="1" applyBorder="1" applyAlignment="1">
      <alignment vertical="center" textRotation="255"/>
    </xf>
    <xf numFmtId="0" fontId="36" fillId="0" borderId="3" xfId="2" applyFont="1" applyBorder="1" applyAlignment="1">
      <alignment vertical="center"/>
    </xf>
    <xf numFmtId="0" fontId="36" fillId="0" borderId="29" xfId="2" applyFont="1" applyBorder="1" applyAlignment="1">
      <alignment vertical="center"/>
    </xf>
    <xf numFmtId="0" fontId="38" fillId="0" borderId="20" xfId="2" applyFont="1" applyBorder="1" applyAlignment="1">
      <alignment vertical="center" wrapText="1"/>
    </xf>
    <xf numFmtId="0" fontId="38" fillId="0" borderId="21" xfId="2" applyFont="1" applyBorder="1" applyAlignment="1">
      <alignment vertical="center" wrapText="1"/>
    </xf>
    <xf numFmtId="0" fontId="9" fillId="0" borderId="0" xfId="2" applyFont="1" applyAlignment="1">
      <alignment vertical="center" textRotation="255" wrapText="1"/>
    </xf>
    <xf numFmtId="0" fontId="14" fillId="0" borderId="0" xfId="2" applyFont="1" applyAlignment="1">
      <alignment vertical="center"/>
    </xf>
    <xf numFmtId="0" fontId="9" fillId="0" borderId="0" xfId="2" applyFont="1"/>
    <xf numFmtId="0" fontId="9" fillId="0" borderId="0" xfId="2" applyFont="1" applyAlignment="1">
      <alignment vertical="center"/>
    </xf>
    <xf numFmtId="49" fontId="38" fillId="0" borderId="0" xfId="2" applyNumberFormat="1" applyFont="1" applyAlignment="1">
      <alignment vertical="center"/>
    </xf>
    <xf numFmtId="49" fontId="9" fillId="0" borderId="0" xfId="2" applyNumberFormat="1" applyFont="1" applyAlignment="1">
      <alignment vertical="center"/>
    </xf>
    <xf numFmtId="0" fontId="14" fillId="0" borderId="0" xfId="2" applyFont="1" applyAlignment="1">
      <alignment vertical="top"/>
    </xf>
    <xf numFmtId="0" fontId="9" fillId="0" borderId="0" xfId="2" applyFont="1" applyAlignment="1">
      <alignment vertical="top"/>
    </xf>
    <xf numFmtId="0" fontId="9" fillId="0" borderId="0" xfId="2" applyFont="1" applyAlignment="1">
      <alignment vertical="center" wrapText="1"/>
    </xf>
    <xf numFmtId="0" fontId="36" fillId="0" borderId="0" xfId="2" applyFont="1" applyAlignment="1">
      <alignment wrapText="1"/>
    </xf>
    <xf numFmtId="0" fontId="14" fillId="0" borderId="15" xfId="2" applyFont="1" applyBorder="1" applyAlignment="1">
      <alignment vertical="center"/>
    </xf>
    <xf numFmtId="0" fontId="14" fillId="0" borderId="15" xfId="2" applyFont="1" applyBorder="1"/>
    <xf numFmtId="0" fontId="38" fillId="0" borderId="0" xfId="2" applyFont="1" applyAlignment="1">
      <alignment wrapText="1"/>
    </xf>
    <xf numFmtId="0" fontId="36" fillId="0" borderId="6" xfId="2" applyFont="1" applyBorder="1"/>
    <xf numFmtId="0" fontId="38" fillId="0" borderId="6" xfId="2" applyFont="1" applyBorder="1" applyAlignment="1">
      <alignment wrapText="1"/>
    </xf>
    <xf numFmtId="0" fontId="14" fillId="0" borderId="15" xfId="2" applyFont="1" applyBorder="1" applyAlignment="1">
      <alignment vertical="center" textRotation="255" wrapText="1"/>
    </xf>
    <xf numFmtId="0" fontId="10" fillId="0" borderId="15" xfId="2" applyFont="1" applyBorder="1" applyAlignment="1">
      <alignment vertical="center" wrapText="1"/>
    </xf>
    <xf numFmtId="0" fontId="10" fillId="0" borderId="0" xfId="2" applyFont="1" applyAlignment="1">
      <alignment vertical="center" wrapText="1"/>
    </xf>
    <xf numFmtId="0" fontId="42" fillId="0" borderId="0" xfId="2" applyFont="1" applyAlignment="1">
      <alignment horizontal="center" vertical="center"/>
    </xf>
    <xf numFmtId="0" fontId="43" fillId="0" borderId="0" xfId="2" applyFont="1" applyAlignment="1">
      <alignment vertical="center"/>
    </xf>
    <xf numFmtId="0" fontId="41" fillId="0" borderId="0" xfId="2" applyFont="1" applyAlignment="1">
      <alignment vertical="center"/>
    </xf>
    <xf numFmtId="0" fontId="14" fillId="0" borderId="0" xfId="2" applyFont="1" applyAlignment="1">
      <alignment vertical="center" wrapText="1"/>
    </xf>
    <xf numFmtId="0" fontId="14" fillId="0" borderId="0" xfId="2" applyFont="1" applyAlignment="1">
      <alignment vertical="center" textRotation="255"/>
    </xf>
    <xf numFmtId="0" fontId="9" fillId="0" borderId="5" xfId="2" applyFont="1" applyBorder="1" applyAlignment="1">
      <alignment vertical="center" textRotation="255" wrapText="1"/>
    </xf>
    <xf numFmtId="0" fontId="9" fillId="0" borderId="6" xfId="2" applyFont="1" applyBorder="1" applyAlignment="1">
      <alignment vertical="center" textRotation="255" wrapText="1"/>
    </xf>
    <xf numFmtId="0" fontId="14" fillId="0" borderId="6" xfId="2" applyFont="1" applyBorder="1" applyAlignment="1">
      <alignment vertical="center" textRotation="255"/>
    </xf>
    <xf numFmtId="0" fontId="41" fillId="0" borderId="6" xfId="2" applyFont="1" applyBorder="1" applyAlignment="1">
      <alignment vertical="center"/>
    </xf>
    <xf numFmtId="0" fontId="38" fillId="0" borderId="6" xfId="2" applyFont="1" applyBorder="1" applyAlignment="1">
      <alignment vertical="center" wrapText="1"/>
    </xf>
    <xf numFmtId="0" fontId="7" fillId="0" borderId="7" xfId="2" applyFont="1" applyBorder="1"/>
    <xf numFmtId="0" fontId="38" fillId="0" borderId="6" xfId="2" applyFont="1" applyBorder="1" applyAlignment="1" applyProtection="1">
      <alignment wrapText="1"/>
      <protection locked="0"/>
    </xf>
    <xf numFmtId="0" fontId="0" fillId="0" borderId="0" xfId="0" applyAlignment="1">
      <alignment horizontal="right" wrapText="1"/>
    </xf>
    <xf numFmtId="0" fontId="24" fillId="4" borderId="71" xfId="0" applyFont="1" applyFill="1" applyBorder="1" applyAlignment="1">
      <alignment vertical="center"/>
    </xf>
    <xf numFmtId="0" fontId="55" fillId="11" borderId="12" xfId="0" applyFont="1" applyFill="1" applyBorder="1" applyAlignment="1">
      <alignment horizontal="left" vertical="center" wrapText="1"/>
    </xf>
    <xf numFmtId="0" fontId="56" fillId="11" borderId="13" xfId="0" applyFont="1" applyFill="1" applyBorder="1" applyAlignment="1">
      <alignment horizontal="left" vertical="center"/>
    </xf>
    <xf numFmtId="0" fontId="56" fillId="11" borderId="14" xfId="0" applyFont="1" applyFill="1" applyBorder="1" applyAlignment="1">
      <alignment horizontal="left" vertical="center"/>
    </xf>
    <xf numFmtId="0" fontId="57" fillId="0" borderId="12" xfId="0" applyFont="1" applyBorder="1" applyAlignment="1">
      <alignment horizontal="right" vertical="center"/>
    </xf>
    <xf numFmtId="0" fontId="58" fillId="0" borderId="13" xfId="0" applyFont="1" applyBorder="1" applyAlignment="1">
      <alignment horizontal="right" vertical="center"/>
    </xf>
    <xf numFmtId="0" fontId="57" fillId="0" borderId="13" xfId="0" applyFont="1" applyBorder="1" applyAlignment="1">
      <alignment horizontal="center" vertical="center"/>
    </xf>
    <xf numFmtId="0" fontId="58" fillId="0" borderId="13" xfId="0" applyFont="1" applyBorder="1" applyAlignment="1">
      <alignment horizontal="center" vertical="center"/>
    </xf>
    <xf numFmtId="0" fontId="58" fillId="0" borderId="14" xfId="0" applyFont="1" applyBorder="1" applyAlignment="1">
      <alignment horizontal="center" vertical="center"/>
    </xf>
    <xf numFmtId="0" fontId="24" fillId="7" borderId="71" xfId="0" applyFont="1" applyFill="1" applyBorder="1" applyAlignment="1">
      <alignment vertical="center"/>
    </xf>
    <xf numFmtId="0" fontId="0" fillId="0" borderId="71" xfId="0" applyBorder="1" applyAlignment="1">
      <alignment horizontal="center" vertical="center" wrapText="1"/>
    </xf>
    <xf numFmtId="0" fontId="9" fillId="0" borderId="6" xfId="0" applyFont="1" applyBorder="1" applyAlignment="1">
      <alignment horizontal="center" vertical="center"/>
    </xf>
    <xf numFmtId="0" fontId="14" fillId="0" borderId="1" xfId="0"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6" xfId="0" applyFont="1" applyBorder="1" applyAlignment="1">
      <alignment horizontal="left" vertical="center"/>
    </xf>
    <xf numFmtId="0" fontId="9" fillId="0" borderId="0" xfId="0" applyFont="1" applyAlignment="1">
      <alignment horizontal="left" vertical="top" wrapText="1" indent="22"/>
    </xf>
    <xf numFmtId="0" fontId="9" fillId="0" borderId="0" xfId="0" applyFont="1" applyAlignment="1">
      <alignment horizontal="left" vertical="top" indent="22"/>
    </xf>
    <xf numFmtId="0" fontId="11" fillId="0" borderId="0" xfId="0" quotePrefix="1" applyFont="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4" fillId="0" borderId="1" xfId="0" applyFont="1" applyBorder="1" applyAlignment="1">
      <alignment horizontal="center" vertical="center" wrapText="1"/>
    </xf>
    <xf numFmtId="0" fontId="9" fillId="0" borderId="0" xfId="0" applyFont="1" applyAlignment="1">
      <alignment horizontal="left" vertical="center"/>
    </xf>
    <xf numFmtId="0" fontId="10" fillId="0" borderId="5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4" fillId="0" borderId="44"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9" fillId="0" borderId="28"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16" xfId="0" applyFont="1" applyBorder="1" applyAlignment="1">
      <alignment horizontal="center" vertical="center" textRotation="255" wrapText="1"/>
    </xf>
    <xf numFmtId="0" fontId="9" fillId="0" borderId="32" xfId="0" applyFont="1" applyBorder="1" applyAlignment="1">
      <alignment horizontal="center" vertical="center" textRotation="255" wrapText="1"/>
    </xf>
    <xf numFmtId="0" fontId="9" fillId="0" borderId="33" xfId="0" applyFont="1" applyBorder="1" applyAlignment="1">
      <alignment horizontal="center" vertical="center" textRotation="255" wrapText="1"/>
    </xf>
    <xf numFmtId="0" fontId="9" fillId="0" borderId="34" xfId="0" applyFont="1" applyBorder="1" applyAlignment="1">
      <alignment horizontal="center" vertical="center" textRotation="255" wrapText="1"/>
    </xf>
    <xf numFmtId="0" fontId="9" fillId="0" borderId="2"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0" xfId="0" applyFont="1" applyAlignment="1">
      <alignment horizontal="center" vertical="center" textRotation="255"/>
    </xf>
    <xf numFmtId="0" fontId="9" fillId="0" borderId="16"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7" xfId="0" applyFont="1" applyBorder="1" applyAlignment="1">
      <alignment horizontal="center" vertical="center" textRotation="255"/>
    </xf>
    <xf numFmtId="0" fontId="38" fillId="0" borderId="15" xfId="0" applyFont="1" applyBorder="1" applyAlignment="1">
      <alignment horizontal="left" vertical="center"/>
    </xf>
    <xf numFmtId="0" fontId="38" fillId="0" borderId="0" xfId="0" applyFont="1" applyAlignment="1">
      <alignment horizontal="left" vertical="center"/>
    </xf>
    <xf numFmtId="0" fontId="38" fillId="0" borderId="16" xfId="0" applyFont="1" applyBorder="1" applyAlignment="1">
      <alignment horizontal="left" vertical="center"/>
    </xf>
    <xf numFmtId="0" fontId="38" fillId="0" borderId="5" xfId="0" applyFont="1" applyBorder="1" applyAlignment="1">
      <alignment horizontal="left" vertical="center"/>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9" fillId="0" borderId="15" xfId="0" applyFont="1" applyBorder="1" applyAlignment="1">
      <alignment horizontal="distributed" vertical="center" wrapText="1"/>
    </xf>
    <xf numFmtId="0" fontId="9" fillId="0" borderId="0" xfId="0" applyFont="1" applyAlignment="1">
      <alignment horizontal="distributed" vertical="center" wrapText="1"/>
    </xf>
    <xf numFmtId="0" fontId="9" fillId="0" borderId="5" xfId="0" applyFont="1" applyBorder="1" applyAlignment="1">
      <alignment horizontal="distributed" vertical="center" wrapText="1"/>
    </xf>
    <xf numFmtId="0" fontId="9" fillId="0" borderId="6" xfId="0" applyFont="1" applyBorder="1" applyAlignment="1">
      <alignment horizontal="distributed" vertical="center" wrapText="1"/>
    </xf>
    <xf numFmtId="0" fontId="14" fillId="0" borderId="15" xfId="0" applyFont="1" applyBorder="1" applyAlignment="1">
      <alignment horizontal="center" vertical="center" wrapText="1"/>
    </xf>
    <xf numFmtId="0" fontId="14" fillId="0" borderId="0" xfId="0" applyFont="1" applyAlignment="1">
      <alignment horizontal="center" vertical="center" wrapText="1"/>
    </xf>
    <xf numFmtId="0" fontId="14" fillId="0" borderId="31"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43"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9" fillId="0" borderId="35" xfId="0" applyFont="1" applyBorder="1" applyAlignment="1">
      <alignment horizontal="center" vertical="center" textRotation="255"/>
    </xf>
    <xf numFmtId="0" fontId="9" fillId="0" borderId="33" xfId="0" applyFont="1" applyBorder="1" applyAlignment="1">
      <alignment horizontal="center" vertical="center" textRotation="255"/>
    </xf>
    <xf numFmtId="0" fontId="9" fillId="0" borderId="34" xfId="0" applyFont="1" applyBorder="1" applyAlignment="1">
      <alignment horizontal="center" vertical="center" textRotation="255"/>
    </xf>
    <xf numFmtId="0" fontId="9" fillId="0" borderId="2" xfId="0" applyFont="1" applyBorder="1" applyAlignment="1">
      <alignment horizontal="left" vertical="center"/>
    </xf>
    <xf numFmtId="0" fontId="38" fillId="0" borderId="3" xfId="0" applyFont="1" applyBorder="1" applyAlignment="1">
      <alignment horizontal="left" vertical="center"/>
    </xf>
    <xf numFmtId="0" fontId="9" fillId="0" borderId="3" xfId="0" applyFont="1" applyBorder="1" applyAlignment="1">
      <alignment horizontal="center" vertical="center"/>
    </xf>
    <xf numFmtId="0" fontId="9" fillId="0" borderId="29" xfId="0" applyFont="1" applyBorder="1" applyAlignment="1">
      <alignment horizontal="center" vertical="center"/>
    </xf>
    <xf numFmtId="0" fontId="38" fillId="0" borderId="15" xfId="0" applyFont="1" applyBorder="1" applyAlignment="1">
      <alignment horizontal="left" vertical="center" wrapText="1"/>
    </xf>
    <xf numFmtId="0" fontId="38" fillId="0" borderId="0" xfId="0" applyFont="1" applyAlignment="1">
      <alignment horizontal="left" vertical="center" wrapText="1"/>
    </xf>
    <xf numFmtId="0" fontId="38" fillId="0" borderId="31" xfId="0" applyFont="1" applyBorder="1" applyAlignment="1">
      <alignment horizontal="left" vertical="center" wrapText="1"/>
    </xf>
    <xf numFmtId="0" fontId="9" fillId="0" borderId="35" xfId="0" applyFont="1" applyBorder="1" applyAlignment="1">
      <alignment horizontal="center"/>
    </xf>
    <xf numFmtId="0" fontId="9" fillId="0" borderId="33" xfId="0" applyFont="1" applyBorder="1" applyAlignment="1">
      <alignment horizontal="center"/>
    </xf>
    <xf numFmtId="0" fontId="38" fillId="0" borderId="33" xfId="0" applyFont="1" applyBorder="1" applyAlignment="1">
      <alignment horizontal="center" vertical="center"/>
    </xf>
    <xf numFmtId="0" fontId="38" fillId="0" borderId="33" xfId="0" applyFont="1" applyBorder="1" applyAlignment="1">
      <alignment horizontal="left" vertical="center"/>
    </xf>
    <xf numFmtId="0" fontId="38" fillId="0" borderId="36" xfId="0" applyFont="1" applyBorder="1" applyAlignment="1">
      <alignment horizontal="left" vertical="center"/>
    </xf>
    <xf numFmtId="0" fontId="14" fillId="0" borderId="46" xfId="0" applyFont="1" applyBorder="1" applyAlignment="1">
      <alignment horizontal="center"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14" fillId="0" borderId="48" xfId="0" applyFont="1" applyBorder="1" applyAlignment="1">
      <alignment horizontal="center" vertical="center"/>
    </xf>
    <xf numFmtId="0" fontId="14" fillId="0" borderId="50" xfId="0" applyFont="1" applyBorder="1" applyAlignment="1">
      <alignment horizontal="center" vertical="center"/>
    </xf>
    <xf numFmtId="0" fontId="14" fillId="0" borderId="52" xfId="0" applyFont="1" applyBorder="1" applyAlignment="1">
      <alignment horizontal="center" vertical="center"/>
    </xf>
    <xf numFmtId="0" fontId="20" fillId="0" borderId="13" xfId="0" applyFont="1" applyBorder="1" applyAlignment="1">
      <alignment horizontal="center" vertical="center"/>
    </xf>
    <xf numFmtId="0" fontId="14" fillId="0" borderId="17" xfId="0" applyFont="1" applyBorder="1" applyAlignment="1">
      <alignment horizontal="left" vertical="center"/>
    </xf>
    <xf numFmtId="0" fontId="14" fillId="0" borderId="13" xfId="0" applyFont="1" applyBorder="1" applyAlignment="1">
      <alignment horizontal="left" vertical="center"/>
    </xf>
    <xf numFmtId="0" fontId="9" fillId="0" borderId="49" xfId="0" applyFont="1" applyBorder="1" applyAlignment="1">
      <alignment horizontal="distributed" vertical="center"/>
    </xf>
    <xf numFmtId="0" fontId="9" fillId="0" borderId="0" xfId="0" applyFont="1" applyAlignment="1">
      <alignment horizontal="distributed" vertical="center"/>
    </xf>
    <xf numFmtId="0" fontId="9" fillId="0" borderId="16" xfId="0" applyFont="1" applyBorder="1" applyAlignment="1">
      <alignment horizontal="distributed" vertical="center"/>
    </xf>
    <xf numFmtId="0" fontId="9" fillId="0" borderId="54" xfId="0" applyFont="1" applyBorder="1" applyAlignment="1">
      <alignment horizontal="distributed" vertical="center"/>
    </xf>
    <xf numFmtId="0" fontId="9" fillId="0" borderId="55" xfId="0" applyFont="1" applyBorder="1" applyAlignment="1">
      <alignment horizontal="distributed" vertical="center"/>
    </xf>
    <xf numFmtId="0" fontId="9" fillId="0" borderId="56" xfId="0" applyFont="1" applyBorder="1" applyAlignment="1">
      <alignment horizontal="distributed" vertical="center"/>
    </xf>
    <xf numFmtId="0" fontId="14" fillId="0" borderId="18" xfId="0" applyFont="1" applyBorder="1" applyAlignment="1">
      <alignment horizontal="center" vertical="center"/>
    </xf>
    <xf numFmtId="0" fontId="14" fillId="0" borderId="57" xfId="0" applyFont="1" applyBorder="1" applyAlignment="1">
      <alignment horizontal="center" vertical="center"/>
    </xf>
    <xf numFmtId="0" fontId="9" fillId="0" borderId="45" xfId="0" applyFont="1" applyBorder="1" applyAlignment="1">
      <alignment horizontal="distributed" vertical="center" wrapText="1"/>
    </xf>
    <xf numFmtId="0" fontId="9" fillId="0" borderId="46" xfId="0" applyFont="1" applyBorder="1" applyAlignment="1">
      <alignment horizontal="distributed" vertical="center" wrapText="1"/>
    </xf>
    <xf numFmtId="0" fontId="9" fillId="0" borderId="47" xfId="0" applyFont="1" applyBorder="1" applyAlignment="1">
      <alignment horizontal="distributed" vertical="center" wrapText="1"/>
    </xf>
    <xf numFmtId="0" fontId="9" fillId="0" borderId="49" xfId="0" applyFont="1" applyBorder="1" applyAlignment="1">
      <alignment horizontal="distributed" vertical="center" wrapText="1"/>
    </xf>
    <xf numFmtId="0" fontId="9" fillId="0" borderId="16" xfId="0" applyFont="1" applyBorder="1" applyAlignment="1">
      <alignment horizontal="distributed" vertical="center" wrapText="1"/>
    </xf>
    <xf numFmtId="0" fontId="9" fillId="0" borderId="51" xfId="0" applyFont="1" applyBorder="1" applyAlignment="1">
      <alignment horizontal="distributed" vertical="center" wrapText="1"/>
    </xf>
    <xf numFmtId="0" fontId="9" fillId="0" borderId="7" xfId="0" applyFont="1" applyBorder="1" applyAlignment="1">
      <alignment horizontal="distributed" vertical="center" wrapText="1"/>
    </xf>
    <xf numFmtId="0" fontId="14" fillId="0" borderId="53" xfId="0" applyFont="1" applyBorder="1" applyAlignment="1">
      <alignment horizontal="center" vertical="center"/>
    </xf>
    <xf numFmtId="0" fontId="14" fillId="0" borderId="58"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30" xfId="0" applyFont="1" applyBorder="1" applyAlignment="1">
      <alignment horizontal="center" vertical="center"/>
    </xf>
    <xf numFmtId="0" fontId="9" fillId="0" borderId="20" xfId="0" applyFont="1" applyBorder="1" applyAlignment="1">
      <alignment horizontal="distributed" vertical="center" textRotation="255" wrapText="1"/>
    </xf>
    <xf numFmtId="0" fontId="9" fillId="0" borderId="21" xfId="0" applyFont="1" applyBorder="1" applyAlignment="1">
      <alignment horizontal="distributed" vertical="center" textRotation="255" wrapText="1"/>
    </xf>
    <xf numFmtId="0" fontId="9" fillId="0" borderId="22" xfId="0" applyFont="1" applyBorder="1" applyAlignment="1">
      <alignment horizontal="distributed" vertical="center" textRotation="255" wrapText="1"/>
    </xf>
    <xf numFmtId="0" fontId="9" fillId="0" borderId="28" xfId="0" applyFont="1" applyBorder="1" applyAlignment="1">
      <alignment horizontal="distributed" vertical="center" textRotation="255" wrapText="1"/>
    </xf>
    <xf numFmtId="0" fontId="9" fillId="0" borderId="0" xfId="0" applyFont="1" applyAlignment="1">
      <alignment horizontal="distributed" vertical="center" textRotation="255" wrapText="1"/>
    </xf>
    <xf numFmtId="0" fontId="9" fillId="0" borderId="16" xfId="0" applyFont="1" applyBorder="1" applyAlignment="1">
      <alignment horizontal="distributed" vertical="center" textRotation="255" wrapText="1"/>
    </xf>
    <xf numFmtId="0" fontId="14" fillId="0" borderId="19" xfId="0" applyFont="1" applyBorder="1" applyAlignment="1">
      <alignment horizontal="center" vertical="center"/>
    </xf>
    <xf numFmtId="0" fontId="9" fillId="0" borderId="15"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36" fillId="0" borderId="15" xfId="0" applyFont="1" applyBorder="1" applyAlignment="1">
      <alignment horizontal="center" wrapText="1"/>
    </xf>
    <xf numFmtId="0" fontId="36" fillId="0" borderId="0" xfId="0" applyFont="1" applyAlignment="1">
      <alignment horizontal="center" wrapText="1"/>
    </xf>
    <xf numFmtId="0" fontId="36" fillId="0" borderId="31" xfId="0" applyFont="1" applyBorder="1" applyAlignment="1">
      <alignment horizontal="center" wrapText="1"/>
    </xf>
    <xf numFmtId="0" fontId="38" fillId="0" borderId="16" xfId="0" applyFont="1" applyBorder="1" applyAlignment="1">
      <alignment horizontal="left" vertical="center" wrapText="1"/>
    </xf>
    <xf numFmtId="0" fontId="38" fillId="0" borderId="5" xfId="0" applyFont="1" applyBorder="1" applyAlignment="1">
      <alignment horizontal="left" vertical="center" wrapText="1"/>
    </xf>
    <xf numFmtId="0" fontId="38" fillId="0" borderId="6" xfId="0" applyFont="1" applyBorder="1" applyAlignment="1">
      <alignment horizontal="left" vertical="center" wrapText="1"/>
    </xf>
    <xf numFmtId="0" fontId="38" fillId="0" borderId="7" xfId="0" applyFont="1" applyBorder="1" applyAlignment="1">
      <alignment horizontal="left" vertical="center" wrapText="1"/>
    </xf>
    <xf numFmtId="0" fontId="14" fillId="0" borderId="5" xfId="0" applyFont="1" applyBorder="1" applyAlignment="1">
      <alignment horizontal="center" vertical="center"/>
    </xf>
    <xf numFmtId="0" fontId="7" fillId="0" borderId="6" xfId="0" applyFont="1" applyBorder="1"/>
    <xf numFmtId="0" fontId="7" fillId="0" borderId="30" xfId="0" applyFont="1" applyBorder="1"/>
    <xf numFmtId="0" fontId="38" fillId="0" borderId="3" xfId="0" applyFont="1" applyBorder="1" applyAlignment="1">
      <alignment horizontal="center" vertical="center"/>
    </xf>
    <xf numFmtId="0" fontId="9" fillId="0" borderId="29" xfId="0" applyFont="1" applyBorder="1" applyAlignment="1">
      <alignment horizontal="left" vertical="center"/>
    </xf>
    <xf numFmtId="0" fontId="9" fillId="0" borderId="5" xfId="0" applyFont="1" applyBorder="1" applyAlignment="1">
      <alignment horizontal="center"/>
    </xf>
    <xf numFmtId="0" fontId="9" fillId="0" borderId="6" xfId="0" applyFont="1" applyBorder="1" applyAlignment="1">
      <alignment horizontal="center"/>
    </xf>
    <xf numFmtId="0" fontId="38" fillId="0" borderId="0" xfId="0" applyFont="1" applyAlignment="1">
      <alignment horizontal="center" vertical="center"/>
    </xf>
    <xf numFmtId="0" fontId="38" fillId="0" borderId="31" xfId="0" applyFont="1" applyBorder="1" applyAlignment="1">
      <alignment horizontal="center" vertical="center"/>
    </xf>
    <xf numFmtId="0" fontId="14" fillId="0" borderId="12" xfId="0" applyFont="1" applyBorder="1" applyAlignment="1">
      <alignment horizontal="center" vertical="center"/>
    </xf>
    <xf numFmtId="0" fontId="9" fillId="0" borderId="20"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22" xfId="0" applyFont="1" applyBorder="1" applyAlignment="1">
      <alignment horizontal="center" vertical="center" textRotation="255" wrapText="1"/>
    </xf>
    <xf numFmtId="0" fontId="14" fillId="0" borderId="23" xfId="0" applyFont="1" applyBorder="1" applyAlignment="1">
      <alignment horizontal="center"/>
    </xf>
    <xf numFmtId="0" fontId="14" fillId="0" borderId="25" xfId="0" applyFont="1" applyBorder="1" applyAlignment="1">
      <alignment horizontal="center"/>
    </xf>
    <xf numFmtId="0" fontId="9" fillId="0" borderId="24" xfId="0" applyFont="1" applyBorder="1" applyAlignment="1">
      <alignment horizontal="center" vertical="center" textRotation="255"/>
    </xf>
    <xf numFmtId="0" fontId="9" fillId="0" borderId="22" xfId="0" applyFont="1" applyBorder="1" applyAlignment="1">
      <alignment horizontal="center" vertical="center" textRotation="255"/>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29" xfId="0" applyFont="1" applyBorder="1" applyAlignment="1">
      <alignment horizontal="right" vertical="center"/>
    </xf>
    <xf numFmtId="0" fontId="38" fillId="0" borderId="6" xfId="0" applyFont="1" applyBorder="1" applyAlignment="1">
      <alignment horizontal="center" vertical="center"/>
    </xf>
    <xf numFmtId="0" fontId="38" fillId="0" borderId="30" xfId="0" applyFont="1" applyBorder="1" applyAlignment="1">
      <alignment horizontal="center" vertical="center"/>
    </xf>
    <xf numFmtId="0" fontId="40" fillId="0" borderId="0" xfId="0" applyFont="1" applyAlignment="1">
      <alignment horizontal="left" vertical="top" wrapText="1"/>
    </xf>
    <xf numFmtId="0" fontId="53" fillId="0" borderId="0" xfId="0" applyFont="1" applyAlignment="1">
      <alignment horizontal="center" vertical="center"/>
    </xf>
    <xf numFmtId="0" fontId="40" fillId="0" borderId="0" xfId="0" applyFont="1" applyAlignment="1">
      <alignment horizontal="center" vertical="top"/>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37" xfId="0" applyFont="1" applyFill="1" applyBorder="1" applyAlignment="1">
      <alignment horizontal="center"/>
    </xf>
    <xf numFmtId="0" fontId="36" fillId="0" borderId="0" xfId="0" applyFont="1" applyAlignment="1">
      <alignment horizontal="left" vertical="distributed"/>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41" xfId="0" applyFont="1" applyBorder="1" applyAlignment="1">
      <alignment horizontal="left" vertical="center"/>
    </xf>
    <xf numFmtId="0" fontId="14" fillId="0" borderId="1" xfId="0" applyFont="1" applyBorder="1" applyAlignment="1">
      <alignment horizontal="center"/>
    </xf>
    <xf numFmtId="0" fontId="7" fillId="0" borderId="1" xfId="0" applyFont="1" applyBorder="1" applyAlignment="1">
      <alignment horizontal="center"/>
    </xf>
    <xf numFmtId="0" fontId="38" fillId="0" borderId="0" xfId="0" applyFont="1" applyAlignment="1">
      <alignment horizontal="center"/>
    </xf>
    <xf numFmtId="0" fontId="14" fillId="0" borderId="6"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2" xfId="0" applyFont="1" applyBorder="1" applyAlignment="1">
      <alignment horizontal="center" vertical="center" textRotation="255"/>
    </xf>
    <xf numFmtId="0" fontId="14" fillId="0" borderId="3"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16"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15" xfId="0" applyFont="1" applyBorder="1" applyAlignment="1">
      <alignment horizontal="distributed" vertical="center" wrapText="1"/>
    </xf>
    <xf numFmtId="0" fontId="14" fillId="0" borderId="0" xfId="0" applyFont="1" applyAlignment="1">
      <alignment horizontal="distributed" vertical="center" wrapText="1"/>
    </xf>
    <xf numFmtId="0" fontId="14" fillId="0" borderId="5" xfId="0" applyFont="1" applyBorder="1" applyAlignment="1">
      <alignment horizontal="distributed" vertical="center" wrapText="1"/>
    </xf>
    <xf numFmtId="0" fontId="14" fillId="0" borderId="6" xfId="0" applyFont="1" applyBorder="1" applyAlignment="1">
      <alignment horizontal="distributed" vertical="center" wrapText="1"/>
    </xf>
    <xf numFmtId="0" fontId="14" fillId="0" borderId="43" xfId="0" applyFont="1" applyBorder="1" applyAlignment="1">
      <alignment horizontal="center" vertical="center" textRotation="255" wrapText="1"/>
    </xf>
    <xf numFmtId="0" fontId="14" fillId="0" borderId="3" xfId="0" applyFont="1" applyBorder="1" applyAlignment="1">
      <alignment horizontal="center" vertical="center" textRotation="255" wrapText="1"/>
    </xf>
    <xf numFmtId="0" fontId="14" fillId="0" borderId="28" xfId="0" applyFont="1" applyBorder="1" applyAlignment="1">
      <alignment horizontal="center" vertical="center" textRotation="255" wrapText="1"/>
    </xf>
    <xf numFmtId="0" fontId="14" fillId="0" borderId="0" xfId="0" applyFont="1" applyAlignment="1">
      <alignment horizontal="center" vertical="center" textRotation="255" wrapText="1"/>
    </xf>
    <xf numFmtId="0" fontId="14" fillId="0" borderId="35" xfId="0" applyFont="1" applyBorder="1" applyAlignment="1">
      <alignment horizontal="center" vertical="center" textRotation="255"/>
    </xf>
    <xf numFmtId="0" fontId="14" fillId="0" borderId="33" xfId="0" applyFont="1" applyBorder="1" applyAlignment="1">
      <alignment horizontal="center" vertical="center" textRotation="255"/>
    </xf>
    <xf numFmtId="0" fontId="14" fillId="0" borderId="34" xfId="0" applyFont="1" applyBorder="1" applyAlignment="1">
      <alignment horizontal="center" vertical="center" textRotation="255"/>
    </xf>
    <xf numFmtId="0" fontId="14" fillId="0" borderId="3" xfId="0" applyFont="1" applyBorder="1" applyAlignment="1">
      <alignment horizontal="center" vertical="center"/>
    </xf>
    <xf numFmtId="0" fontId="14" fillId="0" borderId="29" xfId="0" applyFont="1" applyBorder="1" applyAlignment="1">
      <alignment horizontal="center" vertical="center"/>
    </xf>
    <xf numFmtId="0" fontId="14" fillId="0" borderId="35" xfId="0" applyFont="1" applyBorder="1" applyAlignment="1">
      <alignment horizontal="center"/>
    </xf>
    <xf numFmtId="0" fontId="14" fillId="0" borderId="33" xfId="0" applyFont="1" applyBorder="1" applyAlignment="1">
      <alignment horizontal="center"/>
    </xf>
    <xf numFmtId="0" fontId="14" fillId="0" borderId="49" xfId="0" applyFont="1" applyBorder="1" applyAlignment="1">
      <alignment horizontal="distributed" vertical="center"/>
    </xf>
    <xf numFmtId="0" fontId="14" fillId="0" borderId="0" xfId="0" applyFont="1" applyAlignment="1">
      <alignment horizontal="distributed" vertical="center"/>
    </xf>
    <xf numFmtId="0" fontId="14" fillId="0" borderId="16" xfId="0" applyFont="1" applyBorder="1" applyAlignment="1">
      <alignment horizontal="distributed" vertical="center"/>
    </xf>
    <xf numFmtId="0" fontId="14" fillId="0" borderId="54" xfId="0" applyFont="1" applyBorder="1" applyAlignment="1">
      <alignment horizontal="distributed" vertical="center"/>
    </xf>
    <xf numFmtId="0" fontId="14" fillId="0" borderId="55" xfId="0" applyFont="1" applyBorder="1" applyAlignment="1">
      <alignment horizontal="distributed" vertical="center"/>
    </xf>
    <xf numFmtId="0" fontId="14" fillId="0" borderId="56" xfId="0" applyFont="1" applyBorder="1" applyAlignment="1">
      <alignment horizontal="distributed" vertical="center"/>
    </xf>
    <xf numFmtId="0" fontId="43" fillId="0" borderId="18" xfId="0" applyFont="1" applyBorder="1" applyAlignment="1">
      <alignment horizontal="center" vertical="center"/>
    </xf>
    <xf numFmtId="0" fontId="43" fillId="0" borderId="57" xfId="0" applyFont="1" applyBorder="1" applyAlignment="1">
      <alignment horizontal="center" vertical="center"/>
    </xf>
    <xf numFmtId="0" fontId="43" fillId="0" borderId="53" xfId="0" applyFont="1" applyBorder="1" applyAlignment="1">
      <alignment horizontal="center" vertical="center"/>
    </xf>
    <xf numFmtId="0" fontId="43" fillId="0" borderId="58" xfId="0" applyFont="1" applyBorder="1" applyAlignment="1">
      <alignment horizontal="center" vertical="center"/>
    </xf>
    <xf numFmtId="0" fontId="14" fillId="0" borderId="29" xfId="0" applyFont="1" applyBorder="1" applyAlignment="1">
      <alignment horizontal="left" vertical="center"/>
    </xf>
    <xf numFmtId="0" fontId="14" fillId="0" borderId="5" xfId="0" applyFont="1" applyBorder="1" applyAlignment="1">
      <alignment horizontal="center"/>
    </xf>
    <xf numFmtId="0" fontId="14" fillId="0" borderId="6" xfId="0" applyFont="1" applyBorder="1" applyAlignment="1">
      <alignment horizontal="center"/>
    </xf>
    <xf numFmtId="0" fontId="14" fillId="0" borderId="2" xfId="0" applyFont="1" applyBorder="1" applyAlignment="1">
      <alignment horizontal="right" vertical="center"/>
    </xf>
    <xf numFmtId="0" fontId="14" fillId="0" borderId="3" xfId="0" applyFont="1" applyBorder="1" applyAlignment="1">
      <alignment horizontal="right" vertical="center"/>
    </xf>
    <xf numFmtId="0" fontId="14" fillId="0" borderId="4" xfId="0" applyFont="1" applyBorder="1" applyAlignment="1">
      <alignment horizontal="right" vertical="center"/>
    </xf>
    <xf numFmtId="0" fontId="14" fillId="0" borderId="29" xfId="0" applyFont="1" applyBorder="1" applyAlignment="1">
      <alignment horizontal="right" vertical="center"/>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9" fillId="0" borderId="49" xfId="0" applyFont="1" applyBorder="1" applyAlignment="1">
      <alignment horizontal="center" vertical="center" textRotation="255" wrapText="1"/>
    </xf>
    <xf numFmtId="0" fontId="9" fillId="0" borderId="54" xfId="0" applyFont="1" applyBorder="1" applyAlignment="1">
      <alignment horizontal="center" vertical="center" textRotation="255" wrapText="1"/>
    </xf>
    <xf numFmtId="0" fontId="9" fillId="0" borderId="55" xfId="0" applyFont="1" applyBorder="1" applyAlignment="1">
      <alignment horizontal="center" vertical="center" textRotation="255" wrapText="1"/>
    </xf>
    <xf numFmtId="0" fontId="9" fillId="0" borderId="56" xfId="0" applyFont="1" applyBorder="1" applyAlignment="1">
      <alignment horizontal="center" vertical="center" textRotation="255" wrapText="1"/>
    </xf>
    <xf numFmtId="0" fontId="41" fillId="0" borderId="15" xfId="0" applyFont="1" applyBorder="1" applyAlignment="1">
      <alignment horizontal="left" vertical="center"/>
    </xf>
    <xf numFmtId="0" fontId="41" fillId="0" borderId="0" xfId="0" applyFont="1" applyAlignment="1">
      <alignment horizontal="left" vertical="center"/>
    </xf>
    <xf numFmtId="0" fontId="41" fillId="0" borderId="16" xfId="0" applyFont="1" applyBorder="1" applyAlignment="1">
      <alignment horizontal="left" vertical="center"/>
    </xf>
    <xf numFmtId="0" fontId="41" fillId="0" borderId="5" xfId="0" applyFont="1" applyBorder="1" applyAlignment="1">
      <alignment horizontal="left" vertical="center"/>
    </xf>
    <xf numFmtId="0" fontId="41" fillId="0" borderId="6" xfId="0" applyFont="1" applyBorder="1" applyAlignment="1">
      <alignment horizontal="left" vertical="center"/>
    </xf>
    <xf numFmtId="0" fontId="41" fillId="0" borderId="7" xfId="0" applyFont="1" applyBorder="1" applyAlignment="1">
      <alignment horizontal="left" vertical="center"/>
    </xf>
    <xf numFmtId="0" fontId="14" fillId="0" borderId="5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9"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0" fontId="14" fillId="0" borderId="49" xfId="0" applyFont="1" applyBorder="1" applyAlignment="1">
      <alignment horizontal="center" vertical="center" textRotation="255" wrapText="1"/>
    </xf>
    <xf numFmtId="0" fontId="14" fillId="0" borderId="16" xfId="0" applyFont="1" applyBorder="1" applyAlignment="1">
      <alignment horizontal="center" vertical="center" textRotation="255" wrapText="1"/>
    </xf>
    <xf numFmtId="0" fontId="14" fillId="0" borderId="66" xfId="0" applyFont="1" applyBorder="1" applyAlignment="1">
      <alignment horizontal="center" vertical="center" textRotation="255"/>
    </xf>
    <xf numFmtId="0" fontId="14" fillId="0" borderId="55" xfId="0" applyFont="1" applyBorder="1" applyAlignment="1">
      <alignment horizontal="center" vertical="center" textRotation="255"/>
    </xf>
    <xf numFmtId="0" fontId="14" fillId="0" borderId="56" xfId="0" applyFont="1" applyBorder="1" applyAlignment="1">
      <alignment horizontal="center" vertical="center" textRotation="255"/>
    </xf>
    <xf numFmtId="49" fontId="38" fillId="0" borderId="3" xfId="0" applyNumberFormat="1" applyFont="1" applyBorder="1" applyAlignment="1">
      <alignment horizontal="left" vertical="center"/>
    </xf>
    <xf numFmtId="0" fontId="14" fillId="0" borderId="65" xfId="0" applyFont="1" applyBorder="1" applyAlignment="1">
      <alignment horizontal="center" vertical="center"/>
    </xf>
    <xf numFmtId="0" fontId="38" fillId="0" borderId="50" xfId="0" applyFont="1" applyBorder="1" applyAlignment="1">
      <alignment horizontal="left" vertical="center" wrapText="1"/>
    </xf>
    <xf numFmtId="0" fontId="14" fillId="0" borderId="66" xfId="0" applyFont="1" applyBorder="1" applyAlignment="1">
      <alignment horizontal="center"/>
    </xf>
    <xf numFmtId="0" fontId="14" fillId="0" borderId="55" xfId="0" applyFont="1" applyBorder="1" applyAlignment="1">
      <alignment horizontal="center"/>
    </xf>
    <xf numFmtId="0" fontId="38" fillId="0" borderId="55" xfId="0" applyFont="1" applyBorder="1" applyAlignment="1">
      <alignment horizontal="center" vertical="center"/>
    </xf>
    <xf numFmtId="49" fontId="14" fillId="0" borderId="55" xfId="0" applyNumberFormat="1" applyFont="1" applyBorder="1" applyAlignment="1">
      <alignment horizontal="left" vertical="center"/>
    </xf>
    <xf numFmtId="49" fontId="14" fillId="0" borderId="67" xfId="0" applyNumberFormat="1" applyFont="1" applyBorder="1" applyAlignment="1">
      <alignment horizontal="left" vertical="center"/>
    </xf>
    <xf numFmtId="0" fontId="14" fillId="0" borderId="69" xfId="0" applyFont="1" applyBorder="1" applyAlignment="1">
      <alignment horizontal="left" vertical="center"/>
    </xf>
    <xf numFmtId="0" fontId="14" fillId="0" borderId="68" xfId="0" applyFont="1" applyBorder="1" applyAlignment="1">
      <alignment horizontal="left" vertical="center"/>
    </xf>
    <xf numFmtId="0" fontId="14" fillId="0" borderId="18" xfId="0" applyFont="1" applyBorder="1" applyAlignment="1">
      <alignment horizontal="left" vertical="center"/>
    </xf>
    <xf numFmtId="0" fontId="14" fillId="0" borderId="2" xfId="0" applyFont="1" applyBorder="1" applyAlignment="1">
      <alignment horizontal="left" vertical="center"/>
    </xf>
    <xf numFmtId="0" fontId="36" fillId="0" borderId="15" xfId="0" applyFont="1" applyBorder="1" applyAlignment="1">
      <alignment horizontal="center" vertical="center"/>
    </xf>
    <xf numFmtId="0" fontId="36" fillId="0" borderId="0" xfId="0" applyFont="1" applyAlignment="1">
      <alignment horizontal="center" vertical="center"/>
    </xf>
    <xf numFmtId="0" fontId="36" fillId="0" borderId="16" xfId="0" applyFont="1" applyBorder="1" applyAlignment="1">
      <alignment horizontal="center" vertical="center"/>
    </xf>
    <xf numFmtId="0" fontId="36" fillId="0" borderId="50" xfId="0" applyFont="1" applyBorder="1" applyAlignment="1">
      <alignment horizontal="center" vertical="center"/>
    </xf>
    <xf numFmtId="0" fontId="9" fillId="0" borderId="59" xfId="0" applyFont="1" applyBorder="1" applyAlignment="1">
      <alignment horizontal="distributed" vertical="center" textRotation="255" wrapText="1"/>
    </xf>
    <xf numFmtId="0" fontId="9" fillId="0" borderId="3" xfId="0" applyFont="1" applyBorder="1" applyAlignment="1">
      <alignment horizontal="distributed" vertical="center" textRotation="255" wrapText="1"/>
    </xf>
    <xf numFmtId="0" fontId="9" fillId="0" borderId="4" xfId="0" applyFont="1" applyBorder="1" applyAlignment="1">
      <alignment horizontal="distributed" vertical="center" textRotation="255" wrapText="1"/>
    </xf>
    <xf numFmtId="0" fontId="9" fillId="0" borderId="49" xfId="0" applyFont="1" applyBorder="1" applyAlignment="1">
      <alignment horizontal="distributed" vertical="center" textRotation="255" wrapText="1"/>
    </xf>
    <xf numFmtId="0" fontId="9" fillId="0" borderId="51" xfId="0" applyFont="1" applyBorder="1" applyAlignment="1">
      <alignment horizontal="distributed" vertical="center" textRotation="255" wrapText="1"/>
    </xf>
    <xf numFmtId="0" fontId="9" fillId="0" borderId="6" xfId="0" applyFont="1" applyBorder="1" applyAlignment="1">
      <alignment horizontal="distributed" vertical="center" textRotation="255" wrapText="1"/>
    </xf>
    <xf numFmtId="0" fontId="9" fillId="0" borderId="7" xfId="0" applyFont="1" applyBorder="1" applyAlignment="1">
      <alignment horizontal="distributed" vertical="center" textRotation="255" wrapText="1"/>
    </xf>
    <xf numFmtId="0" fontId="36" fillId="0" borderId="2" xfId="0" applyFont="1" applyBorder="1" applyAlignment="1">
      <alignment horizontal="center" wrapText="1"/>
    </xf>
    <xf numFmtId="0" fontId="36" fillId="0" borderId="3" xfId="0" applyFont="1" applyBorder="1" applyAlignment="1">
      <alignment horizontal="center" wrapText="1"/>
    </xf>
    <xf numFmtId="0" fontId="36" fillId="0" borderId="65" xfId="0" applyFont="1" applyBorder="1" applyAlignment="1">
      <alignment horizontal="center" wrapText="1"/>
    </xf>
    <xf numFmtId="0" fontId="36" fillId="0" borderId="50" xfId="0" applyFont="1" applyBorder="1" applyAlignment="1">
      <alignment horizontal="center" wrapText="1"/>
    </xf>
    <xf numFmtId="0" fontId="7" fillId="0" borderId="52" xfId="0" applyFont="1" applyBorder="1"/>
    <xf numFmtId="49" fontId="38" fillId="0" borderId="3" xfId="0" applyNumberFormat="1" applyFont="1" applyBorder="1" applyAlignment="1">
      <alignment horizontal="center" vertical="center"/>
    </xf>
    <xf numFmtId="0" fontId="9" fillId="0" borderId="65" xfId="0" applyFont="1" applyBorder="1" applyAlignment="1">
      <alignment horizontal="left" vertical="center"/>
    </xf>
    <xf numFmtId="49" fontId="38" fillId="0" borderId="0" xfId="0" applyNumberFormat="1" applyFont="1" applyAlignment="1">
      <alignment horizontal="center" vertical="center"/>
    </xf>
    <xf numFmtId="49" fontId="38" fillId="0" borderId="50" xfId="0" applyNumberFormat="1" applyFont="1" applyBorder="1" applyAlignment="1">
      <alignment horizontal="center" vertical="center"/>
    </xf>
    <xf numFmtId="0" fontId="9" fillId="0" borderId="45" xfId="0" applyFont="1" applyBorder="1" applyAlignment="1">
      <alignment horizontal="center" vertical="center" textRotation="255" wrapText="1"/>
    </xf>
    <xf numFmtId="0" fontId="9" fillId="0" borderId="46" xfId="0" applyFont="1" applyBorder="1" applyAlignment="1">
      <alignment horizontal="center" vertical="center" textRotation="255" wrapText="1"/>
    </xf>
    <xf numFmtId="0" fontId="9" fillId="0" borderId="47" xfId="0" applyFont="1" applyBorder="1" applyAlignment="1">
      <alignment horizontal="center" vertical="center" textRotation="255" wrapText="1"/>
    </xf>
    <xf numFmtId="0" fontId="14" fillId="0" borderId="60" xfId="0" applyFont="1" applyBorder="1" applyAlignment="1">
      <alignment horizontal="center"/>
    </xf>
    <xf numFmtId="0" fontId="9" fillId="0" borderId="61" xfId="0" applyFont="1" applyBorder="1" applyAlignment="1">
      <alignment horizontal="center" vertical="center" textRotation="255"/>
    </xf>
    <xf numFmtId="0" fontId="9" fillId="0" borderId="47" xfId="0" applyFont="1" applyBorder="1" applyAlignment="1">
      <alignment horizontal="center" vertical="center" textRotation="255"/>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65" xfId="0" applyFont="1" applyBorder="1" applyAlignment="1">
      <alignment horizontal="right" vertical="center"/>
    </xf>
    <xf numFmtId="49" fontId="38" fillId="0" borderId="6" xfId="0" applyNumberFormat="1" applyFont="1" applyBorder="1" applyAlignment="1">
      <alignment horizontal="center" vertical="center"/>
    </xf>
    <xf numFmtId="49" fontId="38" fillId="0" borderId="52" xfId="0" applyNumberFormat="1" applyFont="1" applyBorder="1" applyAlignment="1">
      <alignment horizontal="center" vertical="center"/>
    </xf>
    <xf numFmtId="0" fontId="53" fillId="0" borderId="0" xfId="0" applyFont="1" applyAlignment="1">
      <alignment horizontal="center" vertical="top"/>
    </xf>
    <xf numFmtId="0" fontId="40" fillId="0" borderId="0" xfId="0" applyFont="1" applyAlignment="1">
      <alignment horizontal="center"/>
    </xf>
    <xf numFmtId="0" fontId="14" fillId="0" borderId="62" xfId="0" applyFont="1" applyBorder="1" applyAlignment="1">
      <alignment horizontal="center"/>
    </xf>
    <xf numFmtId="0" fontId="14" fillId="0" borderId="63" xfId="0" applyFont="1" applyBorder="1" applyAlignment="1">
      <alignment horizontal="center"/>
    </xf>
    <xf numFmtId="0" fontId="14" fillId="0" borderId="64" xfId="0" applyFont="1" applyBorder="1" applyAlignment="1">
      <alignment horizontal="center"/>
    </xf>
    <xf numFmtId="0" fontId="14" fillId="0" borderId="26" xfId="0" applyFont="1" applyBorder="1" applyAlignment="1">
      <alignment horizontal="center"/>
    </xf>
    <xf numFmtId="0" fontId="14" fillId="0" borderId="27"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27" xfId="0" applyFont="1" applyBorder="1" applyAlignment="1">
      <alignment horizontal="center"/>
    </xf>
    <xf numFmtId="0" fontId="31" fillId="0" borderId="0" xfId="1" applyFont="1" applyAlignment="1">
      <alignment horizontal="left" vertical="center" wrapText="1"/>
    </xf>
    <xf numFmtId="0" fontId="31" fillId="0" borderId="31" xfId="1" applyFont="1" applyBorder="1" applyAlignment="1">
      <alignment horizontal="left" vertical="center" wrapText="1"/>
    </xf>
    <xf numFmtId="0" fontId="28" fillId="0" borderId="0" xfId="1" applyFont="1" applyAlignment="1">
      <alignment horizontal="left" vertical="center" wrapText="1"/>
    </xf>
    <xf numFmtId="0" fontId="28" fillId="0" borderId="0" xfId="1" applyFont="1" applyAlignment="1">
      <alignment horizontal="left" vertical="top" wrapText="1"/>
    </xf>
    <xf numFmtId="0" fontId="28" fillId="0" borderId="31" xfId="1" applyFont="1" applyBorder="1" applyAlignment="1">
      <alignment horizontal="left" vertical="top" wrapText="1"/>
    </xf>
    <xf numFmtId="0" fontId="28" fillId="0" borderId="0" xfId="1" applyFont="1" applyAlignment="1">
      <alignment horizontal="left" vertical="top"/>
    </xf>
    <xf numFmtId="0" fontId="28" fillId="0" borderId="31" xfId="1" applyFont="1" applyBorder="1" applyAlignment="1">
      <alignment horizontal="left" vertical="top"/>
    </xf>
    <xf numFmtId="0" fontId="29" fillId="0" borderId="0" xfId="1" applyFont="1" applyAlignment="1">
      <alignment horizontal="center" vertical="center" wrapText="1"/>
    </xf>
    <xf numFmtId="0" fontId="31" fillId="0" borderId="0" xfId="1" applyFont="1" applyAlignment="1" applyProtection="1">
      <alignment horizontal="center" vertical="top"/>
      <protection locked="0"/>
    </xf>
    <xf numFmtId="0" fontId="31" fillId="0" borderId="0" xfId="1" applyFont="1" applyAlignment="1">
      <alignment vertical="top" wrapText="1"/>
    </xf>
    <xf numFmtId="0" fontId="33" fillId="0" borderId="20" xfId="1" applyFont="1" applyBorder="1" applyAlignment="1">
      <alignment horizontal="center" vertical="top"/>
    </xf>
    <xf numFmtId="0" fontId="33" fillId="0" borderId="21" xfId="1" applyFont="1" applyBorder="1" applyAlignment="1">
      <alignment horizontal="center" vertical="top"/>
    </xf>
    <xf numFmtId="0" fontId="33" fillId="0" borderId="72" xfId="1" applyFont="1" applyBorder="1" applyAlignment="1">
      <alignment horizontal="center" vertical="top"/>
    </xf>
    <xf numFmtId="0" fontId="31" fillId="0" borderId="28" xfId="1" applyFont="1" applyBorder="1" applyAlignment="1">
      <alignment vertical="top" wrapText="1"/>
    </xf>
    <xf numFmtId="0" fontId="31" fillId="0" borderId="31" xfId="1" applyFont="1" applyBorder="1" applyAlignment="1">
      <alignment vertical="top" wrapText="1"/>
    </xf>
    <xf numFmtId="0" fontId="31" fillId="10" borderId="0" xfId="1" applyFont="1" applyFill="1" applyAlignment="1" applyProtection="1">
      <alignment horizontal="center" vertical="top"/>
      <protection locked="0"/>
    </xf>
    <xf numFmtId="0" fontId="38" fillId="0" borderId="0" xfId="2" applyFont="1" applyAlignment="1">
      <alignment horizontal="center" vertical="top" wrapText="1"/>
    </xf>
    <xf numFmtId="0" fontId="46" fillId="0" borderId="0" xfId="2" applyFont="1" applyAlignment="1">
      <alignment horizontal="left" vertical="center" wrapText="1"/>
    </xf>
    <xf numFmtId="0" fontId="36" fillId="0" borderId="0" xfId="2" applyFont="1" applyAlignment="1">
      <alignment horizontal="left" vertical="top"/>
    </xf>
    <xf numFmtId="0" fontId="14" fillId="0" borderId="1" xfId="2" applyFont="1" applyBorder="1" applyAlignment="1">
      <alignment horizontal="center" vertical="center"/>
    </xf>
    <xf numFmtId="0" fontId="14" fillId="0" borderId="12" xfId="2" applyFont="1" applyBorder="1" applyAlignment="1">
      <alignment horizontal="center" vertical="center"/>
    </xf>
    <xf numFmtId="0" fontId="37" fillId="0" borderId="0" xfId="2" applyFont="1" applyAlignment="1">
      <alignment horizontal="center" vertical="distributed"/>
    </xf>
    <xf numFmtId="0" fontId="7" fillId="0" borderId="1" xfId="2" applyFont="1" applyBorder="1" applyAlignment="1">
      <alignment horizontal="center"/>
    </xf>
    <xf numFmtId="0" fontId="38" fillId="0" borderId="0" xfId="2" applyFont="1" applyAlignment="1">
      <alignment horizontal="center"/>
    </xf>
    <xf numFmtId="0" fontId="38" fillId="0" borderId="76"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6" xfId="2" applyFont="1" applyBorder="1" applyAlignment="1" applyProtection="1">
      <alignment horizontal="center" wrapText="1"/>
      <protection locked="0"/>
    </xf>
    <xf numFmtId="0" fontId="36" fillId="0" borderId="0" xfId="2" applyFont="1" applyAlignment="1">
      <alignment horizontal="left" vertical="top" wrapText="1"/>
    </xf>
    <xf numFmtId="0" fontId="36" fillId="0" borderId="20" xfId="2" applyFont="1" applyBorder="1" applyAlignment="1">
      <alignment horizontal="center" vertical="center" textRotation="255" wrapText="1"/>
    </xf>
    <xf numFmtId="0" fontId="36" fillId="0" borderId="21" xfId="2" applyFont="1" applyBorder="1" applyAlignment="1">
      <alignment horizontal="center" vertical="center" textRotation="255" wrapText="1"/>
    </xf>
    <xf numFmtId="0" fontId="36" fillId="0" borderId="28" xfId="2" applyFont="1" applyBorder="1" applyAlignment="1">
      <alignment horizontal="center" vertical="center" textRotation="255" wrapText="1"/>
    </xf>
    <xf numFmtId="0" fontId="36" fillId="0" borderId="0" xfId="2" applyFont="1" applyAlignment="1">
      <alignment horizontal="center" vertical="center" textRotation="255" wrapText="1"/>
    </xf>
    <xf numFmtId="0" fontId="14" fillId="0" borderId="24" xfId="2" applyFont="1" applyBorder="1" applyAlignment="1">
      <alignment horizontal="center" vertical="center"/>
    </xf>
    <xf numFmtId="0" fontId="14" fillId="0" borderId="21" xfId="2" applyFont="1" applyBorder="1" applyAlignment="1">
      <alignment horizontal="center" vertical="center"/>
    </xf>
    <xf numFmtId="0" fontId="14" fillId="0" borderId="22" xfId="2" applyFont="1" applyBorder="1" applyAlignment="1">
      <alignment horizontal="center" vertical="center"/>
    </xf>
    <xf numFmtId="0" fontId="36" fillId="0" borderId="24" xfId="2" applyFont="1" applyBorder="1" applyAlignment="1">
      <alignment horizontal="center" vertical="center"/>
    </xf>
    <xf numFmtId="0" fontId="36" fillId="0" borderId="21" xfId="2" applyFont="1" applyBorder="1" applyAlignment="1">
      <alignment horizontal="center" vertical="center"/>
    </xf>
    <xf numFmtId="0" fontId="36" fillId="0" borderId="22" xfId="2" applyFont="1" applyBorder="1" applyAlignment="1">
      <alignment horizontal="center" vertical="center"/>
    </xf>
    <xf numFmtId="0" fontId="36" fillId="0" borderId="5" xfId="2" applyFont="1" applyBorder="1" applyAlignment="1">
      <alignment horizontal="center" vertical="center"/>
    </xf>
    <xf numFmtId="0" fontId="36" fillId="0" borderId="6" xfId="2" applyFont="1" applyBorder="1" applyAlignment="1">
      <alignment horizontal="center" vertical="center"/>
    </xf>
    <xf numFmtId="0" fontId="36" fillId="0" borderId="7" xfId="2" applyFont="1" applyBorder="1" applyAlignment="1">
      <alignment horizontal="center" vertical="center"/>
    </xf>
    <xf numFmtId="0" fontId="14" fillId="0" borderId="0" xfId="2" applyFont="1" applyAlignment="1">
      <alignment horizontal="center" vertical="center"/>
    </xf>
    <xf numFmtId="0" fontId="38" fillId="0" borderId="21" xfId="2" applyFont="1" applyBorder="1" applyAlignment="1">
      <alignment horizontal="center" vertical="center"/>
    </xf>
    <xf numFmtId="0" fontId="38" fillId="0" borderId="6" xfId="2" applyFont="1" applyBorder="1" applyAlignment="1">
      <alignment horizontal="center" vertical="center"/>
    </xf>
    <xf numFmtId="0" fontId="38" fillId="0" borderId="24" xfId="2" applyFont="1" applyBorder="1" applyAlignment="1">
      <alignment horizontal="center" vertical="center"/>
    </xf>
    <xf numFmtId="0" fontId="38" fillId="0" borderId="5" xfId="2" applyFont="1" applyBorder="1" applyAlignment="1">
      <alignment horizontal="center" vertical="center"/>
    </xf>
    <xf numFmtId="0" fontId="41" fillId="0" borderId="43" xfId="2" applyFont="1" applyBorder="1" applyAlignment="1">
      <alignment horizontal="center" vertical="center" wrapText="1"/>
    </xf>
    <xf numFmtId="0" fontId="41" fillId="0" borderId="3" xfId="2" applyFont="1" applyBorder="1" applyAlignment="1">
      <alignment horizontal="center" vertical="center"/>
    </xf>
    <xf numFmtId="0" fontId="41" fillId="0" borderId="4" xfId="2" applyFont="1" applyBorder="1" applyAlignment="1">
      <alignment horizontal="center" vertical="center"/>
    </xf>
    <xf numFmtId="0" fontId="41" fillId="0" borderId="32" xfId="2" applyFont="1" applyBorder="1" applyAlignment="1">
      <alignment horizontal="center" vertical="center"/>
    </xf>
    <xf numFmtId="0" fontId="41" fillId="0" borderId="33" xfId="2" applyFont="1" applyBorder="1" applyAlignment="1">
      <alignment horizontal="center" vertical="center"/>
    </xf>
    <xf numFmtId="0" fontId="41" fillId="0" borderId="34" xfId="2" applyFont="1" applyBorder="1" applyAlignment="1">
      <alignment horizontal="center" vertical="center"/>
    </xf>
    <xf numFmtId="0" fontId="14" fillId="0" borderId="3" xfId="2" applyFont="1" applyBorder="1" applyAlignment="1" applyProtection="1">
      <alignment horizontal="center" vertical="center" wrapText="1" readingOrder="1"/>
      <protection locked="0"/>
    </xf>
    <xf numFmtId="0" fontId="14" fillId="0" borderId="29" xfId="2" applyFont="1" applyBorder="1" applyAlignment="1" applyProtection="1">
      <alignment horizontal="center" vertical="center" wrapText="1" readingOrder="1"/>
      <protection locked="0"/>
    </xf>
    <xf numFmtId="0" fontId="14" fillId="0" borderId="33" xfId="2" applyFont="1" applyBorder="1" applyAlignment="1" applyProtection="1">
      <alignment horizontal="center" vertical="center" wrapText="1" readingOrder="1"/>
      <protection locked="0"/>
    </xf>
    <xf numFmtId="0" fontId="14" fillId="0" borderId="36" xfId="2" applyFont="1" applyBorder="1" applyAlignment="1" applyProtection="1">
      <alignment horizontal="center" vertical="center" wrapText="1" readingOrder="1"/>
      <protection locked="0"/>
    </xf>
    <xf numFmtId="0" fontId="36" fillId="0" borderId="0" xfId="2" applyFont="1" applyAlignment="1">
      <alignment horizontal="center" vertical="center" wrapText="1"/>
    </xf>
    <xf numFmtId="0" fontId="36" fillId="0" borderId="0" xfId="2" applyFont="1" applyAlignment="1">
      <alignment horizontal="center"/>
    </xf>
    <xf numFmtId="0" fontId="36" fillId="0" borderId="0" xfId="2" applyFont="1" applyAlignment="1">
      <alignment horizontal="center" vertical="center"/>
    </xf>
    <xf numFmtId="0" fontId="38" fillId="0" borderId="7" xfId="2" applyFont="1" applyBorder="1" applyAlignment="1">
      <alignment horizontal="center" vertical="center"/>
    </xf>
    <xf numFmtId="0" fontId="18" fillId="0" borderId="24" xfId="2" applyFont="1" applyBorder="1" applyAlignment="1">
      <alignment horizontal="center" vertical="center"/>
    </xf>
    <xf numFmtId="0" fontId="18" fillId="0" borderId="21" xfId="2" applyFont="1" applyBorder="1" applyAlignment="1">
      <alignment horizontal="center" vertical="center"/>
    </xf>
    <xf numFmtId="0" fontId="18" fillId="0" borderId="22" xfId="2" applyFont="1" applyBorder="1" applyAlignment="1">
      <alignment horizontal="center" vertical="center"/>
    </xf>
    <xf numFmtId="0" fontId="38" fillId="0" borderId="77" xfId="2" applyFont="1" applyBorder="1" applyAlignment="1">
      <alignment horizontal="center" vertical="center" wrapText="1"/>
    </xf>
    <xf numFmtId="0" fontId="36" fillId="0" borderId="0" xfId="2" applyFont="1" applyAlignment="1">
      <alignment horizontal="left" vertical="center"/>
    </xf>
    <xf numFmtId="0" fontId="36" fillId="0" borderId="0" xfId="2" applyFont="1" applyAlignment="1">
      <alignment horizontal="left"/>
    </xf>
    <xf numFmtId="0" fontId="36" fillId="0" borderId="20" xfId="2" applyFont="1" applyBorder="1" applyAlignment="1">
      <alignment horizontal="center" vertical="center" wrapText="1"/>
    </xf>
    <xf numFmtId="0" fontId="36" fillId="0" borderId="78" xfId="2" applyFont="1" applyBorder="1" applyAlignment="1">
      <alignment horizontal="center" vertical="center"/>
    </xf>
    <xf numFmtId="0" fontId="14" fillId="0" borderId="21" xfId="2" applyFont="1" applyBorder="1" applyAlignment="1" applyProtection="1">
      <alignment horizontal="center" vertical="center"/>
      <protection locked="0"/>
    </xf>
    <xf numFmtId="0" fontId="14" fillId="0" borderId="72" xfId="2" applyFont="1" applyBorder="1" applyAlignment="1" applyProtection="1">
      <alignment horizontal="center" vertical="center"/>
      <protection locked="0"/>
    </xf>
    <xf numFmtId="0" fontId="14" fillId="0" borderId="6" xfId="2" applyFont="1" applyBorder="1" applyAlignment="1" applyProtection="1">
      <alignment horizontal="center" vertical="center"/>
      <protection locked="0"/>
    </xf>
    <xf numFmtId="0" fontId="14" fillId="0" borderId="30" xfId="2" applyFont="1" applyBorder="1" applyAlignment="1" applyProtection="1">
      <alignment horizontal="center" vertical="center"/>
      <protection locked="0"/>
    </xf>
    <xf numFmtId="0" fontId="36" fillId="0" borderId="2" xfId="2" applyFont="1" applyBorder="1" applyAlignment="1">
      <alignment horizontal="center" vertical="center"/>
    </xf>
    <xf numFmtId="0" fontId="36" fillId="0" borderId="3" xfId="2" applyFont="1" applyBorder="1" applyAlignment="1">
      <alignment horizontal="center" vertical="center"/>
    </xf>
    <xf numFmtId="0" fontId="36" fillId="0" borderId="4" xfId="2" applyFont="1" applyBorder="1" applyAlignment="1">
      <alignment horizontal="center" vertical="center"/>
    </xf>
    <xf numFmtId="0" fontId="36" fillId="0" borderId="15" xfId="2" applyFont="1" applyBorder="1" applyAlignment="1">
      <alignment horizontal="center" vertical="center"/>
    </xf>
    <xf numFmtId="0" fontId="36" fillId="0" borderId="16" xfId="2" applyFont="1" applyBorder="1" applyAlignment="1">
      <alignment horizontal="center" vertical="center"/>
    </xf>
    <xf numFmtId="0" fontId="38" fillId="0" borderId="15" xfId="2" applyFont="1" applyBorder="1" applyAlignment="1">
      <alignment horizontal="left" vertical="center" wrapText="1"/>
    </xf>
    <xf numFmtId="0" fontId="38" fillId="0" borderId="0" xfId="2" applyFont="1" applyAlignment="1">
      <alignment horizontal="left" vertical="center" wrapText="1"/>
    </xf>
    <xf numFmtId="0" fontId="38" fillId="0" borderId="31" xfId="2" applyFont="1" applyBorder="1" applyAlignment="1">
      <alignment horizontal="left" vertical="center" wrapText="1"/>
    </xf>
    <xf numFmtId="0" fontId="36" fillId="0" borderId="73" xfId="2" applyFont="1" applyBorder="1" applyAlignment="1">
      <alignment horizontal="center" vertical="center"/>
    </xf>
    <xf numFmtId="0" fontId="36" fillId="0" borderId="74" xfId="2" applyFont="1" applyBorder="1" applyAlignment="1">
      <alignment horizontal="center" vertical="center"/>
    </xf>
    <xf numFmtId="0" fontId="36" fillId="0" borderId="75" xfId="2" applyFont="1" applyBorder="1" applyAlignment="1">
      <alignment horizontal="center" vertical="center"/>
    </xf>
    <xf numFmtId="0" fontId="14" fillId="0" borderId="72" xfId="2" applyFont="1" applyBorder="1" applyAlignment="1">
      <alignment horizontal="center" vertical="center"/>
    </xf>
    <xf numFmtId="0" fontId="14" fillId="0" borderId="6" xfId="2" applyFont="1" applyBorder="1" applyAlignment="1">
      <alignment horizontal="center" vertical="center"/>
    </xf>
    <xf numFmtId="0" fontId="14" fillId="0" borderId="30" xfId="2" applyFont="1" applyBorder="1" applyAlignment="1">
      <alignment horizontal="center" vertical="center"/>
    </xf>
    <xf numFmtId="0" fontId="14" fillId="0" borderId="3" xfId="2" applyFont="1" applyBorder="1" applyAlignment="1">
      <alignment horizontal="center" vertical="center" wrapText="1" readingOrder="1"/>
    </xf>
    <xf numFmtId="0" fontId="14" fillId="0" borderId="29" xfId="2" applyFont="1" applyBorder="1" applyAlignment="1">
      <alignment horizontal="center" vertical="center" wrapText="1" readingOrder="1"/>
    </xf>
    <xf numFmtId="0" fontId="14" fillId="0" borderId="33" xfId="2" applyFont="1" applyBorder="1" applyAlignment="1">
      <alignment horizontal="center" vertical="center" wrapText="1" readingOrder="1"/>
    </xf>
    <xf numFmtId="0" fontId="14" fillId="0" borderId="36" xfId="2" applyFont="1" applyBorder="1" applyAlignment="1">
      <alignment horizontal="center" vertical="center" wrapText="1" readingOrder="1"/>
    </xf>
    <xf numFmtId="0" fontId="38" fillId="0" borderId="6" xfId="2" applyFont="1" applyBorder="1" applyAlignment="1">
      <alignment horizontal="center" wrapText="1"/>
    </xf>
    <xf numFmtId="0" fontId="48" fillId="0" borderId="0" xfId="3" applyFont="1" applyAlignment="1">
      <alignment horizontal="left" vertical="center"/>
    </xf>
    <xf numFmtId="0" fontId="48" fillId="0" borderId="0" xfId="3" applyFont="1">
      <alignment vertical="center"/>
    </xf>
    <xf numFmtId="0" fontId="49" fillId="0" borderId="79" xfId="3" applyFont="1" applyBorder="1" applyAlignment="1">
      <alignment horizontal="left" vertical="center" shrinkToFit="1"/>
    </xf>
    <xf numFmtId="0" fontId="39" fillId="0" borderId="79" xfId="3" applyFont="1" applyBorder="1" applyAlignment="1">
      <alignment horizontal="left" vertical="center"/>
    </xf>
    <xf numFmtId="0" fontId="47" fillId="0" borderId="0" xfId="3" applyFont="1" applyAlignment="1">
      <alignment horizontal="center" vertical="center"/>
    </xf>
    <xf numFmtId="0" fontId="10" fillId="0" borderId="0" xfId="3" applyFont="1">
      <alignment vertical="center"/>
    </xf>
    <xf numFmtId="0" fontId="48" fillId="0" borderId="0" xfId="3" applyFont="1" applyAlignment="1">
      <alignment horizontal="left" vertical="center" wrapText="1"/>
    </xf>
    <xf numFmtId="0" fontId="48" fillId="10" borderId="6" xfId="3" applyFont="1" applyFill="1" applyBorder="1" applyAlignment="1" applyProtection="1">
      <alignment horizontal="left"/>
      <protection locked="0"/>
    </xf>
    <xf numFmtId="0" fontId="48" fillId="10" borderId="6" xfId="3" applyFont="1" applyFill="1" applyBorder="1" applyAlignment="1">
      <alignment horizontal="left"/>
    </xf>
    <xf numFmtId="0" fontId="48" fillId="10" borderId="13" xfId="3" applyFont="1" applyFill="1" applyBorder="1" applyAlignment="1" applyProtection="1">
      <alignment horizontal="left"/>
      <protection locked="0"/>
    </xf>
    <xf numFmtId="0" fontId="48" fillId="10" borderId="13" xfId="3" applyFont="1" applyFill="1" applyBorder="1" applyAlignment="1">
      <alignment horizontal="left"/>
    </xf>
  </cellXfs>
  <cellStyles count="4">
    <cellStyle name="標準" xfId="0" builtinId="0"/>
    <cellStyle name="標準 2" xfId="1" xr:uid="{5270AB16-A496-4E51-97A2-FCDC3C63CD70}"/>
    <cellStyle name="標準 2 2" xfId="2" xr:uid="{4B71180F-000B-4403-8B03-943E484B20FF}"/>
    <cellStyle name="標準 3" xfId="3" xr:uid="{0784A2A3-E174-432F-9745-D28CBB63085A}"/>
  </cellStyles>
  <dxfs count="15">
    <dxf>
      <fill>
        <patternFill patternType="solid">
          <fgColor indexed="64"/>
          <bgColor rgb="FFFFFF9B"/>
        </patternFill>
      </fill>
    </dxf>
    <dxf>
      <fill>
        <patternFill patternType="solid">
          <fgColor indexed="64"/>
          <bgColor rgb="FFFFFF9B"/>
        </patternFill>
      </fill>
    </dxf>
    <dxf>
      <fill>
        <patternFill patternType="solid">
          <fgColor indexed="64"/>
          <bgColor rgb="FFFFFF99"/>
        </patternFill>
      </fill>
    </dxf>
    <dxf>
      <font>
        <b/>
        <i val="0"/>
        <color rgb="FFC00000"/>
      </font>
    </dxf>
    <dxf>
      <font>
        <b/>
        <i val="0"/>
        <color rgb="FFC00000"/>
      </font>
    </dxf>
    <dxf>
      <font>
        <b/>
        <i val="0"/>
        <color rgb="FF9C0006"/>
      </font>
    </dxf>
    <dxf>
      <fill>
        <patternFill patternType="solid">
          <fgColor indexed="64"/>
          <bgColor rgb="FFFFC7CE"/>
        </patternFill>
      </fill>
    </dxf>
    <dxf>
      <fill>
        <patternFill patternType="solid">
          <fgColor indexed="64"/>
          <bgColor rgb="FFC6EFCE"/>
        </patternFill>
      </fill>
    </dxf>
    <dxf>
      <font>
        <color rgb="FF9C6500"/>
      </font>
      <fill>
        <patternFill patternType="solid">
          <fgColor indexed="64"/>
          <bgColor rgb="FFFFEB9C"/>
        </patternFill>
      </fill>
    </dxf>
    <dxf>
      <font>
        <color rgb="FF9C6500"/>
      </font>
      <fill>
        <patternFill patternType="solid">
          <fgColor indexed="64"/>
          <bgColor rgb="FFFFEB9C"/>
        </patternFill>
      </fill>
    </dxf>
    <dxf>
      <font>
        <color rgb="FF9C6500"/>
      </font>
      <fill>
        <patternFill patternType="solid">
          <fgColor indexed="64"/>
          <bgColor rgb="FFFFEB9C"/>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color rgb="FFFFFFFF"/>
      </font>
      <fill>
        <patternFill patternType="solid">
          <fgColor indexed="64"/>
          <bgColor rgb="FFC00000"/>
        </patternFill>
      </fill>
    </dxf>
    <dxf>
      <font>
        <color rgb="FFFFFFFF"/>
      </font>
      <fill>
        <patternFill patternType="solid">
          <fgColor indexed="64"/>
          <bgColor rgb="FF70AD47"/>
        </patternFill>
      </fill>
    </dxf>
  </dxfs>
  <tableStyles count="0" defaultTableStyle="TableStyleMedium2" defaultPivotStyle="PivotStyleLight16"/>
  <colors>
    <mruColors>
      <color rgb="FF85D795"/>
      <color rgb="FFFFFF99"/>
      <color rgb="FFFFFF9B"/>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10</xdr:col>
      <xdr:colOff>68579</xdr:colOff>
      <xdr:row>1</xdr:row>
      <xdr:rowOff>213359</xdr:rowOff>
    </xdr:from>
    <xdr:to>
      <xdr:col>15</xdr:col>
      <xdr:colOff>636494</xdr:colOff>
      <xdr:row>17</xdr:row>
      <xdr:rowOff>80682</xdr:rowOff>
    </xdr:to>
    <xdr:sp macro="" textlink="">
      <xdr:nvSpPr>
        <xdr:cNvPr id="2" name="テキスト ボックス 1">
          <a:extLst>
            <a:ext uri="{FF2B5EF4-FFF2-40B4-BE49-F238E27FC236}">
              <a16:creationId xmlns:a16="http://schemas.microsoft.com/office/drawing/2014/main" id="{C68C572C-B772-1FEC-949E-979BECC15F69}"/>
            </a:ext>
          </a:extLst>
        </xdr:cNvPr>
        <xdr:cNvSpPr txBox="1"/>
      </xdr:nvSpPr>
      <xdr:spPr>
        <a:xfrm>
          <a:off x="7527214" y="446441"/>
          <a:ext cx="3929680" cy="35966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a:t>こちらのシートは同意書が必要な方のみ印刷ください。</a:t>
          </a:r>
          <a:endParaRPr kumimoji="1" lang="en-US" altLang="ja-JP" sz="1800"/>
        </a:p>
        <a:p>
          <a:r>
            <a:rPr kumimoji="1" lang="ja-JP" altLang="en-US" sz="1800"/>
            <a:t>入力用シートから反映されない項目１と２については、このシートに</a:t>
          </a:r>
          <a:endParaRPr kumimoji="1" lang="en-US" altLang="ja-JP" sz="1800"/>
        </a:p>
        <a:p>
          <a:r>
            <a:rPr kumimoji="1" lang="ja-JP" altLang="en-US" sz="1800"/>
            <a:t>直接御入力いただきますようお願いします。</a:t>
          </a:r>
          <a:endParaRPr kumimoji="1" lang="en-US" altLang="ja-JP" sz="1800"/>
        </a:p>
        <a:p>
          <a:r>
            <a:rPr kumimoji="1" lang="ja-JP" altLang="en-US" sz="1800"/>
            <a:t>また、</a:t>
          </a:r>
          <a:r>
            <a:rPr kumimoji="1" lang="ja-JP" altLang="en-US" sz="1800" b="1">
              <a:solidFill>
                <a:srgbClr val="FF0000"/>
              </a:solidFill>
            </a:rPr>
            <a:t>署名は自筆で行ってください</a:t>
          </a:r>
          <a:r>
            <a:rPr kumimoji="1" lang="ja-JP" altLang="en-US" sz="1800"/>
            <a:t>。</a:t>
          </a:r>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dk1"/>
              </a:solidFill>
              <a:effectLst/>
              <a:latin typeface="+mn-lt"/>
              <a:ea typeface="+mn-ea"/>
              <a:cs typeface="+mn-cs"/>
            </a:rPr>
            <a:t>入力が必要な欄は黄色着色部分です。</a:t>
          </a:r>
          <a:endParaRPr lang="ja-JP" altLang="ja-JP" sz="3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981891</xdr:colOff>
      <xdr:row>29</xdr:row>
      <xdr:rowOff>253517</xdr:rowOff>
    </xdr:from>
    <xdr:to>
      <xdr:col>36</xdr:col>
      <xdr:colOff>899885</xdr:colOff>
      <xdr:row>31</xdr:row>
      <xdr:rowOff>344957</xdr:rowOff>
    </xdr:to>
    <xdr:sp macro="" textlink="">
      <xdr:nvSpPr>
        <xdr:cNvPr id="2" name="楕円 1">
          <a:extLst>
            <a:ext uri="{FF2B5EF4-FFF2-40B4-BE49-F238E27FC236}">
              <a16:creationId xmlns:a16="http://schemas.microsoft.com/office/drawing/2014/main" id="{2DCF73E0-2081-1D00-FB49-5492ABE00936}"/>
            </a:ext>
          </a:extLst>
        </xdr:cNvPr>
        <xdr:cNvSpPr/>
      </xdr:nvSpPr>
      <xdr:spPr>
        <a:xfrm>
          <a:off x="21251091" y="34543517"/>
          <a:ext cx="14548394" cy="2377440"/>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267369</xdr:colOff>
      <xdr:row>2</xdr:row>
      <xdr:rowOff>0</xdr:rowOff>
    </xdr:from>
    <xdr:to>
      <xdr:col>74</xdr:col>
      <xdr:colOff>225035</xdr:colOff>
      <xdr:row>13</xdr:row>
      <xdr:rowOff>0</xdr:rowOff>
    </xdr:to>
    <xdr:sp macro="" textlink="">
      <xdr:nvSpPr>
        <xdr:cNvPr id="3" name="テキスト ボックス 2">
          <a:extLst>
            <a:ext uri="{FF2B5EF4-FFF2-40B4-BE49-F238E27FC236}">
              <a16:creationId xmlns:a16="http://schemas.microsoft.com/office/drawing/2014/main" id="{6E827886-5EE7-4F32-94BF-DF184AE4643A}"/>
            </a:ext>
          </a:extLst>
        </xdr:cNvPr>
        <xdr:cNvSpPr txBox="1"/>
      </xdr:nvSpPr>
      <xdr:spPr>
        <a:xfrm>
          <a:off x="39971580" y="762000"/>
          <a:ext cx="21774929" cy="130743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8000"/>
            <a:t>こちらのシートは記載事項変更届が必要な方のみ印刷ください。</a:t>
          </a:r>
          <a:endParaRPr kumimoji="1" lang="en-US" altLang="ja-JP" sz="8000"/>
        </a:p>
        <a:p>
          <a:r>
            <a:rPr kumimoji="1" lang="ja-JP" altLang="en-US" sz="8000"/>
            <a:t>入力用シートから反映されない項目については、このシートに直接御入力いただきますようお願いします。</a:t>
          </a:r>
          <a:endParaRPr kumimoji="1" lang="en-US" altLang="ja-JP" sz="8000"/>
        </a:p>
        <a:p>
          <a:r>
            <a:rPr kumimoji="1" lang="ja-JP" altLang="en-US" sz="8000"/>
            <a:t>入力が必要な欄は黄色着色部分です。</a:t>
          </a:r>
          <a:endParaRPr kumimoji="1" lang="en-US" altLang="ja-JP" sz="8000"/>
        </a:p>
        <a:p>
          <a:r>
            <a:rPr kumimoji="1" lang="ja-JP" altLang="en-US" sz="8000" b="1">
              <a:solidFill>
                <a:srgbClr val="FF0000"/>
              </a:solidFill>
            </a:rPr>
            <a:t>片面印刷</a:t>
          </a:r>
          <a:r>
            <a:rPr kumimoji="1" lang="ja-JP" altLang="en-US" sz="8000"/>
            <a:t>で</a:t>
          </a:r>
          <a:r>
            <a:rPr kumimoji="1" lang="ja-JP" altLang="en-US" sz="8000" b="1">
              <a:solidFill>
                <a:srgbClr val="FF0000"/>
              </a:solidFill>
            </a:rPr>
            <a:t>３枚すべて</a:t>
          </a:r>
          <a:r>
            <a:rPr kumimoji="1" lang="ja-JP" altLang="en-US" sz="8000"/>
            <a:t>を印刷してください。</a:t>
          </a:r>
          <a:endParaRPr kumimoji="1" lang="en-US" altLang="ja-JP" sz="8000"/>
        </a:p>
      </xdr:txBody>
    </xdr:sp>
    <xdr:clientData/>
  </xdr:twoCellAnchor>
  <xdr:twoCellAnchor>
    <xdr:from>
      <xdr:col>24</xdr:col>
      <xdr:colOff>883920</xdr:colOff>
      <xdr:row>74</xdr:row>
      <xdr:rowOff>590974</xdr:rowOff>
    </xdr:from>
    <xdr:to>
      <xdr:col>38</xdr:col>
      <xdr:colOff>508000</xdr:colOff>
      <xdr:row>76</xdr:row>
      <xdr:rowOff>682414</xdr:rowOff>
    </xdr:to>
    <xdr:sp macro="" textlink="">
      <xdr:nvSpPr>
        <xdr:cNvPr id="4" name="楕円 3">
          <a:extLst>
            <a:ext uri="{FF2B5EF4-FFF2-40B4-BE49-F238E27FC236}">
              <a16:creationId xmlns:a16="http://schemas.microsoft.com/office/drawing/2014/main" id="{002B4754-02E7-4D8D-BAEA-8DC1E7B6DFF7}"/>
            </a:ext>
          </a:extLst>
        </xdr:cNvPr>
        <xdr:cNvSpPr/>
      </xdr:nvSpPr>
      <xdr:spPr>
        <a:xfrm>
          <a:off x="21838920" y="35007974"/>
          <a:ext cx="13890413" cy="2419773"/>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883920</xdr:colOff>
      <xdr:row>119</xdr:row>
      <xdr:rowOff>590974</xdr:rowOff>
    </xdr:from>
    <xdr:to>
      <xdr:col>38</xdr:col>
      <xdr:colOff>508000</xdr:colOff>
      <xdr:row>121</xdr:row>
      <xdr:rowOff>682414</xdr:rowOff>
    </xdr:to>
    <xdr:sp macro="" textlink="">
      <xdr:nvSpPr>
        <xdr:cNvPr id="5" name="楕円 4">
          <a:extLst>
            <a:ext uri="{FF2B5EF4-FFF2-40B4-BE49-F238E27FC236}">
              <a16:creationId xmlns:a16="http://schemas.microsoft.com/office/drawing/2014/main" id="{218847EE-F2DC-44FC-B761-C2958D894573}"/>
            </a:ext>
          </a:extLst>
        </xdr:cNvPr>
        <xdr:cNvSpPr/>
      </xdr:nvSpPr>
      <xdr:spPr>
        <a:xfrm>
          <a:off x="21838920" y="35007974"/>
          <a:ext cx="13890413" cy="2419773"/>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387931</xdr:colOff>
      <xdr:row>0</xdr:row>
      <xdr:rowOff>138546</xdr:rowOff>
    </xdr:from>
    <xdr:to>
      <xdr:col>24</xdr:col>
      <xdr:colOff>631771</xdr:colOff>
      <xdr:row>10</xdr:row>
      <xdr:rowOff>207819</xdr:rowOff>
    </xdr:to>
    <xdr:sp macro="" textlink="">
      <xdr:nvSpPr>
        <xdr:cNvPr id="2" name="テキスト ボックス 1">
          <a:extLst>
            <a:ext uri="{FF2B5EF4-FFF2-40B4-BE49-F238E27FC236}">
              <a16:creationId xmlns:a16="http://schemas.microsoft.com/office/drawing/2014/main" id="{4A877AF7-2975-4B9D-9BA1-E53652A8A1E0}"/>
            </a:ext>
          </a:extLst>
        </xdr:cNvPr>
        <xdr:cNvSpPr txBox="1"/>
      </xdr:nvSpPr>
      <xdr:spPr>
        <a:xfrm>
          <a:off x="8478986" y="138546"/>
          <a:ext cx="8224058" cy="62068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800"/>
            <a:t>こちらのシートは写真を貼付しないことの理由書が必要な方のみ印刷ください。</a:t>
          </a:r>
          <a:endParaRPr kumimoji="1" lang="en-US" altLang="ja-JP" sz="2800"/>
        </a:p>
        <a:p>
          <a:r>
            <a:rPr kumimoji="1" lang="ja-JP" altLang="en-US" sz="2800"/>
            <a:t>入力用シートから反映されない理由の記載欄については、このシートに直接御入力いただきますようお願いします。</a:t>
          </a:r>
          <a:endParaRPr kumimoji="1" lang="en-US" altLang="ja-JP" sz="2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800">
              <a:solidFill>
                <a:schemeClr val="dk1"/>
              </a:solidFill>
              <a:effectLst/>
              <a:latin typeface="+mn-lt"/>
              <a:ea typeface="+mn-ea"/>
              <a:cs typeface="+mn-cs"/>
            </a:rPr>
            <a:t>入力が必要な欄は黄色着色部分です。</a:t>
          </a:r>
          <a:endParaRPr lang="ja-JP" altLang="ja-JP" sz="6000">
            <a:effectLst/>
          </a:endParaRPr>
        </a:p>
        <a:p>
          <a:endParaRPr kumimoji="1" lang="en-US" altLang="ja-JP" sz="28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B7326-EF64-4A90-9629-8D781912D0A6}">
  <sheetPr>
    <tabColor rgb="FFFF0000"/>
  </sheetPr>
  <dimension ref="A1:H58"/>
  <sheetViews>
    <sheetView tabSelected="1" zoomScale="70" zoomScaleNormal="70" workbookViewId="0">
      <pane ySplit="4" topLeftCell="A5" activePane="bottomLeft" state="frozen"/>
      <selection pane="bottomLeft" activeCell="B7" sqref="B7"/>
    </sheetView>
  </sheetViews>
  <sheetFormatPr defaultRowHeight="18"/>
  <cols>
    <col min="1" max="1" width="30" style="6" customWidth="1"/>
    <col min="2" max="2" width="43.296875" style="16" customWidth="1"/>
    <col min="3" max="3" width="56.69921875" style="6" customWidth="1"/>
    <col min="4" max="4" width="11.296875" customWidth="1"/>
    <col min="5" max="5" width="14.3984375" style="19" customWidth="1"/>
    <col min="6" max="6" width="54.59765625" style="6" customWidth="1"/>
  </cols>
  <sheetData>
    <row r="1" spans="1:8" ht="152.4" customHeight="1">
      <c r="A1" s="252" t="s">
        <v>4420</v>
      </c>
      <c r="B1" s="253"/>
      <c r="C1" s="253"/>
      <c r="D1" s="253"/>
      <c r="E1" s="253"/>
      <c r="F1" s="254"/>
      <c r="H1" s="40" t="s">
        <v>4362</v>
      </c>
    </row>
    <row r="2" spans="1:8" ht="34.200000000000003" customHeight="1">
      <c r="A2" s="255" t="s">
        <v>4415</v>
      </c>
      <c r="B2" s="256"/>
      <c r="C2" s="256"/>
      <c r="D2" s="257" t="str">
        <f ca="1">IF(COUNTIF(E5:E108,"エラー")=0,"提出可能","要修正")</f>
        <v>要修正</v>
      </c>
      <c r="E2" s="258"/>
      <c r="F2" s="259"/>
      <c r="H2" s="41"/>
    </row>
    <row r="3" spans="1:8">
      <c r="F3" s="250" t="s">
        <v>4418</v>
      </c>
    </row>
    <row r="4" spans="1:8" ht="29.4" customHeight="1">
      <c r="A4" s="172" t="s">
        <v>201</v>
      </c>
      <c r="B4" s="173" t="s">
        <v>202</v>
      </c>
      <c r="C4" s="172" t="s">
        <v>203</v>
      </c>
      <c r="D4" s="173" t="s">
        <v>204</v>
      </c>
      <c r="E4" s="173" t="s">
        <v>205</v>
      </c>
      <c r="F4" s="172" t="s">
        <v>275</v>
      </c>
    </row>
    <row r="5" spans="1:8" ht="22.05" customHeight="1">
      <c r="A5" s="260" t="s">
        <v>206</v>
      </c>
      <c r="B5" s="251"/>
      <c r="C5" s="251"/>
      <c r="D5" s="251"/>
      <c r="E5" s="251"/>
      <c r="F5" s="251"/>
    </row>
    <row r="6" spans="1:8" ht="22.05" customHeight="1">
      <c r="A6" s="174" t="s">
        <v>4408</v>
      </c>
      <c r="B6" s="42" t="s">
        <v>4360</v>
      </c>
      <c r="C6" s="43" t="s">
        <v>4361</v>
      </c>
      <c r="D6" s="44" t="s">
        <v>208</v>
      </c>
      <c r="E6" s="45" t="str">
        <f>IF(F6="","OK","エラー")</f>
        <v>OK</v>
      </c>
      <c r="F6" s="46" t="str">
        <f>IF(LEN(TRIM(B6&amp;""))=0,"未入力です",IF(COUNTIF(入力規則!$B$2:$B$6,B6)=0,"明治／大正／昭和／平成／令和 から選択してください",""))</f>
        <v/>
      </c>
    </row>
    <row r="7" spans="1:8" ht="22.05" customHeight="1">
      <c r="A7" s="175" t="s">
        <v>4409</v>
      </c>
      <c r="B7" s="24"/>
      <c r="C7" s="47" t="s">
        <v>4345</v>
      </c>
      <c r="D7" s="48" t="s">
        <v>208</v>
      </c>
      <c r="E7" s="45" t="str">
        <f>IF(F7="","OK","エラー")</f>
        <v>エラー</v>
      </c>
      <c r="F7" s="49" t="str">
        <f>IF(LEN(TRIM(B7&amp;""))=0,IF(D7="○","未入力です",""),IF(AND(IFERROR(ISNUMBER(--B7),FALSE),IFERROR(INT(--B7)=--B7,FALSE),--B7&gt;=1,--B7&lt;=99),"","1〜99の数字で入力してください"))</f>
        <v>未入力です</v>
      </c>
    </row>
    <row r="8" spans="1:8" ht="22.05" customHeight="1">
      <c r="A8" s="175" t="s">
        <v>4410</v>
      </c>
      <c r="B8" s="24"/>
      <c r="C8" s="47" t="s">
        <v>278</v>
      </c>
      <c r="D8" s="48" t="s">
        <v>208</v>
      </c>
      <c r="E8" s="45" t="str">
        <f t="shared" ref="E8:E13" si="0">IF(F8="","OK","エラー")</f>
        <v>エラー</v>
      </c>
      <c r="F8" s="49" t="str">
        <f>IF(LEN(TRIM(B8&amp;""))=0,IF(D8="○","未入力です",""),IF(AND(IFERROR(ISNUMBER(--B8),FALSE),IFERROR(INT(--B8)=--B8,FALSE),--B8&gt;=1,--B8&lt;=12),"","1〜12の数字で入力してください"))</f>
        <v>未入力です</v>
      </c>
    </row>
    <row r="9" spans="1:8" ht="22.05" customHeight="1">
      <c r="A9" s="175" t="s">
        <v>4411</v>
      </c>
      <c r="B9" s="24"/>
      <c r="C9" s="47" t="s">
        <v>279</v>
      </c>
      <c r="D9" s="48" t="s">
        <v>208</v>
      </c>
      <c r="E9" s="45" t="str">
        <f t="shared" si="0"/>
        <v>エラー</v>
      </c>
      <c r="F9" s="49" t="str">
        <f>IF(LEN(TRIM(B9&amp;""))=0,IF(D9="○","未入力です",""),IF(AND(IFERROR(ISNUMBER(--B9),FALSE),IFERROR(INT(--B9)=--B9,FALSE),--B9&gt;=1,--B9&lt;=31),IF(AND(IFERROR(ISNUMBER(--B7),FALSE),IFERROR(INT(--B7)=--B7,FALSE),--B7&gt;=1,--B7&lt;=99,IFERROR(ISNUMBER(--B8),FALSE),IFERROR(INT(--B8)=--B8,FALSE),--B8&gt;=1,--B8&lt;=12,COUNTIF(入力規則!$B$2:$B$6,B6)&gt;0),IF(DAY(DATE(CHOOSE(MATCH(B6,入力規則!$B$2:$B$6,0),1868,1912,1926,1989,2019)+--B7-1,--B8,--B9))=--B9,"","存在しない日付です。"),""),"1〜31の数字で入力してください"))</f>
        <v>未入力です</v>
      </c>
    </row>
    <row r="10" spans="1:8" ht="60" customHeight="1">
      <c r="A10" s="50" t="s">
        <v>207</v>
      </c>
      <c r="B10" s="35"/>
      <c r="C10" s="51" t="s">
        <v>276</v>
      </c>
      <c r="D10" s="52" t="s">
        <v>208</v>
      </c>
      <c r="E10" s="45" t="str">
        <f>IF(LEN(TRIM(B10&amp;""))=0,"エラー",IF(B10="他の道府県からの居住地変更による手帳交付","要追加書類","OK"))</f>
        <v>エラー</v>
      </c>
      <c r="F10" s="51" t="str">
        <f>IF(LEN(TRIM(B10&amp;""))=0,"未入力です",IF(B10="他の道府県からの居住地変更による手帳交付","記載事項変更届の提出が必要になります。さらに他道府県で交付された手帳の写しを添付できない場合は、他道府県に交付状況を確認するための同意書の提出が必要になります。",""))</f>
        <v>未入力です</v>
      </c>
    </row>
    <row r="11" spans="1:8" ht="42.6" customHeight="1">
      <c r="A11" s="50" t="s">
        <v>281</v>
      </c>
      <c r="B11" s="25"/>
      <c r="C11" s="51" t="s">
        <v>209</v>
      </c>
      <c r="D11" s="52" t="s">
        <v>208</v>
      </c>
      <c r="E11" s="45" t="str">
        <f t="shared" si="0"/>
        <v>エラー</v>
      </c>
      <c r="F11" s="51" t="str">
        <f>IF(LEN(TRIM(B11&amp;""))=0,"未入力です","")</f>
        <v>未入力です</v>
      </c>
    </row>
    <row r="12" spans="1:8" ht="37.799999999999997" customHeight="1">
      <c r="A12" s="50" t="s">
        <v>210</v>
      </c>
      <c r="B12" s="25"/>
      <c r="C12" s="51" t="s">
        <v>282</v>
      </c>
      <c r="D12" s="53" t="s">
        <v>268</v>
      </c>
      <c r="E12" s="45" t="str">
        <f>IF(OR(B10="新規交付",B10="更新",B10="障害等級変更"),IF(LEN(TRIM(B12&amp;""))=0,"エラー","OK"),IF(B10="他の道府県からの居住地変更による手帳交付",IF(LEN(TRIM(B12&amp;""))=0,"OK","エラー"),"OK"))</f>
        <v>OK</v>
      </c>
      <c r="F12" s="51" t="str">
        <f>IF(OR(B10="新規交付",B10="更新",B10="障害等級変更"),IF(LEN(TRIM(B12&amp;""))=0,"必須項目です。",""),IF(B10="他の道府県からの居住地変更による手帳交付",IF(LEN(TRIM(B12&amp;""))=0,"","新規交付、更新、障害等級変更の場合に通知希望有無を受け付けます。"),""))</f>
        <v/>
      </c>
    </row>
    <row r="13" spans="1:8" ht="22.05" customHeight="1">
      <c r="A13" s="50" t="s">
        <v>211</v>
      </c>
      <c r="B13" s="25"/>
      <c r="C13" s="51" t="s">
        <v>212</v>
      </c>
      <c r="D13" s="52" t="s">
        <v>208</v>
      </c>
      <c r="E13" s="45" t="str">
        <f t="shared" si="0"/>
        <v>エラー</v>
      </c>
      <c r="F13" s="51" t="str">
        <f>IF(LEN(TRIM(B13&amp;""))=0,"未入力です","")</f>
        <v>未入力です</v>
      </c>
    </row>
    <row r="14" spans="1:8" ht="22.05" customHeight="1">
      <c r="A14" s="251" t="s">
        <v>4407</v>
      </c>
      <c r="B14" s="251"/>
      <c r="C14" s="251"/>
      <c r="D14" s="251"/>
      <c r="E14" s="251"/>
      <c r="F14" s="251"/>
    </row>
    <row r="15" spans="1:8" ht="22.05" customHeight="1">
      <c r="A15" s="54" t="s">
        <v>213</v>
      </c>
      <c r="B15" s="26"/>
      <c r="C15" s="51" t="s">
        <v>214</v>
      </c>
      <c r="D15" s="55" t="s">
        <v>230</v>
      </c>
      <c r="E15" s="45" t="str">
        <f t="shared" ref="E15:E27" ca="1" si="1">IF(F15="","OK","エラー")</f>
        <v>OK</v>
      </c>
      <c r="F15" s="51" t="str" cm="1">
        <f t="array" aca="1" ref="F15" ca="1">IF(LEN(TRIM(B15&amp;""))=0,"",IF(OR(LEN(B15&amp;"")&lt;&gt;12,NOT(ISNUMBER(--(B15&amp;""))),SUMPRODUCT((CODE(MID(B15&amp;"",ROW(INDIRECT("1:"&amp;LEN(B15&amp;""))),1))&lt;48)+(CODE(MID(B15&amp;"",ROW(INDIRECT("1:"&amp;LEN(B15&amp;""))),1))&gt;57))&gt;0),"12桁の数字で入力してください",""))</f>
        <v/>
      </c>
    </row>
    <row r="16" spans="1:8" ht="22.05" customHeight="1">
      <c r="A16" s="54" t="s">
        <v>215</v>
      </c>
      <c r="B16" s="23"/>
      <c r="C16" s="51" t="s">
        <v>216</v>
      </c>
      <c r="D16" s="52" t="s">
        <v>208</v>
      </c>
      <c r="E16" s="45" t="str">
        <f t="shared" ca="1" si="1"/>
        <v>エラー</v>
      </c>
      <c r="F16" s="51" t="str" cm="1">
        <f t="array" aca="1" ref="F16" ca="1">IF(LEN(TRIM(B16&amp;""))=0,"未入力です",IF(SUMPRODUCT((_xlfn.UNICODE(MID(B16&amp;"",ROW(INDIRECT("1:"&amp;LEN(B16&amp;""))),1))&lt;12449)+((_xlfn.UNICODE(MID(B16&amp;"",ROW(INDIRECT("1:"&amp;LEN(B16&amp;""))),1))&gt;12534)*(_xlfn.UNICODE(MID(B16&amp;"",ROW(INDIRECT("1:"&amp;LEN(B16&amp;""))),1))&lt;&gt;12540)))&gt;0,"全角カタカナで入力してください",""))</f>
        <v>未入力です</v>
      </c>
    </row>
    <row r="17" spans="1:6" ht="22.05" customHeight="1">
      <c r="A17" s="54" t="s">
        <v>217</v>
      </c>
      <c r="B17" s="23"/>
      <c r="C17" s="51" t="s">
        <v>218</v>
      </c>
      <c r="D17" s="52" t="s">
        <v>208</v>
      </c>
      <c r="E17" s="45" t="str">
        <f t="shared" ca="1" si="1"/>
        <v>エラー</v>
      </c>
      <c r="F17" s="51" t="str" cm="1">
        <f t="array" aca="1" ref="F17" ca="1">IF(LEN(TRIM(B17&amp;""))=0,"未入力です",IF(SUMPRODUCT((_xlfn.UNICODE(MID(B17&amp;"",ROW(INDIRECT("1:"&amp;LEN(B17&amp;""))),1))&lt;12449)+((_xlfn.UNICODE(MID(B17&amp;"",ROW(INDIRECT("1:"&amp;LEN(B17&amp;""))),1))&gt;12534)*(_xlfn.UNICODE(MID(B17&amp;"",ROW(INDIRECT("1:"&amp;LEN(B17&amp;""))),1))&lt;&gt;12540)))&gt;0,"全角カタカナで入力してください",""))</f>
        <v>未入力です</v>
      </c>
    </row>
    <row r="18" spans="1:6" ht="22.05" customHeight="1">
      <c r="A18" s="54" t="s">
        <v>219</v>
      </c>
      <c r="B18" s="28"/>
      <c r="C18" s="51" t="s">
        <v>220</v>
      </c>
      <c r="D18" s="52" t="s">
        <v>208</v>
      </c>
      <c r="E18" s="45" t="str">
        <f t="shared" si="1"/>
        <v>エラー</v>
      </c>
      <c r="F18" s="51" t="str">
        <f>IF(LEN(TRIM(B18&amp;""))=0,"未入力です","")</f>
        <v>未入力です</v>
      </c>
    </row>
    <row r="19" spans="1:6" ht="22.05" customHeight="1">
      <c r="A19" s="54" t="s">
        <v>221</v>
      </c>
      <c r="B19" s="32"/>
      <c r="C19" s="51" t="s">
        <v>222</v>
      </c>
      <c r="D19" s="52" t="s">
        <v>208</v>
      </c>
      <c r="E19" s="45" t="str">
        <f t="shared" si="1"/>
        <v>エラー</v>
      </c>
      <c r="F19" s="51" t="str">
        <f>IF(LEN(TRIM(B19&amp;""))=0,"未入力です","")</f>
        <v>未入力です</v>
      </c>
    </row>
    <row r="20" spans="1:6" ht="22.05" customHeight="1">
      <c r="A20" s="54" t="s">
        <v>223</v>
      </c>
      <c r="B20" s="23"/>
      <c r="C20" s="51" t="s">
        <v>224</v>
      </c>
      <c r="D20" s="52" t="s">
        <v>208</v>
      </c>
      <c r="E20" s="45" t="str">
        <f t="shared" ca="1" si="1"/>
        <v>エラー</v>
      </c>
      <c r="F20" s="51" t="str">
        <f ca="1">IF(LEN(TRIM(B20&amp;""))=0,"未入力です",IF(AND(ISNUMBER(--(B21&amp;"")),--(B21&amp;"")&gt;=1,--(B21&amp;"")&lt;=99,--(B21&amp;"")=INT(--(B21&amp;"")),ISNUMBER(--(B22&amp;"")),--(B22&amp;"")&gt;=1,--(B22&amp;"")&lt;=12,--(B22&amp;"")=INT(--(B22&amp;"")),ISNUMBER(--(B23&amp;"")),--(B23&amp;"")&gt;=1,--(B23&amp;"")&lt;=31,--(B23&amp;"")=INT(--(B23&amp;"")),OR(B20="明治",B20="大正",B20="昭和",B20="平成",B20="令和")),IF(IF((CHOOSE(MATCH(B20,{"明治";"大正";"昭和";"平成";"令和"},0),1868,1912,1926,1989,2019)+--(B21&amp;"")-1)&lt;1900,FALSE,DATE(CHOOSE(MATCH(B20,{"明治";"大正";"昭和";"平成";"令和"},0),1868,1912,1926,1989,2019)+--(B21&amp;"")-1,--(B22&amp;""),--(B23&amp;""))&gt;TODAY()),"生年月日が未来の日付になっています。",""),""))</f>
        <v>未入力です</v>
      </c>
    </row>
    <row r="21" spans="1:6" ht="22.05" customHeight="1">
      <c r="A21" s="54" t="s">
        <v>225</v>
      </c>
      <c r="B21" s="27"/>
      <c r="C21" s="51" t="s">
        <v>280</v>
      </c>
      <c r="D21" s="52" t="s">
        <v>208</v>
      </c>
      <c r="E21" s="45" t="str">
        <f t="shared" si="1"/>
        <v>エラー</v>
      </c>
      <c r="F21" s="51" t="str">
        <f>IF(LEN(TRIM(B21&amp;""))=0,"未入力です",IF(OR(NOT(ISNUMBER(--(B21&amp;""))),--(B21&amp;"")&lt;1,--(B21&amp;"")&gt;99,--(B21&amp;"")&lt;&gt;INT(--(B21&amp;""))),"1〜99の整数で入力してください",""))</f>
        <v>未入力です</v>
      </c>
    </row>
    <row r="22" spans="1:6" ht="22.05" customHeight="1">
      <c r="A22" s="54" t="s">
        <v>226</v>
      </c>
      <c r="B22" s="27"/>
      <c r="C22" s="51" t="s">
        <v>278</v>
      </c>
      <c r="D22" s="52" t="s">
        <v>208</v>
      </c>
      <c r="E22" s="45" t="str">
        <f t="shared" si="1"/>
        <v>エラー</v>
      </c>
      <c r="F22" s="51" t="str">
        <f>IF(LEN(TRIM(B22&amp;""))=0,"未入力です",IF(OR(NOT(ISNUMBER(--(B22&amp;""))),--(B22&amp;"")&lt;1,--(B22&amp;"")&gt;12,--(B22&amp;"")&lt;&gt;INT(--(B22&amp;""))),"1〜12の整数で入力してください",""))</f>
        <v>未入力です</v>
      </c>
    </row>
    <row r="23" spans="1:6" ht="22.05" customHeight="1">
      <c r="A23" s="54" t="s">
        <v>227</v>
      </c>
      <c r="B23" s="27"/>
      <c r="C23" s="51" t="s">
        <v>279</v>
      </c>
      <c r="D23" s="52" t="s">
        <v>208</v>
      </c>
      <c r="E23" s="45" t="str">
        <f t="shared" si="1"/>
        <v>エラー</v>
      </c>
      <c r="F23" s="51" t="str">
        <f>IF(LEN(TRIM(B23&amp;""))=0,"未入力です",IF(OR(NOT(ISNUMBER(--(B23&amp;""))),--(B23&amp;"")&lt;1,--(B23&amp;"")&gt;31,--(B23&amp;"")&lt;&gt;INT(--(B23&amp;""))),"1〜31の整数で入力してください",IF(AND(ISNUMBER(--(B21&amp;"")),--(B21&amp;"")&gt;=1,--(B21&amp;"")&lt;=99,--(B21&amp;"")=INT(--(B21&amp;"")),ISNUMBER(--(B22&amp;"")),--(B22&amp;"")&gt;=1,--(B22&amp;"")&lt;=12,--(B22&amp;"")=INT(--(B22&amp;"")),OR(B20="明治",B20="大正",B20="昭和",B20="平成",B20="令和")),IF(DAY(DATE(CHOOSE(MATCH(B20,{"明治";"大正";"昭和";"平成";"令和"},0),1868,1912,1926,1989,2019)+--(B21&amp;"")-1,--(B22&amp;""),--(B23&amp;"")))&lt;&gt;--(B23&amp;""),"存在しない日付です。",""),"")))</f>
        <v>未入力です</v>
      </c>
    </row>
    <row r="24" spans="1:6" ht="22.05" customHeight="1">
      <c r="A24" s="54" t="s">
        <v>228</v>
      </c>
      <c r="B24" s="23"/>
      <c r="C24" s="51" t="s">
        <v>229</v>
      </c>
      <c r="D24" s="52" t="s">
        <v>208</v>
      </c>
      <c r="E24" s="45" t="str">
        <f t="shared" ca="1" si="1"/>
        <v>エラー</v>
      </c>
      <c r="F24" s="51" t="str" cm="1">
        <f t="array" aca="1" ref="F24" ca="1">IF(LEN(TRIM(B24&amp;""))=0,"未入力です",IF(OR(LEN(B24&amp;"")&lt;&gt;7,NOT(ISNUMBER(--(B24&amp;""))),SUMPRODUCT((CODE(MID(B24&amp;"",ROW(INDIRECT("1:"&amp;LEN(B24&amp;""))),1))&lt;48)+(CODE(MID(B24&amp;"",ROW(INDIRECT("1:"&amp;LEN(B24&amp;""))),1))&gt;57))&gt;0),"7桁の数字で入力してください",""))</f>
        <v>未入力です</v>
      </c>
    </row>
    <row r="25" spans="1:6" ht="36">
      <c r="A25" s="54" t="s">
        <v>4310</v>
      </c>
      <c r="B25" s="64" t="str">
        <f>IFERROR(VLOOKUP(B24,郵便番号マスタ!$A:$D,2,FALSE)&amp;VLOOKUP(B24,郵便番号マスタ!$A:$D,3,FALSE)&amp;VLOOKUP(B24,郵便番号マスタ!$A:$D,4,FALSE),"")</f>
        <v/>
      </c>
      <c r="C25" s="51" t="s">
        <v>4321</v>
      </c>
      <c r="D25" s="56" t="s">
        <v>165</v>
      </c>
      <c r="E25" s="63" t="s">
        <v>165</v>
      </c>
      <c r="F25" s="51"/>
    </row>
    <row r="26" spans="1:6" ht="76.2" customHeight="1">
      <c r="A26" s="54" t="s">
        <v>4313</v>
      </c>
      <c r="B26" s="33"/>
      <c r="C26" s="51" t="s">
        <v>4316</v>
      </c>
      <c r="D26" s="52" t="s">
        <v>208</v>
      </c>
      <c r="E26" s="45" t="str">
        <f>IF(F26="","OK","エラー")</f>
        <v>エラー</v>
      </c>
      <c r="F26" s="51" t="str">
        <f>IF(LEN(TRIM(B26&amp;""))=0,"未入力です","")</f>
        <v>未入力です</v>
      </c>
    </row>
    <row r="27" spans="1:6" ht="36">
      <c r="A27" s="54" t="s">
        <v>231</v>
      </c>
      <c r="B27" s="26"/>
      <c r="C27" s="51" t="s">
        <v>232</v>
      </c>
      <c r="D27" s="52" t="s">
        <v>208</v>
      </c>
      <c r="E27" s="45" t="str">
        <f t="shared" ca="1" si="1"/>
        <v>エラー</v>
      </c>
      <c r="F27" s="51" t="str" cm="1">
        <f t="array" aca="1" ref="F27" ca="1">IF(LEN(TRIM(B27&amp;""))=0,"未入力です",IF(OR(LEN(B27&amp;"")&lt;10,LEN(B27&amp;"")&gt;11,NOT(ISNUMBER(--(B27&amp;""))),SUMPRODUCT((CODE(MID(B27&amp;"",ROW(INDIRECT("1:"&amp;LEN(B27&amp;""))),1))&lt;48)+(CODE(MID(B27&amp;"",ROW(INDIRECT("1:"&amp;LEN(B27&amp;""))),1))&gt;57))&gt;0),"10〜11桁の数字で入力してください",""))</f>
        <v>未入力です</v>
      </c>
    </row>
    <row r="28" spans="1:6" ht="22.05" customHeight="1">
      <c r="A28" s="251" t="s">
        <v>273</v>
      </c>
      <c r="B28" s="251"/>
      <c r="C28" s="251"/>
      <c r="D28" s="251"/>
      <c r="E28" s="251"/>
      <c r="F28" s="251"/>
    </row>
    <row r="29" spans="1:6" ht="22.05" customHeight="1">
      <c r="A29" s="54" t="s">
        <v>233</v>
      </c>
      <c r="B29" s="23"/>
      <c r="C29" s="51" t="s">
        <v>220</v>
      </c>
      <c r="D29" s="56" t="s">
        <v>230</v>
      </c>
      <c r="E29" s="45" t="str">
        <f t="shared" ref="E29:E36" si="2">IF(F29="","OK","エラー")</f>
        <v>OK</v>
      </c>
      <c r="F29" s="51" t="str">
        <f>IF(AND(IsMinor,LEN(TRIM(B29&amp;""))=0),"申請者（本人）が18歳未満の場合は記載してください。",IF(LEN(TRIM(B29&amp;""))=0,"",""))</f>
        <v/>
      </c>
    </row>
    <row r="30" spans="1:6" ht="22.05" customHeight="1">
      <c r="A30" s="54" t="s">
        <v>234</v>
      </c>
      <c r="B30" s="23"/>
      <c r="C30" s="51" t="s">
        <v>235</v>
      </c>
      <c r="D30" s="56" t="s">
        <v>230</v>
      </c>
      <c r="E30" s="45" t="str">
        <f t="shared" si="2"/>
        <v>OK</v>
      </c>
      <c r="F30" s="51" t="str">
        <f>IF(AND(IsMinor,LEN(TRIM(B30&amp;""))=0),"申請者（本人）が18歳未満の場合は記載してください。",IF(LEN(TRIM(B30&amp;""))=0,"",""))</f>
        <v/>
      </c>
    </row>
    <row r="31" spans="1:6" ht="43.95" customHeight="1">
      <c r="A31" s="54" t="s">
        <v>236</v>
      </c>
      <c r="B31" s="29"/>
      <c r="C31" s="51" t="s">
        <v>237</v>
      </c>
      <c r="D31" s="57" t="s">
        <v>230</v>
      </c>
      <c r="E31" s="58" t="str">
        <f t="shared" si="2"/>
        <v>OK</v>
      </c>
      <c r="F31" s="51" t="str">
        <f>IF(AND(IsMinor,LEN(TRIM(B31&amp;""))=0),"申請者（本人）が18歳未満の場合は記載してください。",IF(LEN(TRIM(B31&amp;""))=0,"",""))</f>
        <v/>
      </c>
    </row>
    <row r="32" spans="1:6" ht="39" customHeight="1">
      <c r="A32" s="54" t="s">
        <v>260</v>
      </c>
      <c r="B32" s="30"/>
      <c r="C32" s="51" t="s">
        <v>261</v>
      </c>
      <c r="D32" s="56" t="str">
        <f>IF(B31="その他
(以下に入力してください）","○","任意")</f>
        <v>任意</v>
      </c>
      <c r="E32" s="45" t="str">
        <f t="shared" si="2"/>
        <v>OK</v>
      </c>
      <c r="F32" s="51" t="str">
        <f>IF(AND(B31="その他",LEN(TRIM(B32&amp;""))=0),"続柄をその他とした場合は記入ください。","")</f>
        <v/>
      </c>
    </row>
    <row r="33" spans="1:6" ht="39" customHeight="1">
      <c r="A33" s="54" t="s">
        <v>238</v>
      </c>
      <c r="B33" s="31"/>
      <c r="C33" s="51" t="s">
        <v>239</v>
      </c>
      <c r="D33" s="56" t="s">
        <v>230</v>
      </c>
      <c r="E33" s="45" t="str">
        <f t="shared" ca="1" si="2"/>
        <v>OK</v>
      </c>
      <c r="F33" s="51" t="str" cm="1">
        <f t="array" aca="1" ref="F33" ca="1">IF(AND(IsMinor,LEN(TRIM(B33&amp;""))=0),"申請者（本人）が18歳未満の場合は記載してください。",IF(LEN(TRIM(B33&amp;""))=0,"",IF(OR(LEN(B33&amp;"")&lt;&gt;7,NOT(ISNUMBER(--(B33&amp;""))),SUMPRODUCT((CODE(MID(B33&amp;"",ROW(INDIRECT("1:"&amp;LEN(B33&amp;""))),1))&lt;48)+(CODE(MID(B33&amp;"",ROW(INDIRECT("1:"&amp;LEN(B33&amp;""))),1))&gt;57))&gt;0),"7桁の数字で入力してください","")))</f>
        <v/>
      </c>
    </row>
    <row r="34" spans="1:6" ht="48.6" customHeight="1">
      <c r="A34" s="54" t="s">
        <v>4311</v>
      </c>
      <c r="B34" s="64" t="str">
        <f>IFERROR(VLOOKUP(B33,郵便番号マスタ!$A:$D,2,FALSE)&amp;VLOOKUP(B33,郵便番号マスタ!$A:$D,3,FALSE)&amp;VLOOKUP(B33,郵便番号マスタ!$A:$D,4,FALSE),"")</f>
        <v/>
      </c>
      <c r="C34" s="51" t="s">
        <v>4322</v>
      </c>
      <c r="D34" s="56" t="s">
        <v>165</v>
      </c>
      <c r="E34" s="63" t="s">
        <v>165</v>
      </c>
      <c r="F34" s="51"/>
    </row>
    <row r="35" spans="1:6" ht="60" customHeight="1">
      <c r="A35" s="54" t="s">
        <v>4314</v>
      </c>
      <c r="B35" s="34"/>
      <c r="C35" s="51" t="s">
        <v>4318</v>
      </c>
      <c r="D35" s="56" t="s">
        <v>230</v>
      </c>
      <c r="E35" s="45" t="str">
        <f>IF(F35="","OK","エラー")</f>
        <v>OK</v>
      </c>
      <c r="F35" s="51" t="str">
        <f>IF(AND(IsMinor,LEN(TRIM(B35&amp;""))=0),"申請者（本人）が18歳未満の場合は記載してください。",IF(AND(LEN(TRIM(B33&amp;""))&gt;0,LEN(TRIM(B35&amp;""))=0),"家族郵便番号を入力した場合は記入必須です",""))</f>
        <v/>
      </c>
    </row>
    <row r="36" spans="1:6" ht="22.05" customHeight="1">
      <c r="A36" s="54" t="s">
        <v>240</v>
      </c>
      <c r="B36" s="26"/>
      <c r="C36" s="51" t="s">
        <v>241</v>
      </c>
      <c r="D36" s="56" t="s">
        <v>230</v>
      </c>
      <c r="E36" s="45" t="str">
        <f t="shared" ca="1" si="2"/>
        <v>OK</v>
      </c>
      <c r="F36" s="51" t="str" cm="1">
        <f t="array" aca="1" ref="F36" ca="1">IF(AND(IsMinor,LEN(TRIM(B36&amp;""))=0),"申請者（本人）が18歳未満の場合は記載してください。",IF(LEN(TRIM(B36&amp;""))=0,"",IF(OR(LEN(B36&amp;"")&lt;10,LEN(B36&amp;"")&gt;11,NOT(ISNUMBER(--(B36&amp;""))),SUMPRODUCT((CODE(MID(B36&amp;"",ROW(INDIRECT("1:"&amp;LEN(B36&amp;""))),1))&lt;48)+(CODE(MID(B36&amp;"",ROW(INDIRECT("1:"&amp;LEN(B36&amp;""))),1))&gt;57))&gt;0),"10〜11桁の数字で入力してください","")))</f>
        <v/>
      </c>
    </row>
    <row r="37" spans="1:6" ht="22.05" customHeight="1">
      <c r="A37" s="251" t="s">
        <v>242</v>
      </c>
      <c r="B37" s="251"/>
      <c r="C37" s="251"/>
      <c r="D37" s="251"/>
      <c r="E37" s="251"/>
      <c r="F37" s="251"/>
    </row>
    <row r="38" spans="1:6" ht="22.05" customHeight="1">
      <c r="A38" s="54" t="s">
        <v>243</v>
      </c>
      <c r="B38" s="23"/>
      <c r="C38" s="51" t="s">
        <v>244</v>
      </c>
      <c r="D38" s="261" t="s">
        <v>267</v>
      </c>
      <c r="E38" s="45" t="str">
        <f>IF(F38="","OK","エラー")</f>
        <v>エラー</v>
      </c>
      <c r="F38" s="51" t="str">
        <f>IF(LEN(TRIM(B38&amp;""))=0,"未入力です",IF(OR(AND(B38="有",B39="有"),AND(B38="無",B39="無")),"診断書と年金証書等の写しはどちらか1つを添付してください。",""))</f>
        <v>未入力です</v>
      </c>
    </row>
    <row r="39" spans="1:6" ht="54">
      <c r="A39" s="54" t="s">
        <v>245</v>
      </c>
      <c r="B39" s="23"/>
      <c r="C39" s="51" t="s">
        <v>265</v>
      </c>
      <c r="D39" s="261"/>
      <c r="E39" s="45" t="str">
        <f>IF(F39="","OK","エラー")</f>
        <v>エラー</v>
      </c>
      <c r="F39" s="51" t="str">
        <f>IF(LEN(TRIM(B39&amp;""))=0,"未入力です",IF(OR(AND(B38="有",B39="有"),AND(B38="無",B39="無")),"診断書と年金証書等の写しはどちらか1つを添付してください。",""))</f>
        <v>未入力です</v>
      </c>
    </row>
    <row r="40" spans="1:6" ht="36" customHeight="1">
      <c r="A40" s="54" t="s">
        <v>246</v>
      </c>
      <c r="B40" s="23"/>
      <c r="C40" s="51" t="s">
        <v>247</v>
      </c>
      <c r="D40" s="59" t="s">
        <v>268</v>
      </c>
      <c r="E40" s="45" t="str">
        <f t="shared" ref="E40:E48" si="3">IF(F40="","OK","エラー")</f>
        <v>OK</v>
      </c>
      <c r="F40" s="51" t="str">
        <f>IF(AND(B39="有",LEN(TRIM(B40&amp;""))=0),"未入力です（年金証書等の写しが「有」のため入力が必要です）",IF(AND(B39="無",LEN(TRIM(B40&amp;""))&gt;0),"年金証書等の写しでの申請でない場合は入力不要です。",""))</f>
        <v/>
      </c>
    </row>
    <row r="41" spans="1:6" ht="54">
      <c r="A41" s="54" t="s">
        <v>248</v>
      </c>
      <c r="B41" s="23"/>
      <c r="C41" s="51" t="s">
        <v>266</v>
      </c>
      <c r="D41" s="59" t="s">
        <v>268</v>
      </c>
      <c r="E41" s="45" t="str">
        <f>IF(AND(B39="有",B41&lt;&gt;"有"),"エラー",IF(B41="有","要追加書類","OK"))</f>
        <v>OK</v>
      </c>
      <c r="F41" s="51" t="str">
        <f>IF(AND(B39="有",B41&lt;&gt;"有"),"年金証書等の写しでの申請の場合は同意書が必要です。",IF(B41="有","同意書の提出が必要になります。",""))</f>
        <v/>
      </c>
    </row>
    <row r="42" spans="1:6" ht="43.8" customHeight="1">
      <c r="A42" s="54" t="s">
        <v>269</v>
      </c>
      <c r="B42" s="23"/>
      <c r="C42" s="51" t="s">
        <v>4416</v>
      </c>
      <c r="D42" s="52" t="s">
        <v>208</v>
      </c>
      <c r="E42" s="45" t="str">
        <f t="shared" si="3"/>
        <v>エラー</v>
      </c>
      <c r="F42" s="51" t="str">
        <f>IF(LEN(TRIM(B42&amp;""))=0,"未入力です","")</f>
        <v>未入力です</v>
      </c>
    </row>
    <row r="43" spans="1:6" ht="32.4" customHeight="1">
      <c r="A43" s="54" t="s">
        <v>249</v>
      </c>
      <c r="B43" s="23"/>
      <c r="C43" s="51" t="s">
        <v>4320</v>
      </c>
      <c r="D43" s="52" t="str">
        <f>IF(B42="有","○","任意")</f>
        <v>任意</v>
      </c>
      <c r="E43" s="45" t="str">
        <f>IF(F43="","OK","エラー")</f>
        <v>OK</v>
      </c>
      <c r="F43" s="51" t="str">
        <f>IF(AND(D43="○",LEN(TRIM(B43&amp;""))=0),"未入力です（精神障害者保健福祉手帳の写しが「有」のため入力が必要です）","")</f>
        <v/>
      </c>
    </row>
    <row r="44" spans="1:6" ht="36">
      <c r="A44" s="54" t="s">
        <v>250</v>
      </c>
      <c r="B44" s="27"/>
      <c r="C44" s="51" t="s">
        <v>4319</v>
      </c>
      <c r="D44" s="59" t="s">
        <v>268</v>
      </c>
      <c r="E44" s="45" t="str">
        <f t="shared" ca="1" si="3"/>
        <v>OK</v>
      </c>
      <c r="F44" s="51" t="str" cm="1">
        <f t="array" aca="1" ref="F44" ca="1">IF(LEN(TRIM(B44&amp;""))=0,IF($B$42="有","精神障害者保健福祉手帳の写しを添付する場合は記入ください。",""),IF(OR(LEN(B44&amp;"")&lt;&gt;7,NOT(ISNUMBER(--(B44&amp;""))),SUMPRODUCT((CODE(MID(B44&amp;"",ROW(INDIRECT("1:"&amp;LEN(B44&amp;""))),1))&lt;48)+(CODE(MID(B44&amp;"",ROW(INDIRECT("1:"&amp;LEN(B44&amp;""))),1))&gt;57))&gt;0),"7桁の数字で入力してください",""))</f>
        <v/>
      </c>
    </row>
    <row r="45" spans="1:6" ht="36">
      <c r="A45" s="54" t="s">
        <v>272</v>
      </c>
      <c r="B45" s="23"/>
      <c r="C45" s="51" t="s">
        <v>4414</v>
      </c>
      <c r="D45" s="59" t="s">
        <v>268</v>
      </c>
      <c r="E45" s="45" t="str">
        <f>IF(F45="","OK","エラー")</f>
        <v>OK</v>
      </c>
      <c r="F45" s="51" t="str">
        <f>IF(LEN(TRIM(B45&amp;""))=0,IF($B$42="有","精神障害者保健福祉手帳の写しを添付する場合は記入ください。",""),IF(COUNTIF(入力規則!$B$2:$B$6,B45)=0,"明治／大正／昭和／平成／令和 から選択してください",""))</f>
        <v/>
      </c>
    </row>
    <row r="46" spans="1:6" ht="36">
      <c r="A46" s="54" t="s">
        <v>252</v>
      </c>
      <c r="B46" s="27"/>
      <c r="C46" s="51" t="s">
        <v>4317</v>
      </c>
      <c r="D46" s="59" t="s">
        <v>268</v>
      </c>
      <c r="E46" s="45" t="str">
        <f>IF(F46="","OK","エラー")</f>
        <v>OK</v>
      </c>
      <c r="F46" s="51" t="str">
        <f>IF(LEN(TRIM(B46&amp;""))=0,IF($B$42="有","精神障害者保健福祉手帳の写しを添付する場合は記入ください。",""),IF(OR(NOT(ISNUMBER(--(B46&amp;""))),--(B46&amp;"")&lt;1,--(B46&amp;"")&gt;99,--(B46&amp;"")&lt;&gt;INT(--(B46&amp;""))),"1〜99の整数で入力してください",""))</f>
        <v/>
      </c>
    </row>
    <row r="47" spans="1:6" ht="36.6" customHeight="1">
      <c r="A47" s="54" t="s">
        <v>253</v>
      </c>
      <c r="B47" s="27"/>
      <c r="C47" s="51" t="s">
        <v>270</v>
      </c>
      <c r="D47" s="59" t="s">
        <v>268</v>
      </c>
      <c r="E47" s="45" t="str">
        <f t="shared" si="3"/>
        <v>OK</v>
      </c>
      <c r="F47" s="51" t="str">
        <f>IF(LEN(TRIM(B47&amp;""))=0,IF($B$42="有","精神障害者保健福祉手帳の写しを添付する場合は記入ください。",""),IF(OR(NOT(ISNUMBER(--(B47&amp;""))),--(B47&amp;"")&lt;1,--(B47&amp;"")&gt;12,--(B47&amp;"")&lt;&gt;INT(--(B47&amp;""))),"1〜12の整数で入力してください",""))</f>
        <v/>
      </c>
    </row>
    <row r="48" spans="1:6" ht="36.6" customHeight="1">
      <c r="A48" s="54" t="s">
        <v>254</v>
      </c>
      <c r="B48" s="27"/>
      <c r="C48" s="51" t="s">
        <v>271</v>
      </c>
      <c r="D48" s="59" t="s">
        <v>268</v>
      </c>
      <c r="E48" s="45" t="str">
        <f t="shared" si="3"/>
        <v>OK</v>
      </c>
      <c r="F48" s="51" t="str">
        <f>IF(LEN(TRIM(B48&amp;""))=0,IF($B$42="有","精神障害者保健福祉手帳の写しを添付する場合は記入ください。",""),IF(OR(NOT(ISNUMBER(--(B48&amp;""))),--(B48&amp;"")&lt;1,--(B48&amp;"")&gt;31,--(B48&amp;"")&lt;&gt;INT(--(B48&amp;""))),"1〜31の整数で入力してください",""))</f>
        <v/>
      </c>
    </row>
    <row r="49" spans="1:6" ht="180">
      <c r="A49" s="54" t="s">
        <v>251</v>
      </c>
      <c r="B49" s="23"/>
      <c r="C49" s="51" t="s">
        <v>4419</v>
      </c>
      <c r="D49" s="60" t="s">
        <v>208</v>
      </c>
      <c r="E49" s="45" t="str">
        <f>IF(LEN(TRIM(B49&amp;""))=0,"エラー",IF(B49="無","要追加書類","OK"))</f>
        <v>エラー</v>
      </c>
      <c r="F49" s="51" t="str">
        <f>IF(LEN(TRIM(B49&amp;""))=0,"未入力です。",IF(B49="無","写真を貼付しない理由書の提出が必要になります。",""))</f>
        <v>未入力です。</v>
      </c>
    </row>
    <row r="50" spans="1:6" ht="22.05" customHeight="1">
      <c r="A50" s="251" t="s">
        <v>4406</v>
      </c>
      <c r="B50" s="251"/>
      <c r="C50" s="251"/>
      <c r="D50" s="251"/>
      <c r="E50" s="251"/>
      <c r="F50" s="251"/>
    </row>
    <row r="51" spans="1:6" ht="64.2" customHeight="1">
      <c r="A51" s="54" t="s">
        <v>4396</v>
      </c>
      <c r="B51" s="39"/>
      <c r="C51" s="61" t="s">
        <v>4417</v>
      </c>
      <c r="D51" s="52" t="s">
        <v>208</v>
      </c>
      <c r="E51" s="62" t="str">
        <f>IF(F51="","OK","エラー")</f>
        <v>エラー</v>
      </c>
      <c r="F51" s="47" t="str">
        <f>IF(LEN(TRIM(B51&amp;""))=0,"本人／本人以外のいずれかを選択してください",IF(OR(B51="本人",B51="本人以外"),"","本人／本人以外のいずれかを選択してください"))</f>
        <v>本人／本人以外のいずれかを選択してください</v>
      </c>
    </row>
    <row r="52" spans="1:6" ht="38.4" customHeight="1">
      <c r="A52" s="54" t="s">
        <v>255</v>
      </c>
      <c r="B52" s="23"/>
      <c r="C52" s="51" t="s">
        <v>256</v>
      </c>
      <c r="D52" s="59" t="s">
        <v>268</v>
      </c>
      <c r="E52" s="45" t="str">
        <f t="shared" ref="E52:E57" si="4">IF(F52="","OK","エラー")</f>
        <v>OK</v>
      </c>
      <c r="F52" s="51" t="str">
        <f>IF(AND($B$51="本人以外",LEN(TRIM(B52&amp;""))=0),"本人以外が提出する場合は入力必須です。","")</f>
        <v/>
      </c>
    </row>
    <row r="53" spans="1:6" ht="37.799999999999997" customHeight="1">
      <c r="A53" s="54" t="s">
        <v>257</v>
      </c>
      <c r="B53" s="23"/>
      <c r="C53" s="51" t="s">
        <v>4397</v>
      </c>
      <c r="D53" s="59" t="s">
        <v>268</v>
      </c>
      <c r="E53" s="45" t="str">
        <f t="shared" si="4"/>
        <v>OK</v>
      </c>
      <c r="F53" s="51" t="str">
        <f>IF(AND($B$51="本人以外",LEN(TRIM(B53&amp;""))=0),"本人以外が提出する場合は入力必須です。","")</f>
        <v/>
      </c>
    </row>
    <row r="54" spans="1:6" ht="38.4" customHeight="1">
      <c r="A54" s="54" t="s">
        <v>258</v>
      </c>
      <c r="B54" s="23"/>
      <c r="C54" s="51" t="s">
        <v>4398</v>
      </c>
      <c r="D54" s="59" t="s">
        <v>268</v>
      </c>
      <c r="E54" s="45" t="str">
        <f ca="1">IF(F54="","OK","エラー")</f>
        <v>OK</v>
      </c>
      <c r="F54" s="51" t="str" cm="1">
        <f t="array" aca="1" ref="F54" ca="1">IF(AND($B$51="本人以外",LEN(TRIM(B54&amp;""))=0),"本人以外が提出する場合は入力必須です。",IF(LEN(TRIM(B54&amp;""))=0,"",IF(OR(LEN(B54&amp;"")&lt;&gt;7,NOT(ISNUMBER(--(B54&amp;""))),SUMPRODUCT((CODE(MID(B54&amp;"",ROW(INDIRECT("1:"&amp;LEN(B54&amp;""))),1))&lt;48)+(CODE(MID(B54&amp;"",ROW(INDIRECT("1:"&amp;LEN(B54&amp;""))),1))&gt;57))&gt;0),"7桁の数字で入力してください","")))</f>
        <v/>
      </c>
    </row>
    <row r="55" spans="1:6" ht="41.4" customHeight="1">
      <c r="A55" s="54" t="s">
        <v>4312</v>
      </c>
      <c r="B55" s="64" t="str">
        <f>IFERROR(VLOOKUP(B54,郵便番号マスタ!$A:$D,2,FALSE)&amp;VLOOKUP(B54,郵便番号マスタ!$A:$D,3,FALSE)&amp;VLOOKUP(B54,郵便番号マスタ!$A:$D,4,FALSE),"")</f>
        <v/>
      </c>
      <c r="C55" s="51" t="s">
        <v>4322</v>
      </c>
      <c r="D55" s="56" t="s">
        <v>165</v>
      </c>
      <c r="E55" s="63" t="s">
        <v>165</v>
      </c>
      <c r="F55" s="51" t="str">
        <f>IF(LEN(TRIM(B55&amp;""))=0,"","")</f>
        <v/>
      </c>
    </row>
    <row r="56" spans="1:6" ht="63.6" customHeight="1">
      <c r="A56" s="54" t="s">
        <v>4315</v>
      </c>
      <c r="B56" s="34"/>
      <c r="C56" s="51" t="s">
        <v>4318</v>
      </c>
      <c r="D56" s="59" t="s">
        <v>268</v>
      </c>
      <c r="E56" s="45" t="str">
        <f t="shared" si="4"/>
        <v>OK</v>
      </c>
      <c r="F56" s="51" t="str">
        <f>IF(AND($B$51="本人以外",LEN(TRIM(B56&amp;""))=0),"本人以外が提出する場合は入力必須です。",IF(AND(LEN(TRIM(B54&amp;""))&gt;0,LEN(TRIM(B56&amp;""))=0),"提出者郵便番号を入力した場合は記入必須です",""))</f>
        <v/>
      </c>
    </row>
    <row r="57" spans="1:6" ht="41.4" customHeight="1">
      <c r="A57" s="54" t="s">
        <v>259</v>
      </c>
      <c r="B57" s="26"/>
      <c r="C57" s="51" t="s">
        <v>241</v>
      </c>
      <c r="D57" s="59" t="s">
        <v>268</v>
      </c>
      <c r="E57" s="45" t="str">
        <f t="shared" ca="1" si="4"/>
        <v>OK</v>
      </c>
      <c r="F57" s="51" t="str" cm="1">
        <f t="array" aca="1" ref="F57" ca="1">IF(AND($B$51="本人以外",LEN(TRIM(B57&amp;""))=0),"本人以外が提出する場合は入力必須です。",IF(LEN(TRIM(B57&amp;""))=0,"",IF(OR(LEN(B57&amp;"")&lt;10,LEN(B57&amp;"")&gt;11,NOT(ISNUMBER(--(B57&amp;""))),SUMPRODUCT((CODE(MID(B57&amp;"",ROW(INDIRECT("1:"&amp;LEN(B57&amp;""))),1))&lt;48)+(CODE(MID(B57&amp;"",ROW(INDIRECT("1:"&amp;LEN(B57&amp;""))),1))&gt;57))&gt;0),"10〜11桁の数字で入力してください","")))</f>
        <v/>
      </c>
    </row>
    <row r="58" spans="1:6">
      <c r="A58" s="15"/>
      <c r="C58" s="15"/>
      <c r="D58" s="17"/>
      <c r="E58" s="18"/>
      <c r="F58" s="15"/>
    </row>
  </sheetData>
  <sheetProtection sheet="1" objects="1" scenarios="1" selectLockedCells="1"/>
  <mergeCells count="9">
    <mergeCell ref="A37:F37"/>
    <mergeCell ref="A50:F50"/>
    <mergeCell ref="A1:F1"/>
    <mergeCell ref="A2:C2"/>
    <mergeCell ref="D2:F2"/>
    <mergeCell ref="A5:F5"/>
    <mergeCell ref="A14:F14"/>
    <mergeCell ref="A28:F28"/>
    <mergeCell ref="D38:D39"/>
  </mergeCells>
  <phoneticPr fontId="3"/>
  <conditionalFormatting sqref="D2">
    <cfRule type="cellIs" dxfId="14" priority="4" operator="equal">
      <formula>"提出可能"</formula>
    </cfRule>
    <cfRule type="cellIs" dxfId="13" priority="5" operator="equal">
      <formula>"要修正"</formula>
    </cfRule>
  </conditionalFormatting>
  <conditionalFormatting sqref="E5:E57">
    <cfRule type="cellIs" dxfId="12" priority="17" operator="equal">
      <formula>"OK"</formula>
    </cfRule>
    <cfRule type="cellIs" dxfId="11" priority="18" operator="equal">
      <formula>"エラー"</formula>
    </cfRule>
  </conditionalFormatting>
  <conditionalFormatting sqref="E10">
    <cfRule type="cellIs" dxfId="10" priority="16" operator="equal">
      <formula>"要追加書類"</formula>
    </cfRule>
  </conditionalFormatting>
  <conditionalFormatting sqref="E41">
    <cfRule type="cellIs" dxfId="9" priority="14" operator="equal">
      <formula>"要追加書類"</formula>
    </cfRule>
  </conditionalFormatting>
  <conditionalFormatting sqref="E49">
    <cfRule type="cellIs" dxfId="8" priority="15" operator="equal">
      <formula>"要追加書類"</formula>
    </cfRule>
  </conditionalFormatting>
  <conditionalFormatting sqref="E58">
    <cfRule type="cellIs" dxfId="7" priority="6" operator="equal">
      <formula>"OK"</formula>
    </cfRule>
    <cfRule type="cellIs" dxfId="6" priority="7" operator="equal">
      <formula>"エラー"</formula>
    </cfRule>
  </conditionalFormatting>
  <conditionalFormatting sqref="F7:F57">
    <cfRule type="expression" dxfId="5" priority="3">
      <formula>LEN(F7)&gt;0</formula>
    </cfRule>
  </conditionalFormatting>
  <conditionalFormatting sqref="F32">
    <cfRule type="expression" dxfId="4" priority="11">
      <formula>LEN(F32)&gt;0</formula>
    </cfRule>
  </conditionalFormatting>
  <conditionalFormatting sqref="F58">
    <cfRule type="expression" dxfId="3" priority="8">
      <formula>LEN(F58)&gt;0</formula>
    </cfRule>
  </conditionalFormatting>
  <dataValidations count="8">
    <dataValidation type="list" allowBlank="1" showInputMessage="1" showErrorMessage="1" errorTitle="入力エラー" error="1〜3の整数を選択してください。" promptTitle="等級の選択" prompt="1〜3の整数をプルダウンから選択してください。" sqref="B40 B43" xr:uid="{63D8B8BC-C596-4775-9E0B-2EA7E71FB4A4}">
      <formula1>"1,2,3"</formula1>
    </dataValidation>
    <dataValidation type="custom" allowBlank="1" showInputMessage="1" showErrorMessage="1" errorTitle="入力エラー" error="年は2桁の整数（例：1なら「01」）で入力してください。許可範囲は 01〜99 です。" promptTitle="2桁で入力" prompt="年は2桁の整数で入力してください（例：1 → 01）。1〜99 の範囲で、先頭にゼロを付けて2桁にしてください。" sqref="B7 B46 B21" xr:uid="{5E953A43-80FD-441E-A84B-800049E4635E}">
      <formula1>AND(LEN(B7)=2,ISNUMBER(VALUE(B7)),VALUE(B7)=INT(VALUE(B7)),VALUE(B7)&gt;=1,VALUE(B7)&lt;=99)</formula1>
    </dataValidation>
    <dataValidation type="custom" allowBlank="1" showInputMessage="1" showErrorMessage="1" errorTitle="入力エラー" error="月は2桁の整数（例：1なら「01」）で入力してください。許可範囲は 01〜12 です。" promptTitle="2桁で入力" prompt="月は2桁の整数で入力してください（例：1 → 01）。1〜12 の範囲で、先頭にゼロを付けて2桁にしてください。" sqref="B8 B47 B22" xr:uid="{7037072D-E764-465F-B583-4CCB2EB6D148}">
      <formula1>AND(LEN(B8)=2,ISNUMBER(VALUE(B8)),VALUE(B8)=INT(VALUE(B8)),VALUE(B8)&gt;=1,VALUE(B8)&lt;=12)</formula1>
    </dataValidation>
    <dataValidation type="custom" allowBlank="1" showInputMessage="1" showErrorMessage="1" errorTitle="入力エラー" error="日は2桁の整数（例：1なら「01」）で入力してください。許可範囲は 01〜31 です。" promptTitle="2桁で入力" prompt="日は2桁の整数で入力してください（例：1 → 01）。1〜31 の範囲で、先頭にゼロを付けて2桁にしてください。" sqref="B9 B48 B23" xr:uid="{E6D501CA-B0FB-468D-A3EC-31189AC4494A}">
      <formula1>AND(LEN(B9)=2,ISNUMBER(VALUE(B9)),VALUE(B9)=INT(VALUE(B9)),VALUE(B9)&gt;=1,VALUE(B9)&lt;=31)</formula1>
    </dataValidation>
    <dataValidation type="custom" allowBlank="1" showInputMessage="1" showErrorMessage="1" errorTitle="半角数字で入力してください" error="半角数字のみで入力してください（例：0312345678）。全角数字やハイフン、その他の文字は使用できません。" promptTitle="電話番号の入力" prompt="電話番号は半角数字のみで入力してください（ハイフンなし、例：0312345678）。" sqref="B27" xr:uid="{B78CD99B-D5FF-4AC4-9499-AD531D93555B}">
      <formula1>IF(LEN(TRIM(B27&amp;""))=0,TRUE,SUMPRODUCT(--(CODE(MID(B27,ROW(INDIRECT("1:"&amp;LEN(B27))),1))&gt;=48),--(CODE(MID(B27,ROW(INDIRECT("1:"&amp;LEN(B27))),1))&lt;=57))=LEN(B27))</formula1>
    </dataValidation>
    <dataValidation type="custom" allowBlank="1" showInputMessage="1" showErrorMessage="1" errorTitle="入力エラー" error="半角数字のみで入力してください（例：0312345678）。全角数字やハイフン、その他の文字は使用できません。" promptTitle="入力形式" prompt="電話番号は半角数字のみで入力してください（ハイフンなし、例：0312345678）。" sqref="B36" xr:uid="{7E19E280-E400-41B3-9D08-0B82319B26CF}">
      <formula1>IF(LEN(TRIM(B36&amp;""))=0,TRUE,SUMPRODUCT(--(CODE(MID(B36,ROW(INDIRECT("1:"&amp;LEN(B36))),1))&gt;=48),--(CODE(MID(B36,ROW(INDIRECT("1:"&amp;LEN(B36))),1))&lt;=57))=LEN(B36))</formula1>
    </dataValidation>
    <dataValidation type="custom" allowBlank="1" showInputMessage="1" showErrorMessage="1" errorTitle="入力エラー" error="半角数字のみで入力してください（例：0312345678）。全角数字やハイフン、その他の文字は使用できません。" promptTitle="入力ガイド" prompt="電話番号は半角数字のみで入力してください（ハイフンなし、例：0312345678）。" sqref="B57" xr:uid="{5D96DCA6-5887-4594-8432-594ED1ADF103}">
      <formula1>IF(LEN(TRIM(B57&amp;""))=0,TRUE,SUMPRODUCT(--(CODE(MID(B57,ROW(INDIRECT("1:"&amp;LEN(B57))),1))&gt;=48),--(CODE(MID(B57,ROW(INDIRECT("1:"&amp;LEN(B57))),1))&lt;=57))=LEN(B57))</formula1>
    </dataValidation>
    <dataValidation type="list" allowBlank="1" showInputMessage="1" showErrorMessage="1" errorTitle="入力エラー" error="「本人」または「本人以外」を選択してください。" promptTitle="提出者区分" prompt="提出者が申請者本人かどうかを「本人」または「本人以外」から選択してください。" sqref="B51" xr:uid="{8733DACC-6A9B-473A-A8CE-99440DBCFB9C}">
      <formula1>"本人,本人以外"</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errorTitle="入力エラー" error="リストから選択してください" xr:uid="{4475DFBE-00D0-43F4-9D28-FF8E3AC85995}">
          <x14:formula1>
            <xm:f>入力規則!$J$2:$J$5</xm:f>
          </x14:formula1>
          <xm:sqref>B10</xm:sqref>
        </x14:dataValidation>
        <x14:dataValidation type="list" allowBlank="1" showInputMessage="1" showErrorMessage="1" errorTitle="入力エラー" error="有/無 を選択" xr:uid="{B9D3EB66-B677-43B6-A087-CDA7EF93DF61}">
          <x14:formula1>
            <xm:f>入力規則!$A$2:$A$3</xm:f>
          </x14:formula1>
          <xm:sqref>B41:B42 B38:B39 B11:B12 B49</xm:sqref>
        </x14:dataValidation>
        <x14:dataValidation type="list" allowBlank="1" showInputMessage="1" showErrorMessage="1" errorTitle="入力エラー" error="紙/カード を選択" xr:uid="{E022AAA4-CBED-4F92-9E65-8D8F5B1D14D4}">
          <x14:formula1>
            <xm:f>入力規則!$K$2:$K$3</xm:f>
          </x14:formula1>
          <xm:sqref>B13</xm:sqref>
        </x14:dataValidation>
        <x14:dataValidation type="list" allowBlank="1" showInputMessage="1" showErrorMessage="1" errorTitle="入力エラー" error="年号を選択" xr:uid="{ED02346F-255E-4AB3-8DF3-6587441BE469}">
          <x14:formula1>
            <xm:f>入力規則!$B$2:$B$6</xm:f>
          </x14:formula1>
          <xm:sqref>B20</xm:sqref>
        </x14:dataValidation>
        <x14:dataValidation type="list" allowBlank="1" showInputMessage="1" showErrorMessage="1" errorTitle="入力エラー" error="続柄を選択" xr:uid="{31A8D96B-0947-4053-994E-AB1A47583644}">
          <x14:formula1>
            <xm:f>入力規則!$C$2:$C$8</xm:f>
          </x14:formula1>
          <xm:sqref>B31</xm:sqref>
        </x14:dataValidation>
        <x14:dataValidation type="list" allowBlank="1" showInputMessage="1" showErrorMessage="1" xr:uid="{93EEF104-0181-4144-8207-1D793DCA773C}">
          <x14:formula1>
            <xm:f>入力規則!$B$5:$B$6</xm:f>
          </x14:formula1>
          <xm:sqref>B45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F1A6-4D5B-449C-96B2-085EC1183636}">
  <dimension ref="A1:D4166"/>
  <sheetViews>
    <sheetView topLeftCell="A3163" workbookViewId="0">
      <selection activeCell="B7" sqref="B7:K9"/>
    </sheetView>
  </sheetViews>
  <sheetFormatPr defaultRowHeight="18"/>
  <cols>
    <col min="4" max="4" width="73" bestFit="1" customWidth="1"/>
  </cols>
  <sheetData>
    <row r="1" spans="1:4">
      <c r="A1" t="s">
        <v>4306</v>
      </c>
      <c r="B1" t="s">
        <v>4307</v>
      </c>
      <c r="C1" t="s">
        <v>4308</v>
      </c>
      <c r="D1" t="s">
        <v>4309</v>
      </c>
    </row>
    <row r="2" spans="1:4">
      <c r="A2" s="17">
        <v>1000000</v>
      </c>
      <c r="B2" s="17" t="s">
        <v>283</v>
      </c>
      <c r="C2" s="17" t="s">
        <v>284</v>
      </c>
      <c r="D2" s="17" t="s">
        <v>285</v>
      </c>
    </row>
    <row r="3" spans="1:4">
      <c r="A3" s="17">
        <v>1020072</v>
      </c>
      <c r="B3" s="17" t="s">
        <v>283</v>
      </c>
      <c r="C3" s="17" t="s">
        <v>284</v>
      </c>
      <c r="D3" s="17" t="s">
        <v>286</v>
      </c>
    </row>
    <row r="4" spans="1:4">
      <c r="A4" s="17">
        <v>1020082</v>
      </c>
      <c r="B4" s="17" t="s">
        <v>283</v>
      </c>
      <c r="C4" s="17" t="s">
        <v>284</v>
      </c>
      <c r="D4" s="17" t="s">
        <v>287</v>
      </c>
    </row>
    <row r="5" spans="1:4">
      <c r="A5" s="17">
        <v>1010032</v>
      </c>
      <c r="B5" s="17" t="s">
        <v>283</v>
      </c>
      <c r="C5" s="17" t="s">
        <v>284</v>
      </c>
      <c r="D5" s="17" t="s">
        <v>288</v>
      </c>
    </row>
    <row r="6" spans="1:4">
      <c r="A6" s="17">
        <v>1010047</v>
      </c>
      <c r="B6" s="17" t="s">
        <v>283</v>
      </c>
      <c r="C6" s="17" t="s">
        <v>284</v>
      </c>
      <c r="D6" s="17" t="s">
        <v>289</v>
      </c>
    </row>
    <row r="7" spans="1:4">
      <c r="A7" s="17">
        <v>1000011</v>
      </c>
      <c r="B7" s="17" t="s">
        <v>283</v>
      </c>
      <c r="C7" s="17" t="s">
        <v>284</v>
      </c>
      <c r="D7" s="17" t="s">
        <v>290</v>
      </c>
    </row>
    <row r="8" spans="1:4">
      <c r="A8" s="17">
        <v>1000004</v>
      </c>
      <c r="B8" s="17" t="s">
        <v>283</v>
      </c>
      <c r="C8" s="17" t="s">
        <v>284</v>
      </c>
      <c r="D8" s="17" t="s">
        <v>291</v>
      </c>
    </row>
    <row r="9" spans="1:4">
      <c r="A9" s="17">
        <v>1006890</v>
      </c>
      <c r="B9" s="17" t="s">
        <v>283</v>
      </c>
      <c r="C9" s="17" t="s">
        <v>284</v>
      </c>
      <c r="D9" s="17" t="s">
        <v>292</v>
      </c>
    </row>
    <row r="10" spans="1:4">
      <c r="A10" s="17">
        <v>1006801</v>
      </c>
      <c r="B10" s="17" t="s">
        <v>283</v>
      </c>
      <c r="C10" s="17" t="s">
        <v>284</v>
      </c>
      <c r="D10" s="17" t="s">
        <v>293</v>
      </c>
    </row>
    <row r="11" spans="1:4">
      <c r="A11" s="17">
        <v>1006802</v>
      </c>
      <c r="B11" s="17" t="s">
        <v>283</v>
      </c>
      <c r="C11" s="17" t="s">
        <v>284</v>
      </c>
      <c r="D11" s="17" t="s">
        <v>294</v>
      </c>
    </row>
    <row r="12" spans="1:4">
      <c r="A12" s="17">
        <v>1006803</v>
      </c>
      <c r="B12" s="17" t="s">
        <v>283</v>
      </c>
      <c r="C12" s="17" t="s">
        <v>284</v>
      </c>
      <c r="D12" s="17" t="s">
        <v>295</v>
      </c>
    </row>
    <row r="13" spans="1:4">
      <c r="A13" s="17">
        <v>1006804</v>
      </c>
      <c r="B13" s="17" t="s">
        <v>283</v>
      </c>
      <c r="C13" s="17" t="s">
        <v>284</v>
      </c>
      <c r="D13" s="17" t="s">
        <v>296</v>
      </c>
    </row>
    <row r="14" spans="1:4">
      <c r="A14" s="17">
        <v>1006805</v>
      </c>
      <c r="B14" s="17" t="s">
        <v>283</v>
      </c>
      <c r="C14" s="17" t="s">
        <v>284</v>
      </c>
      <c r="D14" s="17" t="s">
        <v>297</v>
      </c>
    </row>
    <row r="15" spans="1:4">
      <c r="A15" s="17">
        <v>1006806</v>
      </c>
      <c r="B15" s="17" t="s">
        <v>283</v>
      </c>
      <c r="C15" s="17" t="s">
        <v>284</v>
      </c>
      <c r="D15" s="17" t="s">
        <v>298</v>
      </c>
    </row>
    <row r="16" spans="1:4">
      <c r="A16" s="17">
        <v>1006807</v>
      </c>
      <c r="B16" s="17" t="s">
        <v>283</v>
      </c>
      <c r="C16" s="17" t="s">
        <v>284</v>
      </c>
      <c r="D16" s="17" t="s">
        <v>299</v>
      </c>
    </row>
    <row r="17" spans="1:4">
      <c r="A17" s="17">
        <v>1006808</v>
      </c>
      <c r="B17" s="17" t="s">
        <v>283</v>
      </c>
      <c r="C17" s="17" t="s">
        <v>284</v>
      </c>
      <c r="D17" s="17" t="s">
        <v>300</v>
      </c>
    </row>
    <row r="18" spans="1:4">
      <c r="A18" s="17">
        <v>1006809</v>
      </c>
      <c r="B18" s="17" t="s">
        <v>283</v>
      </c>
      <c r="C18" s="17" t="s">
        <v>284</v>
      </c>
      <c r="D18" s="17" t="s">
        <v>301</v>
      </c>
    </row>
    <row r="19" spans="1:4">
      <c r="A19" s="17">
        <v>1006810</v>
      </c>
      <c r="B19" s="17" t="s">
        <v>283</v>
      </c>
      <c r="C19" s="17" t="s">
        <v>284</v>
      </c>
      <c r="D19" s="17" t="s">
        <v>302</v>
      </c>
    </row>
    <row r="20" spans="1:4">
      <c r="A20" s="17">
        <v>1006811</v>
      </c>
      <c r="B20" s="17" t="s">
        <v>283</v>
      </c>
      <c r="C20" s="17" t="s">
        <v>284</v>
      </c>
      <c r="D20" s="17" t="s">
        <v>303</v>
      </c>
    </row>
    <row r="21" spans="1:4">
      <c r="A21" s="17">
        <v>1006812</v>
      </c>
      <c r="B21" s="17" t="s">
        <v>283</v>
      </c>
      <c r="C21" s="17" t="s">
        <v>284</v>
      </c>
      <c r="D21" s="17" t="s">
        <v>304</v>
      </c>
    </row>
    <row r="22" spans="1:4">
      <c r="A22" s="17">
        <v>1006813</v>
      </c>
      <c r="B22" s="17" t="s">
        <v>283</v>
      </c>
      <c r="C22" s="17" t="s">
        <v>284</v>
      </c>
      <c r="D22" s="17" t="s">
        <v>305</v>
      </c>
    </row>
    <row r="23" spans="1:4">
      <c r="A23" s="17">
        <v>1006814</v>
      </c>
      <c r="B23" s="17" t="s">
        <v>283</v>
      </c>
      <c r="C23" s="17" t="s">
        <v>284</v>
      </c>
      <c r="D23" s="17" t="s">
        <v>306</v>
      </c>
    </row>
    <row r="24" spans="1:4">
      <c r="A24" s="17">
        <v>1006815</v>
      </c>
      <c r="B24" s="17" t="s">
        <v>283</v>
      </c>
      <c r="C24" s="17" t="s">
        <v>284</v>
      </c>
      <c r="D24" s="17" t="s">
        <v>307</v>
      </c>
    </row>
    <row r="25" spans="1:4">
      <c r="A25" s="17">
        <v>1006816</v>
      </c>
      <c r="B25" s="17" t="s">
        <v>283</v>
      </c>
      <c r="C25" s="17" t="s">
        <v>284</v>
      </c>
      <c r="D25" s="17" t="s">
        <v>308</v>
      </c>
    </row>
    <row r="26" spans="1:4">
      <c r="A26" s="17">
        <v>1006817</v>
      </c>
      <c r="B26" s="17" t="s">
        <v>283</v>
      </c>
      <c r="C26" s="17" t="s">
        <v>284</v>
      </c>
      <c r="D26" s="17" t="s">
        <v>309</v>
      </c>
    </row>
    <row r="27" spans="1:4">
      <c r="A27" s="17">
        <v>1006818</v>
      </c>
      <c r="B27" s="17" t="s">
        <v>283</v>
      </c>
      <c r="C27" s="17" t="s">
        <v>284</v>
      </c>
      <c r="D27" s="17" t="s">
        <v>310</v>
      </c>
    </row>
    <row r="28" spans="1:4">
      <c r="A28" s="17">
        <v>1006819</v>
      </c>
      <c r="B28" s="17" t="s">
        <v>283</v>
      </c>
      <c r="C28" s="17" t="s">
        <v>284</v>
      </c>
      <c r="D28" s="17" t="s">
        <v>311</v>
      </c>
    </row>
    <row r="29" spans="1:4">
      <c r="A29" s="17">
        <v>1006820</v>
      </c>
      <c r="B29" s="17" t="s">
        <v>283</v>
      </c>
      <c r="C29" s="17" t="s">
        <v>284</v>
      </c>
      <c r="D29" s="17" t="s">
        <v>312</v>
      </c>
    </row>
    <row r="30" spans="1:4">
      <c r="A30" s="17">
        <v>1006821</v>
      </c>
      <c r="B30" s="17" t="s">
        <v>283</v>
      </c>
      <c r="C30" s="17" t="s">
        <v>284</v>
      </c>
      <c r="D30" s="17" t="s">
        <v>313</v>
      </c>
    </row>
    <row r="31" spans="1:4">
      <c r="A31" s="17">
        <v>1006822</v>
      </c>
      <c r="B31" s="17" t="s">
        <v>283</v>
      </c>
      <c r="C31" s="17" t="s">
        <v>284</v>
      </c>
      <c r="D31" s="17" t="s">
        <v>314</v>
      </c>
    </row>
    <row r="32" spans="1:4">
      <c r="A32" s="17">
        <v>1006823</v>
      </c>
      <c r="B32" s="17" t="s">
        <v>283</v>
      </c>
      <c r="C32" s="17" t="s">
        <v>284</v>
      </c>
      <c r="D32" s="17" t="s">
        <v>315</v>
      </c>
    </row>
    <row r="33" spans="1:4">
      <c r="A33" s="17">
        <v>1006824</v>
      </c>
      <c r="B33" s="17" t="s">
        <v>283</v>
      </c>
      <c r="C33" s="17" t="s">
        <v>284</v>
      </c>
      <c r="D33" s="17" t="s">
        <v>316</v>
      </c>
    </row>
    <row r="34" spans="1:4">
      <c r="A34" s="17">
        <v>1006825</v>
      </c>
      <c r="B34" s="17" t="s">
        <v>283</v>
      </c>
      <c r="C34" s="17" t="s">
        <v>284</v>
      </c>
      <c r="D34" s="17" t="s">
        <v>317</v>
      </c>
    </row>
    <row r="35" spans="1:4">
      <c r="A35" s="17">
        <v>1006826</v>
      </c>
      <c r="B35" s="17" t="s">
        <v>283</v>
      </c>
      <c r="C35" s="17" t="s">
        <v>284</v>
      </c>
      <c r="D35" s="17" t="s">
        <v>318</v>
      </c>
    </row>
    <row r="36" spans="1:4">
      <c r="A36" s="17">
        <v>1006827</v>
      </c>
      <c r="B36" s="17" t="s">
        <v>283</v>
      </c>
      <c r="C36" s="17" t="s">
        <v>284</v>
      </c>
      <c r="D36" s="17" t="s">
        <v>319</v>
      </c>
    </row>
    <row r="37" spans="1:4">
      <c r="A37" s="17">
        <v>1006828</v>
      </c>
      <c r="B37" s="17" t="s">
        <v>283</v>
      </c>
      <c r="C37" s="17" t="s">
        <v>284</v>
      </c>
      <c r="D37" s="17" t="s">
        <v>320</v>
      </c>
    </row>
    <row r="38" spans="1:4">
      <c r="A38" s="17">
        <v>1006829</v>
      </c>
      <c r="B38" s="17" t="s">
        <v>283</v>
      </c>
      <c r="C38" s="17" t="s">
        <v>284</v>
      </c>
      <c r="D38" s="17" t="s">
        <v>321</v>
      </c>
    </row>
    <row r="39" spans="1:4">
      <c r="A39" s="17">
        <v>1006830</v>
      </c>
      <c r="B39" s="17" t="s">
        <v>283</v>
      </c>
      <c r="C39" s="17" t="s">
        <v>284</v>
      </c>
      <c r="D39" s="17" t="s">
        <v>322</v>
      </c>
    </row>
    <row r="40" spans="1:4">
      <c r="A40" s="17">
        <v>1006831</v>
      </c>
      <c r="B40" s="17" t="s">
        <v>283</v>
      </c>
      <c r="C40" s="17" t="s">
        <v>284</v>
      </c>
      <c r="D40" s="17" t="s">
        <v>323</v>
      </c>
    </row>
    <row r="41" spans="1:4">
      <c r="A41" s="17">
        <v>1006832</v>
      </c>
      <c r="B41" s="17" t="s">
        <v>283</v>
      </c>
      <c r="C41" s="17" t="s">
        <v>284</v>
      </c>
      <c r="D41" s="17" t="s">
        <v>324</v>
      </c>
    </row>
    <row r="42" spans="1:4">
      <c r="A42" s="17">
        <v>1006833</v>
      </c>
      <c r="B42" s="17" t="s">
        <v>283</v>
      </c>
      <c r="C42" s="17" t="s">
        <v>284</v>
      </c>
      <c r="D42" s="17" t="s">
        <v>325</v>
      </c>
    </row>
    <row r="43" spans="1:4">
      <c r="A43" s="17">
        <v>1006834</v>
      </c>
      <c r="B43" s="17" t="s">
        <v>283</v>
      </c>
      <c r="C43" s="17" t="s">
        <v>284</v>
      </c>
      <c r="D43" s="17" t="s">
        <v>326</v>
      </c>
    </row>
    <row r="44" spans="1:4">
      <c r="A44" s="17">
        <v>1006835</v>
      </c>
      <c r="B44" s="17" t="s">
        <v>283</v>
      </c>
      <c r="C44" s="17" t="s">
        <v>284</v>
      </c>
      <c r="D44" s="17" t="s">
        <v>327</v>
      </c>
    </row>
    <row r="45" spans="1:4">
      <c r="A45" s="17">
        <v>1006836</v>
      </c>
      <c r="B45" s="17" t="s">
        <v>283</v>
      </c>
      <c r="C45" s="17" t="s">
        <v>284</v>
      </c>
      <c r="D45" s="17" t="s">
        <v>328</v>
      </c>
    </row>
    <row r="46" spans="1:4">
      <c r="A46" s="17">
        <v>1006837</v>
      </c>
      <c r="B46" s="17" t="s">
        <v>283</v>
      </c>
      <c r="C46" s="17" t="s">
        <v>284</v>
      </c>
      <c r="D46" s="17" t="s">
        <v>329</v>
      </c>
    </row>
    <row r="47" spans="1:4">
      <c r="A47" s="17">
        <v>1010044</v>
      </c>
      <c r="B47" s="17" t="s">
        <v>283</v>
      </c>
      <c r="C47" s="17" t="s">
        <v>284</v>
      </c>
      <c r="D47" s="17" t="s">
        <v>330</v>
      </c>
    </row>
    <row r="48" spans="1:4">
      <c r="A48" s="17">
        <v>1000013</v>
      </c>
      <c r="B48" s="17" t="s">
        <v>283</v>
      </c>
      <c r="C48" s="17" t="s">
        <v>284</v>
      </c>
      <c r="D48" s="17" t="s">
        <v>331</v>
      </c>
    </row>
    <row r="49" spans="1:4">
      <c r="A49" s="17">
        <v>1006090</v>
      </c>
      <c r="B49" s="17" t="s">
        <v>283</v>
      </c>
      <c r="C49" s="17" t="s">
        <v>284</v>
      </c>
      <c r="D49" s="17" t="s">
        <v>332</v>
      </c>
    </row>
    <row r="50" spans="1:4">
      <c r="A50" s="17">
        <v>1006001</v>
      </c>
      <c r="B50" s="17" t="s">
        <v>283</v>
      </c>
      <c r="C50" s="17" t="s">
        <v>284</v>
      </c>
      <c r="D50" s="17" t="s">
        <v>333</v>
      </c>
    </row>
    <row r="51" spans="1:4">
      <c r="A51" s="17">
        <v>1006002</v>
      </c>
      <c r="B51" s="17" t="s">
        <v>283</v>
      </c>
      <c r="C51" s="17" t="s">
        <v>284</v>
      </c>
      <c r="D51" s="17" t="s">
        <v>334</v>
      </c>
    </row>
    <row r="52" spans="1:4">
      <c r="A52" s="17">
        <v>1006003</v>
      </c>
      <c r="B52" s="17" t="s">
        <v>283</v>
      </c>
      <c r="C52" s="17" t="s">
        <v>284</v>
      </c>
      <c r="D52" s="17" t="s">
        <v>335</v>
      </c>
    </row>
    <row r="53" spans="1:4">
      <c r="A53" s="17">
        <v>1006004</v>
      </c>
      <c r="B53" s="17" t="s">
        <v>283</v>
      </c>
      <c r="C53" s="17" t="s">
        <v>284</v>
      </c>
      <c r="D53" s="17" t="s">
        <v>336</v>
      </c>
    </row>
    <row r="54" spans="1:4">
      <c r="A54" s="17">
        <v>1006005</v>
      </c>
      <c r="B54" s="17" t="s">
        <v>283</v>
      </c>
      <c r="C54" s="17" t="s">
        <v>284</v>
      </c>
      <c r="D54" s="17" t="s">
        <v>337</v>
      </c>
    </row>
    <row r="55" spans="1:4">
      <c r="A55" s="17">
        <v>1006006</v>
      </c>
      <c r="B55" s="17" t="s">
        <v>283</v>
      </c>
      <c r="C55" s="17" t="s">
        <v>284</v>
      </c>
      <c r="D55" s="17" t="s">
        <v>338</v>
      </c>
    </row>
    <row r="56" spans="1:4">
      <c r="A56" s="17">
        <v>1006007</v>
      </c>
      <c r="B56" s="17" t="s">
        <v>283</v>
      </c>
      <c r="C56" s="17" t="s">
        <v>284</v>
      </c>
      <c r="D56" s="17" t="s">
        <v>339</v>
      </c>
    </row>
    <row r="57" spans="1:4">
      <c r="A57" s="17">
        <v>1006008</v>
      </c>
      <c r="B57" s="17" t="s">
        <v>283</v>
      </c>
      <c r="C57" s="17" t="s">
        <v>284</v>
      </c>
      <c r="D57" s="17" t="s">
        <v>340</v>
      </c>
    </row>
    <row r="58" spans="1:4">
      <c r="A58" s="17">
        <v>1006009</v>
      </c>
      <c r="B58" s="17" t="s">
        <v>283</v>
      </c>
      <c r="C58" s="17" t="s">
        <v>284</v>
      </c>
      <c r="D58" s="17" t="s">
        <v>341</v>
      </c>
    </row>
    <row r="59" spans="1:4">
      <c r="A59" s="17">
        <v>1006010</v>
      </c>
      <c r="B59" s="17" t="s">
        <v>283</v>
      </c>
      <c r="C59" s="17" t="s">
        <v>284</v>
      </c>
      <c r="D59" s="17" t="s">
        <v>342</v>
      </c>
    </row>
    <row r="60" spans="1:4">
      <c r="A60" s="17">
        <v>1006011</v>
      </c>
      <c r="B60" s="17" t="s">
        <v>283</v>
      </c>
      <c r="C60" s="17" t="s">
        <v>284</v>
      </c>
      <c r="D60" s="17" t="s">
        <v>343</v>
      </c>
    </row>
    <row r="61" spans="1:4">
      <c r="A61" s="17">
        <v>1006012</v>
      </c>
      <c r="B61" s="17" t="s">
        <v>283</v>
      </c>
      <c r="C61" s="17" t="s">
        <v>284</v>
      </c>
      <c r="D61" s="17" t="s">
        <v>344</v>
      </c>
    </row>
    <row r="62" spans="1:4">
      <c r="A62" s="17">
        <v>1006013</v>
      </c>
      <c r="B62" s="17" t="s">
        <v>283</v>
      </c>
      <c r="C62" s="17" t="s">
        <v>284</v>
      </c>
      <c r="D62" s="17" t="s">
        <v>345</v>
      </c>
    </row>
    <row r="63" spans="1:4">
      <c r="A63" s="17">
        <v>1006014</v>
      </c>
      <c r="B63" s="17" t="s">
        <v>283</v>
      </c>
      <c r="C63" s="17" t="s">
        <v>284</v>
      </c>
      <c r="D63" s="17" t="s">
        <v>346</v>
      </c>
    </row>
    <row r="64" spans="1:4">
      <c r="A64" s="17">
        <v>1006015</v>
      </c>
      <c r="B64" s="17" t="s">
        <v>283</v>
      </c>
      <c r="C64" s="17" t="s">
        <v>284</v>
      </c>
      <c r="D64" s="17" t="s">
        <v>347</v>
      </c>
    </row>
    <row r="65" spans="1:4">
      <c r="A65" s="17">
        <v>1006016</v>
      </c>
      <c r="B65" s="17" t="s">
        <v>283</v>
      </c>
      <c r="C65" s="17" t="s">
        <v>284</v>
      </c>
      <c r="D65" s="17" t="s">
        <v>348</v>
      </c>
    </row>
    <row r="66" spans="1:4">
      <c r="A66" s="17">
        <v>1006017</v>
      </c>
      <c r="B66" s="17" t="s">
        <v>283</v>
      </c>
      <c r="C66" s="17" t="s">
        <v>284</v>
      </c>
      <c r="D66" s="17" t="s">
        <v>349</v>
      </c>
    </row>
    <row r="67" spans="1:4">
      <c r="A67" s="17">
        <v>1006018</v>
      </c>
      <c r="B67" s="17" t="s">
        <v>283</v>
      </c>
      <c r="C67" s="17" t="s">
        <v>284</v>
      </c>
      <c r="D67" s="17" t="s">
        <v>350</v>
      </c>
    </row>
    <row r="68" spans="1:4">
      <c r="A68" s="17">
        <v>1006019</v>
      </c>
      <c r="B68" s="17" t="s">
        <v>283</v>
      </c>
      <c r="C68" s="17" t="s">
        <v>284</v>
      </c>
      <c r="D68" s="17" t="s">
        <v>351</v>
      </c>
    </row>
    <row r="69" spans="1:4">
      <c r="A69" s="17">
        <v>1006020</v>
      </c>
      <c r="B69" s="17" t="s">
        <v>283</v>
      </c>
      <c r="C69" s="17" t="s">
        <v>284</v>
      </c>
      <c r="D69" s="17" t="s">
        <v>352</v>
      </c>
    </row>
    <row r="70" spans="1:4">
      <c r="A70" s="17">
        <v>1006021</v>
      </c>
      <c r="B70" s="17" t="s">
        <v>283</v>
      </c>
      <c r="C70" s="17" t="s">
        <v>284</v>
      </c>
      <c r="D70" s="17" t="s">
        <v>353</v>
      </c>
    </row>
    <row r="71" spans="1:4">
      <c r="A71" s="17">
        <v>1006022</v>
      </c>
      <c r="B71" s="17" t="s">
        <v>283</v>
      </c>
      <c r="C71" s="17" t="s">
        <v>284</v>
      </c>
      <c r="D71" s="17" t="s">
        <v>354</v>
      </c>
    </row>
    <row r="72" spans="1:4">
      <c r="A72" s="17">
        <v>1006023</v>
      </c>
      <c r="B72" s="17" t="s">
        <v>283</v>
      </c>
      <c r="C72" s="17" t="s">
        <v>284</v>
      </c>
      <c r="D72" s="17" t="s">
        <v>355</v>
      </c>
    </row>
    <row r="73" spans="1:4">
      <c r="A73" s="17">
        <v>1006024</v>
      </c>
      <c r="B73" s="17" t="s">
        <v>283</v>
      </c>
      <c r="C73" s="17" t="s">
        <v>284</v>
      </c>
      <c r="D73" s="17" t="s">
        <v>356</v>
      </c>
    </row>
    <row r="74" spans="1:4">
      <c r="A74" s="17">
        <v>1006025</v>
      </c>
      <c r="B74" s="17" t="s">
        <v>283</v>
      </c>
      <c r="C74" s="17" t="s">
        <v>284</v>
      </c>
      <c r="D74" s="17" t="s">
        <v>357</v>
      </c>
    </row>
    <row r="75" spans="1:4">
      <c r="A75" s="17">
        <v>1006026</v>
      </c>
      <c r="B75" s="17" t="s">
        <v>283</v>
      </c>
      <c r="C75" s="17" t="s">
        <v>284</v>
      </c>
      <c r="D75" s="17" t="s">
        <v>358</v>
      </c>
    </row>
    <row r="76" spans="1:4">
      <c r="A76" s="17">
        <v>1006027</v>
      </c>
      <c r="B76" s="17" t="s">
        <v>283</v>
      </c>
      <c r="C76" s="17" t="s">
        <v>284</v>
      </c>
      <c r="D76" s="17" t="s">
        <v>359</v>
      </c>
    </row>
    <row r="77" spans="1:4">
      <c r="A77" s="17">
        <v>1006028</v>
      </c>
      <c r="B77" s="17" t="s">
        <v>283</v>
      </c>
      <c r="C77" s="17" t="s">
        <v>284</v>
      </c>
      <c r="D77" s="17" t="s">
        <v>360</v>
      </c>
    </row>
    <row r="78" spans="1:4">
      <c r="A78" s="17">
        <v>1006029</v>
      </c>
      <c r="B78" s="17" t="s">
        <v>283</v>
      </c>
      <c r="C78" s="17" t="s">
        <v>284</v>
      </c>
      <c r="D78" s="17" t="s">
        <v>361</v>
      </c>
    </row>
    <row r="79" spans="1:4">
      <c r="A79" s="17">
        <v>1006030</v>
      </c>
      <c r="B79" s="17" t="s">
        <v>283</v>
      </c>
      <c r="C79" s="17" t="s">
        <v>284</v>
      </c>
      <c r="D79" s="17" t="s">
        <v>362</v>
      </c>
    </row>
    <row r="80" spans="1:4">
      <c r="A80" s="17">
        <v>1006031</v>
      </c>
      <c r="B80" s="17" t="s">
        <v>283</v>
      </c>
      <c r="C80" s="17" t="s">
        <v>284</v>
      </c>
      <c r="D80" s="17" t="s">
        <v>363</v>
      </c>
    </row>
    <row r="81" spans="1:4">
      <c r="A81" s="17">
        <v>1006032</v>
      </c>
      <c r="B81" s="17" t="s">
        <v>283</v>
      </c>
      <c r="C81" s="17" t="s">
        <v>284</v>
      </c>
      <c r="D81" s="17" t="s">
        <v>364</v>
      </c>
    </row>
    <row r="82" spans="1:4">
      <c r="A82" s="17">
        <v>1006033</v>
      </c>
      <c r="B82" s="17" t="s">
        <v>283</v>
      </c>
      <c r="C82" s="17" t="s">
        <v>284</v>
      </c>
      <c r="D82" s="17" t="s">
        <v>365</v>
      </c>
    </row>
    <row r="83" spans="1:4">
      <c r="A83" s="17">
        <v>1006034</v>
      </c>
      <c r="B83" s="17" t="s">
        <v>283</v>
      </c>
      <c r="C83" s="17" t="s">
        <v>284</v>
      </c>
      <c r="D83" s="17" t="s">
        <v>366</v>
      </c>
    </row>
    <row r="84" spans="1:4">
      <c r="A84" s="17">
        <v>1006035</v>
      </c>
      <c r="B84" s="17" t="s">
        <v>283</v>
      </c>
      <c r="C84" s="17" t="s">
        <v>284</v>
      </c>
      <c r="D84" s="17" t="s">
        <v>367</v>
      </c>
    </row>
    <row r="85" spans="1:4">
      <c r="A85" s="17">
        <v>1006036</v>
      </c>
      <c r="B85" s="17" t="s">
        <v>283</v>
      </c>
      <c r="C85" s="17" t="s">
        <v>284</v>
      </c>
      <c r="D85" s="17" t="s">
        <v>368</v>
      </c>
    </row>
    <row r="86" spans="1:4">
      <c r="A86" s="17">
        <v>1010029</v>
      </c>
      <c r="B86" s="17" t="s">
        <v>283</v>
      </c>
      <c r="C86" s="17" t="s">
        <v>284</v>
      </c>
      <c r="D86" s="17" t="s">
        <v>369</v>
      </c>
    </row>
    <row r="87" spans="1:4">
      <c r="A87" s="17">
        <v>1010063</v>
      </c>
      <c r="B87" s="17" t="s">
        <v>283</v>
      </c>
      <c r="C87" s="17" t="s">
        <v>284</v>
      </c>
      <c r="D87" s="17" t="s">
        <v>370</v>
      </c>
    </row>
    <row r="88" spans="1:4">
      <c r="A88" s="17">
        <v>1010024</v>
      </c>
      <c r="B88" s="17" t="s">
        <v>283</v>
      </c>
      <c r="C88" s="17" t="s">
        <v>284</v>
      </c>
      <c r="D88" s="17" t="s">
        <v>371</v>
      </c>
    </row>
    <row r="89" spans="1:4">
      <c r="A89" s="17">
        <v>1010033</v>
      </c>
      <c r="B89" s="17" t="s">
        <v>283</v>
      </c>
      <c r="C89" s="17" t="s">
        <v>284</v>
      </c>
      <c r="D89" s="17" t="s">
        <v>372</v>
      </c>
    </row>
    <row r="90" spans="1:4">
      <c r="A90" s="17">
        <v>1010052</v>
      </c>
      <c r="B90" s="17" t="s">
        <v>283</v>
      </c>
      <c r="C90" s="17" t="s">
        <v>284</v>
      </c>
      <c r="D90" s="17" t="s">
        <v>373</v>
      </c>
    </row>
    <row r="91" spans="1:4">
      <c r="A91" s="17">
        <v>1010045</v>
      </c>
      <c r="B91" s="17" t="s">
        <v>283</v>
      </c>
      <c r="C91" s="17" t="s">
        <v>284</v>
      </c>
      <c r="D91" s="17" t="s">
        <v>374</v>
      </c>
    </row>
    <row r="92" spans="1:4">
      <c r="A92" s="17">
        <v>1010036</v>
      </c>
      <c r="B92" s="17" t="s">
        <v>283</v>
      </c>
      <c r="C92" s="17" t="s">
        <v>284</v>
      </c>
      <c r="D92" s="17" t="s">
        <v>375</v>
      </c>
    </row>
    <row r="93" spans="1:4">
      <c r="A93" s="17">
        <v>1010035</v>
      </c>
      <c r="B93" s="17" t="s">
        <v>283</v>
      </c>
      <c r="C93" s="17" t="s">
        <v>284</v>
      </c>
      <c r="D93" s="17" t="s">
        <v>376</v>
      </c>
    </row>
    <row r="94" spans="1:4">
      <c r="A94" s="17">
        <v>1010026</v>
      </c>
      <c r="B94" s="17" t="s">
        <v>283</v>
      </c>
      <c r="C94" s="17" t="s">
        <v>284</v>
      </c>
      <c r="D94" s="17" t="s">
        <v>377</v>
      </c>
    </row>
    <row r="95" spans="1:4">
      <c r="A95" s="17">
        <v>1010025</v>
      </c>
      <c r="B95" s="17" t="s">
        <v>283</v>
      </c>
      <c r="C95" s="17" t="s">
        <v>284</v>
      </c>
      <c r="D95" s="17" t="s">
        <v>378</v>
      </c>
    </row>
    <row r="96" spans="1:4">
      <c r="A96" s="17">
        <v>1010064</v>
      </c>
      <c r="B96" s="17" t="s">
        <v>283</v>
      </c>
      <c r="C96" s="17" t="s">
        <v>284</v>
      </c>
      <c r="D96" s="17" t="s">
        <v>379</v>
      </c>
    </row>
    <row r="97" spans="1:4">
      <c r="A97" s="17">
        <v>1010051</v>
      </c>
      <c r="B97" s="17" t="s">
        <v>283</v>
      </c>
      <c r="C97" s="17" t="s">
        <v>284</v>
      </c>
      <c r="D97" s="17" t="s">
        <v>380</v>
      </c>
    </row>
    <row r="98" spans="1:4">
      <c r="A98" s="17">
        <v>1010041</v>
      </c>
      <c r="B98" s="17" t="s">
        <v>283</v>
      </c>
      <c r="C98" s="17" t="s">
        <v>284</v>
      </c>
      <c r="D98" s="17" t="s">
        <v>381</v>
      </c>
    </row>
    <row r="99" spans="1:4">
      <c r="A99" s="17">
        <v>1010062</v>
      </c>
      <c r="B99" s="17" t="s">
        <v>283</v>
      </c>
      <c r="C99" s="17" t="s">
        <v>284</v>
      </c>
      <c r="D99" s="17" t="s">
        <v>382</v>
      </c>
    </row>
    <row r="100" spans="1:4">
      <c r="A100" s="17">
        <v>1010046</v>
      </c>
      <c r="B100" s="17" t="s">
        <v>283</v>
      </c>
      <c r="C100" s="17" t="s">
        <v>284</v>
      </c>
      <c r="D100" s="17" t="s">
        <v>383</v>
      </c>
    </row>
    <row r="101" spans="1:4">
      <c r="A101" s="17">
        <v>1010048</v>
      </c>
      <c r="B101" s="17" t="s">
        <v>283</v>
      </c>
      <c r="C101" s="17" t="s">
        <v>284</v>
      </c>
      <c r="D101" s="17" t="s">
        <v>384</v>
      </c>
    </row>
    <row r="102" spans="1:4">
      <c r="A102" s="17">
        <v>1010043</v>
      </c>
      <c r="B102" s="17" t="s">
        <v>283</v>
      </c>
      <c r="C102" s="17" t="s">
        <v>284</v>
      </c>
      <c r="D102" s="17" t="s">
        <v>385</v>
      </c>
    </row>
    <row r="103" spans="1:4">
      <c r="A103" s="17">
        <v>1010054</v>
      </c>
      <c r="B103" s="17" t="s">
        <v>283</v>
      </c>
      <c r="C103" s="17" t="s">
        <v>284</v>
      </c>
      <c r="D103" s="17" t="s">
        <v>386</v>
      </c>
    </row>
    <row r="104" spans="1:4">
      <c r="A104" s="17">
        <v>1010037</v>
      </c>
      <c r="B104" s="17" t="s">
        <v>283</v>
      </c>
      <c r="C104" s="17" t="s">
        <v>284</v>
      </c>
      <c r="D104" s="17" t="s">
        <v>387</v>
      </c>
    </row>
    <row r="105" spans="1:4">
      <c r="A105" s="17">
        <v>1010022</v>
      </c>
      <c r="B105" s="17" t="s">
        <v>283</v>
      </c>
      <c r="C105" s="17" t="s">
        <v>284</v>
      </c>
      <c r="D105" s="17" t="s">
        <v>388</v>
      </c>
    </row>
    <row r="106" spans="1:4">
      <c r="A106" s="17">
        <v>1010028</v>
      </c>
      <c r="B106" s="17" t="s">
        <v>283</v>
      </c>
      <c r="C106" s="17" t="s">
        <v>284</v>
      </c>
      <c r="D106" s="17" t="s">
        <v>389</v>
      </c>
    </row>
    <row r="107" spans="1:4">
      <c r="A107" s="17">
        <v>1010034</v>
      </c>
      <c r="B107" s="17" t="s">
        <v>283</v>
      </c>
      <c r="C107" s="17" t="s">
        <v>284</v>
      </c>
      <c r="D107" s="17" t="s">
        <v>390</v>
      </c>
    </row>
    <row r="108" spans="1:4">
      <c r="A108" s="17">
        <v>1010042</v>
      </c>
      <c r="B108" s="17" t="s">
        <v>283</v>
      </c>
      <c r="C108" s="17" t="s">
        <v>284</v>
      </c>
      <c r="D108" s="17" t="s">
        <v>391</v>
      </c>
    </row>
    <row r="109" spans="1:4">
      <c r="A109" s="17">
        <v>1010027</v>
      </c>
      <c r="B109" s="17" t="s">
        <v>283</v>
      </c>
      <c r="C109" s="17" t="s">
        <v>284</v>
      </c>
      <c r="D109" s="17" t="s">
        <v>392</v>
      </c>
    </row>
    <row r="110" spans="1:4">
      <c r="A110" s="17">
        <v>1010023</v>
      </c>
      <c r="B110" s="17" t="s">
        <v>283</v>
      </c>
      <c r="C110" s="17" t="s">
        <v>284</v>
      </c>
      <c r="D110" s="17" t="s">
        <v>393</v>
      </c>
    </row>
    <row r="111" spans="1:4">
      <c r="A111" s="17">
        <v>1010038</v>
      </c>
      <c r="B111" s="17" t="s">
        <v>283</v>
      </c>
      <c r="C111" s="17" t="s">
        <v>284</v>
      </c>
      <c r="D111" s="17" t="s">
        <v>394</v>
      </c>
    </row>
    <row r="112" spans="1:4">
      <c r="A112" s="17">
        <v>1010061</v>
      </c>
      <c r="B112" s="17" t="s">
        <v>283</v>
      </c>
      <c r="C112" s="17" t="s">
        <v>284</v>
      </c>
      <c r="D112" s="17" t="s">
        <v>395</v>
      </c>
    </row>
    <row r="113" spans="1:4">
      <c r="A113" s="17">
        <v>1010053</v>
      </c>
      <c r="B113" s="17" t="s">
        <v>283</v>
      </c>
      <c r="C113" s="17" t="s">
        <v>284</v>
      </c>
      <c r="D113" s="17" t="s">
        <v>396</v>
      </c>
    </row>
    <row r="114" spans="1:4">
      <c r="A114" s="17">
        <v>1020094</v>
      </c>
      <c r="B114" s="17" t="s">
        <v>283</v>
      </c>
      <c r="C114" s="17" t="s">
        <v>284</v>
      </c>
      <c r="D114" s="17" t="s">
        <v>397</v>
      </c>
    </row>
    <row r="115" spans="1:4">
      <c r="A115" s="17">
        <v>1020091</v>
      </c>
      <c r="B115" s="17" t="s">
        <v>283</v>
      </c>
      <c r="C115" s="17" t="s">
        <v>284</v>
      </c>
      <c r="D115" s="17" t="s">
        <v>398</v>
      </c>
    </row>
    <row r="116" spans="1:4">
      <c r="A116" s="17">
        <v>1020074</v>
      </c>
      <c r="B116" s="17" t="s">
        <v>283</v>
      </c>
      <c r="C116" s="17" t="s">
        <v>284</v>
      </c>
      <c r="D116" s="17" t="s">
        <v>399</v>
      </c>
    </row>
    <row r="117" spans="1:4">
      <c r="A117" s="17">
        <v>1020073</v>
      </c>
      <c r="B117" s="17" t="s">
        <v>283</v>
      </c>
      <c r="C117" s="17" t="s">
        <v>284</v>
      </c>
      <c r="D117" s="17" t="s">
        <v>400</v>
      </c>
    </row>
    <row r="118" spans="1:4">
      <c r="A118" s="17">
        <v>1000002</v>
      </c>
      <c r="B118" s="17" t="s">
        <v>283</v>
      </c>
      <c r="C118" s="17" t="s">
        <v>284</v>
      </c>
      <c r="D118" s="17" t="s">
        <v>401</v>
      </c>
    </row>
    <row r="119" spans="1:4">
      <c r="A119" s="17">
        <v>1020083</v>
      </c>
      <c r="B119" s="17" t="s">
        <v>283</v>
      </c>
      <c r="C119" s="17" t="s">
        <v>284</v>
      </c>
      <c r="D119" s="17" t="s">
        <v>402</v>
      </c>
    </row>
    <row r="120" spans="1:4">
      <c r="A120" s="17">
        <v>1020076</v>
      </c>
      <c r="B120" s="17" t="s">
        <v>283</v>
      </c>
      <c r="C120" s="17" t="s">
        <v>284</v>
      </c>
      <c r="D120" s="17" t="s">
        <v>403</v>
      </c>
    </row>
    <row r="121" spans="1:4">
      <c r="A121" s="17">
        <v>1020075</v>
      </c>
      <c r="B121" s="17" t="s">
        <v>283</v>
      </c>
      <c r="C121" s="17" t="s">
        <v>284</v>
      </c>
      <c r="D121" s="17" t="s">
        <v>404</v>
      </c>
    </row>
    <row r="122" spans="1:4">
      <c r="A122" s="17">
        <v>1010021</v>
      </c>
      <c r="B122" s="17" t="s">
        <v>283</v>
      </c>
      <c r="C122" s="17" t="s">
        <v>284</v>
      </c>
      <c r="D122" s="17" t="s">
        <v>405</v>
      </c>
    </row>
    <row r="123" spans="1:4">
      <c r="A123" s="17">
        <v>1000001</v>
      </c>
      <c r="B123" s="17" t="s">
        <v>283</v>
      </c>
      <c r="C123" s="17" t="s">
        <v>284</v>
      </c>
      <c r="D123" s="17" t="s">
        <v>406</v>
      </c>
    </row>
    <row r="124" spans="1:4">
      <c r="A124" s="17">
        <v>1000014</v>
      </c>
      <c r="B124" s="17" t="s">
        <v>283</v>
      </c>
      <c r="C124" s="17" t="s">
        <v>284</v>
      </c>
      <c r="D124" s="17" t="s">
        <v>407</v>
      </c>
    </row>
    <row r="125" spans="1:4">
      <c r="A125" s="17">
        <v>1006190</v>
      </c>
      <c r="B125" s="17" t="s">
        <v>283</v>
      </c>
      <c r="C125" s="17" t="s">
        <v>284</v>
      </c>
      <c r="D125" s="17" t="s">
        <v>408</v>
      </c>
    </row>
    <row r="126" spans="1:4">
      <c r="A126" s="17">
        <v>1006101</v>
      </c>
      <c r="B126" s="17" t="s">
        <v>283</v>
      </c>
      <c r="C126" s="17" t="s">
        <v>284</v>
      </c>
      <c r="D126" s="17" t="s">
        <v>409</v>
      </c>
    </row>
    <row r="127" spans="1:4">
      <c r="A127" s="17">
        <v>1006102</v>
      </c>
      <c r="B127" s="17" t="s">
        <v>283</v>
      </c>
      <c r="C127" s="17" t="s">
        <v>284</v>
      </c>
      <c r="D127" s="17" t="s">
        <v>410</v>
      </c>
    </row>
    <row r="128" spans="1:4">
      <c r="A128" s="17">
        <v>1006103</v>
      </c>
      <c r="B128" s="17" t="s">
        <v>283</v>
      </c>
      <c r="C128" s="17" t="s">
        <v>284</v>
      </c>
      <c r="D128" s="17" t="s">
        <v>411</v>
      </c>
    </row>
    <row r="129" spans="1:4">
      <c r="A129" s="17">
        <v>1006104</v>
      </c>
      <c r="B129" s="17" t="s">
        <v>283</v>
      </c>
      <c r="C129" s="17" t="s">
        <v>284</v>
      </c>
      <c r="D129" s="17" t="s">
        <v>412</v>
      </c>
    </row>
    <row r="130" spans="1:4">
      <c r="A130" s="17">
        <v>1006105</v>
      </c>
      <c r="B130" s="17" t="s">
        <v>283</v>
      </c>
      <c r="C130" s="17" t="s">
        <v>284</v>
      </c>
      <c r="D130" s="17" t="s">
        <v>413</v>
      </c>
    </row>
    <row r="131" spans="1:4">
      <c r="A131" s="17">
        <v>1006106</v>
      </c>
      <c r="B131" s="17" t="s">
        <v>283</v>
      </c>
      <c r="C131" s="17" t="s">
        <v>284</v>
      </c>
      <c r="D131" s="17" t="s">
        <v>414</v>
      </c>
    </row>
    <row r="132" spans="1:4">
      <c r="A132" s="17">
        <v>1006107</v>
      </c>
      <c r="B132" s="17" t="s">
        <v>283</v>
      </c>
      <c r="C132" s="17" t="s">
        <v>284</v>
      </c>
      <c r="D132" s="17" t="s">
        <v>415</v>
      </c>
    </row>
    <row r="133" spans="1:4">
      <c r="A133" s="17">
        <v>1006108</v>
      </c>
      <c r="B133" s="17" t="s">
        <v>283</v>
      </c>
      <c r="C133" s="17" t="s">
        <v>284</v>
      </c>
      <c r="D133" s="17" t="s">
        <v>416</v>
      </c>
    </row>
    <row r="134" spans="1:4">
      <c r="A134" s="17">
        <v>1006109</v>
      </c>
      <c r="B134" s="17" t="s">
        <v>283</v>
      </c>
      <c r="C134" s="17" t="s">
        <v>284</v>
      </c>
      <c r="D134" s="17" t="s">
        <v>417</v>
      </c>
    </row>
    <row r="135" spans="1:4">
      <c r="A135" s="17">
        <v>1006110</v>
      </c>
      <c r="B135" s="17" t="s">
        <v>283</v>
      </c>
      <c r="C135" s="17" t="s">
        <v>284</v>
      </c>
      <c r="D135" s="17" t="s">
        <v>418</v>
      </c>
    </row>
    <row r="136" spans="1:4">
      <c r="A136" s="17">
        <v>1006111</v>
      </c>
      <c r="B136" s="17" t="s">
        <v>283</v>
      </c>
      <c r="C136" s="17" t="s">
        <v>284</v>
      </c>
      <c r="D136" s="17" t="s">
        <v>419</v>
      </c>
    </row>
    <row r="137" spans="1:4">
      <c r="A137" s="17">
        <v>1006112</v>
      </c>
      <c r="B137" s="17" t="s">
        <v>283</v>
      </c>
      <c r="C137" s="17" t="s">
        <v>284</v>
      </c>
      <c r="D137" s="17" t="s">
        <v>420</v>
      </c>
    </row>
    <row r="138" spans="1:4">
      <c r="A138" s="17">
        <v>1006113</v>
      </c>
      <c r="B138" s="17" t="s">
        <v>283</v>
      </c>
      <c r="C138" s="17" t="s">
        <v>284</v>
      </c>
      <c r="D138" s="17" t="s">
        <v>421</v>
      </c>
    </row>
    <row r="139" spans="1:4">
      <c r="A139" s="17">
        <v>1006114</v>
      </c>
      <c r="B139" s="17" t="s">
        <v>283</v>
      </c>
      <c r="C139" s="17" t="s">
        <v>284</v>
      </c>
      <c r="D139" s="17" t="s">
        <v>422</v>
      </c>
    </row>
    <row r="140" spans="1:4">
      <c r="A140" s="17">
        <v>1006115</v>
      </c>
      <c r="B140" s="17" t="s">
        <v>283</v>
      </c>
      <c r="C140" s="17" t="s">
        <v>284</v>
      </c>
      <c r="D140" s="17" t="s">
        <v>423</v>
      </c>
    </row>
    <row r="141" spans="1:4">
      <c r="A141" s="17">
        <v>1006116</v>
      </c>
      <c r="B141" s="17" t="s">
        <v>283</v>
      </c>
      <c r="C141" s="17" t="s">
        <v>284</v>
      </c>
      <c r="D141" s="17" t="s">
        <v>424</v>
      </c>
    </row>
    <row r="142" spans="1:4">
      <c r="A142" s="17">
        <v>1006117</v>
      </c>
      <c r="B142" s="17" t="s">
        <v>283</v>
      </c>
      <c r="C142" s="17" t="s">
        <v>284</v>
      </c>
      <c r="D142" s="17" t="s">
        <v>425</v>
      </c>
    </row>
    <row r="143" spans="1:4">
      <c r="A143" s="17">
        <v>1006118</v>
      </c>
      <c r="B143" s="17" t="s">
        <v>283</v>
      </c>
      <c r="C143" s="17" t="s">
        <v>284</v>
      </c>
      <c r="D143" s="17" t="s">
        <v>426</v>
      </c>
    </row>
    <row r="144" spans="1:4">
      <c r="A144" s="17">
        <v>1006119</v>
      </c>
      <c r="B144" s="17" t="s">
        <v>283</v>
      </c>
      <c r="C144" s="17" t="s">
        <v>284</v>
      </c>
      <c r="D144" s="17" t="s">
        <v>427</v>
      </c>
    </row>
    <row r="145" spans="1:4">
      <c r="A145" s="17">
        <v>1006120</v>
      </c>
      <c r="B145" s="17" t="s">
        <v>283</v>
      </c>
      <c r="C145" s="17" t="s">
        <v>284</v>
      </c>
      <c r="D145" s="17" t="s">
        <v>428</v>
      </c>
    </row>
    <row r="146" spans="1:4">
      <c r="A146" s="17">
        <v>1006121</v>
      </c>
      <c r="B146" s="17" t="s">
        <v>283</v>
      </c>
      <c r="C146" s="17" t="s">
        <v>284</v>
      </c>
      <c r="D146" s="17" t="s">
        <v>429</v>
      </c>
    </row>
    <row r="147" spans="1:4">
      <c r="A147" s="17">
        <v>1006122</v>
      </c>
      <c r="B147" s="17" t="s">
        <v>283</v>
      </c>
      <c r="C147" s="17" t="s">
        <v>284</v>
      </c>
      <c r="D147" s="17" t="s">
        <v>430</v>
      </c>
    </row>
    <row r="148" spans="1:4">
      <c r="A148" s="17">
        <v>1006123</v>
      </c>
      <c r="B148" s="17" t="s">
        <v>283</v>
      </c>
      <c r="C148" s="17" t="s">
        <v>284</v>
      </c>
      <c r="D148" s="17" t="s">
        <v>431</v>
      </c>
    </row>
    <row r="149" spans="1:4">
      <c r="A149" s="17">
        <v>1006124</v>
      </c>
      <c r="B149" s="17" t="s">
        <v>283</v>
      </c>
      <c r="C149" s="17" t="s">
        <v>284</v>
      </c>
      <c r="D149" s="17" t="s">
        <v>432</v>
      </c>
    </row>
    <row r="150" spans="1:4">
      <c r="A150" s="17">
        <v>1006125</v>
      </c>
      <c r="B150" s="17" t="s">
        <v>283</v>
      </c>
      <c r="C150" s="17" t="s">
        <v>284</v>
      </c>
      <c r="D150" s="17" t="s">
        <v>433</v>
      </c>
    </row>
    <row r="151" spans="1:4">
      <c r="A151" s="17">
        <v>1006126</v>
      </c>
      <c r="B151" s="17" t="s">
        <v>283</v>
      </c>
      <c r="C151" s="17" t="s">
        <v>284</v>
      </c>
      <c r="D151" s="17" t="s">
        <v>434</v>
      </c>
    </row>
    <row r="152" spans="1:4">
      <c r="A152" s="17">
        <v>1006127</v>
      </c>
      <c r="B152" s="17" t="s">
        <v>283</v>
      </c>
      <c r="C152" s="17" t="s">
        <v>284</v>
      </c>
      <c r="D152" s="17" t="s">
        <v>435</v>
      </c>
    </row>
    <row r="153" spans="1:4">
      <c r="A153" s="17">
        <v>1006128</v>
      </c>
      <c r="B153" s="17" t="s">
        <v>283</v>
      </c>
      <c r="C153" s="17" t="s">
        <v>284</v>
      </c>
      <c r="D153" s="17" t="s">
        <v>436</v>
      </c>
    </row>
    <row r="154" spans="1:4">
      <c r="A154" s="17">
        <v>1006129</v>
      </c>
      <c r="B154" s="17" t="s">
        <v>283</v>
      </c>
      <c r="C154" s="17" t="s">
        <v>284</v>
      </c>
      <c r="D154" s="17" t="s">
        <v>437</v>
      </c>
    </row>
    <row r="155" spans="1:4">
      <c r="A155" s="17">
        <v>1006130</v>
      </c>
      <c r="B155" s="17" t="s">
        <v>283</v>
      </c>
      <c r="C155" s="17" t="s">
        <v>284</v>
      </c>
      <c r="D155" s="17" t="s">
        <v>438</v>
      </c>
    </row>
    <row r="156" spans="1:4">
      <c r="A156" s="17">
        <v>1006131</v>
      </c>
      <c r="B156" s="17" t="s">
        <v>283</v>
      </c>
      <c r="C156" s="17" t="s">
        <v>284</v>
      </c>
      <c r="D156" s="17" t="s">
        <v>439</v>
      </c>
    </row>
    <row r="157" spans="1:4">
      <c r="A157" s="17">
        <v>1006132</v>
      </c>
      <c r="B157" s="17" t="s">
        <v>283</v>
      </c>
      <c r="C157" s="17" t="s">
        <v>284</v>
      </c>
      <c r="D157" s="17" t="s">
        <v>440</v>
      </c>
    </row>
    <row r="158" spans="1:4">
      <c r="A158" s="17">
        <v>1006133</v>
      </c>
      <c r="B158" s="17" t="s">
        <v>283</v>
      </c>
      <c r="C158" s="17" t="s">
        <v>284</v>
      </c>
      <c r="D158" s="17" t="s">
        <v>441</v>
      </c>
    </row>
    <row r="159" spans="1:4">
      <c r="A159" s="17">
        <v>1006134</v>
      </c>
      <c r="B159" s="17" t="s">
        <v>283</v>
      </c>
      <c r="C159" s="17" t="s">
        <v>284</v>
      </c>
      <c r="D159" s="17" t="s">
        <v>442</v>
      </c>
    </row>
    <row r="160" spans="1:4">
      <c r="A160" s="17">
        <v>1006135</v>
      </c>
      <c r="B160" s="17" t="s">
        <v>283</v>
      </c>
      <c r="C160" s="17" t="s">
        <v>284</v>
      </c>
      <c r="D160" s="17" t="s">
        <v>443</v>
      </c>
    </row>
    <row r="161" spans="1:4">
      <c r="A161" s="17">
        <v>1006136</v>
      </c>
      <c r="B161" s="17" t="s">
        <v>283</v>
      </c>
      <c r="C161" s="17" t="s">
        <v>284</v>
      </c>
      <c r="D161" s="17" t="s">
        <v>444</v>
      </c>
    </row>
    <row r="162" spans="1:4">
      <c r="A162" s="17">
        <v>1006137</v>
      </c>
      <c r="B162" s="17" t="s">
        <v>283</v>
      </c>
      <c r="C162" s="17" t="s">
        <v>284</v>
      </c>
      <c r="D162" s="17" t="s">
        <v>445</v>
      </c>
    </row>
    <row r="163" spans="1:4">
      <c r="A163" s="17">
        <v>1006138</v>
      </c>
      <c r="B163" s="17" t="s">
        <v>283</v>
      </c>
      <c r="C163" s="17" t="s">
        <v>284</v>
      </c>
      <c r="D163" s="17" t="s">
        <v>446</v>
      </c>
    </row>
    <row r="164" spans="1:4">
      <c r="A164" s="17">
        <v>1006139</v>
      </c>
      <c r="B164" s="17" t="s">
        <v>283</v>
      </c>
      <c r="C164" s="17" t="s">
        <v>284</v>
      </c>
      <c r="D164" s="17" t="s">
        <v>447</v>
      </c>
    </row>
    <row r="165" spans="1:4">
      <c r="A165" s="17">
        <v>1006140</v>
      </c>
      <c r="B165" s="17" t="s">
        <v>283</v>
      </c>
      <c r="C165" s="17" t="s">
        <v>284</v>
      </c>
      <c r="D165" s="17" t="s">
        <v>448</v>
      </c>
    </row>
    <row r="166" spans="1:4">
      <c r="A166" s="17">
        <v>1006141</v>
      </c>
      <c r="B166" s="17" t="s">
        <v>283</v>
      </c>
      <c r="C166" s="17" t="s">
        <v>284</v>
      </c>
      <c r="D166" s="17" t="s">
        <v>449</v>
      </c>
    </row>
    <row r="167" spans="1:4">
      <c r="A167" s="17">
        <v>1006142</v>
      </c>
      <c r="B167" s="17" t="s">
        <v>283</v>
      </c>
      <c r="C167" s="17" t="s">
        <v>284</v>
      </c>
      <c r="D167" s="17" t="s">
        <v>450</v>
      </c>
    </row>
    <row r="168" spans="1:4">
      <c r="A168" s="17">
        <v>1006143</v>
      </c>
      <c r="B168" s="17" t="s">
        <v>283</v>
      </c>
      <c r="C168" s="17" t="s">
        <v>284</v>
      </c>
      <c r="D168" s="17" t="s">
        <v>451</v>
      </c>
    </row>
    <row r="169" spans="1:4">
      <c r="A169" s="17">
        <v>1006144</v>
      </c>
      <c r="B169" s="17" t="s">
        <v>283</v>
      </c>
      <c r="C169" s="17" t="s">
        <v>284</v>
      </c>
      <c r="D169" s="17" t="s">
        <v>452</v>
      </c>
    </row>
    <row r="170" spans="1:4">
      <c r="A170" s="17">
        <v>1010065</v>
      </c>
      <c r="B170" s="17" t="s">
        <v>283</v>
      </c>
      <c r="C170" s="17" t="s">
        <v>284</v>
      </c>
      <c r="D170" s="17" t="s">
        <v>453</v>
      </c>
    </row>
    <row r="171" spans="1:4">
      <c r="A171" s="17">
        <v>1020084</v>
      </c>
      <c r="B171" s="17" t="s">
        <v>283</v>
      </c>
      <c r="C171" s="17" t="s">
        <v>284</v>
      </c>
      <c r="D171" s="17" t="s">
        <v>454</v>
      </c>
    </row>
    <row r="172" spans="1:4">
      <c r="A172" s="17">
        <v>1020092</v>
      </c>
      <c r="B172" s="17" t="s">
        <v>283</v>
      </c>
      <c r="C172" s="17" t="s">
        <v>284</v>
      </c>
      <c r="D172" s="17" t="s">
        <v>455</v>
      </c>
    </row>
    <row r="173" spans="1:4">
      <c r="A173" s="17">
        <v>1010031</v>
      </c>
      <c r="B173" s="17" t="s">
        <v>283</v>
      </c>
      <c r="C173" s="17" t="s">
        <v>284</v>
      </c>
      <c r="D173" s="17" t="s">
        <v>456</v>
      </c>
    </row>
    <row r="174" spans="1:4">
      <c r="A174" s="17">
        <v>1000003</v>
      </c>
      <c r="B174" s="17" t="s">
        <v>283</v>
      </c>
      <c r="C174" s="17" t="s">
        <v>284</v>
      </c>
      <c r="D174" s="17" t="s">
        <v>457</v>
      </c>
    </row>
    <row r="175" spans="1:4">
      <c r="A175" s="17">
        <v>1010003</v>
      </c>
      <c r="B175" s="17" t="s">
        <v>283</v>
      </c>
      <c r="C175" s="17" t="s">
        <v>284</v>
      </c>
      <c r="D175" s="17" t="s">
        <v>458</v>
      </c>
    </row>
    <row r="176" spans="1:4">
      <c r="A176" s="17">
        <v>1000012</v>
      </c>
      <c r="B176" s="17" t="s">
        <v>283</v>
      </c>
      <c r="C176" s="17" t="s">
        <v>284</v>
      </c>
      <c r="D176" s="17" t="s">
        <v>459</v>
      </c>
    </row>
    <row r="177" spans="1:4">
      <c r="A177" s="17">
        <v>1020093</v>
      </c>
      <c r="B177" s="17" t="s">
        <v>283</v>
      </c>
      <c r="C177" s="17" t="s">
        <v>284</v>
      </c>
      <c r="D177" s="17" t="s">
        <v>460</v>
      </c>
    </row>
    <row r="178" spans="1:4">
      <c r="A178" s="17">
        <v>1020071</v>
      </c>
      <c r="B178" s="17" t="s">
        <v>283</v>
      </c>
      <c r="C178" s="17" t="s">
        <v>284</v>
      </c>
      <c r="D178" s="17" t="s">
        <v>461</v>
      </c>
    </row>
    <row r="179" spans="1:4">
      <c r="A179" s="17">
        <v>1000005</v>
      </c>
      <c r="B179" s="17" t="s">
        <v>283</v>
      </c>
      <c r="C179" s="17" t="s">
        <v>284</v>
      </c>
      <c r="D179" s="17" t="s">
        <v>462</v>
      </c>
    </row>
    <row r="180" spans="1:4">
      <c r="A180" s="17">
        <v>1006690</v>
      </c>
      <c r="B180" s="17" t="s">
        <v>283</v>
      </c>
      <c r="C180" s="17" t="s">
        <v>284</v>
      </c>
      <c r="D180" s="17" t="s">
        <v>463</v>
      </c>
    </row>
    <row r="181" spans="1:4">
      <c r="A181" s="17">
        <v>1006601</v>
      </c>
      <c r="B181" s="17" t="s">
        <v>283</v>
      </c>
      <c r="C181" s="17" t="s">
        <v>284</v>
      </c>
      <c r="D181" s="17" t="s">
        <v>464</v>
      </c>
    </row>
    <row r="182" spans="1:4">
      <c r="A182" s="17">
        <v>1006602</v>
      </c>
      <c r="B182" s="17" t="s">
        <v>283</v>
      </c>
      <c r="C182" s="17" t="s">
        <v>284</v>
      </c>
      <c r="D182" s="17" t="s">
        <v>465</v>
      </c>
    </row>
    <row r="183" spans="1:4">
      <c r="A183" s="17">
        <v>1006603</v>
      </c>
      <c r="B183" s="17" t="s">
        <v>283</v>
      </c>
      <c r="C183" s="17" t="s">
        <v>284</v>
      </c>
      <c r="D183" s="17" t="s">
        <v>466</v>
      </c>
    </row>
    <row r="184" spans="1:4">
      <c r="A184" s="17">
        <v>1006604</v>
      </c>
      <c r="B184" s="17" t="s">
        <v>283</v>
      </c>
      <c r="C184" s="17" t="s">
        <v>284</v>
      </c>
      <c r="D184" s="17" t="s">
        <v>467</v>
      </c>
    </row>
    <row r="185" spans="1:4">
      <c r="A185" s="17">
        <v>1006605</v>
      </c>
      <c r="B185" s="17" t="s">
        <v>283</v>
      </c>
      <c r="C185" s="17" t="s">
        <v>284</v>
      </c>
      <c r="D185" s="17" t="s">
        <v>468</v>
      </c>
    </row>
    <row r="186" spans="1:4">
      <c r="A186" s="17">
        <v>1006606</v>
      </c>
      <c r="B186" s="17" t="s">
        <v>283</v>
      </c>
      <c r="C186" s="17" t="s">
        <v>284</v>
      </c>
      <c r="D186" s="17" t="s">
        <v>469</v>
      </c>
    </row>
    <row r="187" spans="1:4">
      <c r="A187" s="17">
        <v>1006607</v>
      </c>
      <c r="B187" s="17" t="s">
        <v>283</v>
      </c>
      <c r="C187" s="17" t="s">
        <v>284</v>
      </c>
      <c r="D187" s="17" t="s">
        <v>470</v>
      </c>
    </row>
    <row r="188" spans="1:4">
      <c r="A188" s="17">
        <v>1006608</v>
      </c>
      <c r="B188" s="17" t="s">
        <v>283</v>
      </c>
      <c r="C188" s="17" t="s">
        <v>284</v>
      </c>
      <c r="D188" s="17" t="s">
        <v>471</v>
      </c>
    </row>
    <row r="189" spans="1:4">
      <c r="A189" s="17">
        <v>1006609</v>
      </c>
      <c r="B189" s="17" t="s">
        <v>283</v>
      </c>
      <c r="C189" s="17" t="s">
        <v>284</v>
      </c>
      <c r="D189" s="17" t="s">
        <v>472</v>
      </c>
    </row>
    <row r="190" spans="1:4">
      <c r="A190" s="17">
        <v>1006610</v>
      </c>
      <c r="B190" s="17" t="s">
        <v>283</v>
      </c>
      <c r="C190" s="17" t="s">
        <v>284</v>
      </c>
      <c r="D190" s="17" t="s">
        <v>473</v>
      </c>
    </row>
    <row r="191" spans="1:4">
      <c r="A191" s="17">
        <v>1006611</v>
      </c>
      <c r="B191" s="17" t="s">
        <v>283</v>
      </c>
      <c r="C191" s="17" t="s">
        <v>284</v>
      </c>
      <c r="D191" s="17" t="s">
        <v>474</v>
      </c>
    </row>
    <row r="192" spans="1:4">
      <c r="A192" s="17">
        <v>1006612</v>
      </c>
      <c r="B192" s="17" t="s">
        <v>283</v>
      </c>
      <c r="C192" s="17" t="s">
        <v>284</v>
      </c>
      <c r="D192" s="17" t="s">
        <v>475</v>
      </c>
    </row>
    <row r="193" spans="1:4">
      <c r="A193" s="17">
        <v>1006613</v>
      </c>
      <c r="B193" s="17" t="s">
        <v>283</v>
      </c>
      <c r="C193" s="17" t="s">
        <v>284</v>
      </c>
      <c r="D193" s="17" t="s">
        <v>476</v>
      </c>
    </row>
    <row r="194" spans="1:4">
      <c r="A194" s="17">
        <v>1006614</v>
      </c>
      <c r="B194" s="17" t="s">
        <v>283</v>
      </c>
      <c r="C194" s="17" t="s">
        <v>284</v>
      </c>
      <c r="D194" s="17" t="s">
        <v>477</v>
      </c>
    </row>
    <row r="195" spans="1:4">
      <c r="A195" s="17">
        <v>1006615</v>
      </c>
      <c r="B195" s="17" t="s">
        <v>283</v>
      </c>
      <c r="C195" s="17" t="s">
        <v>284</v>
      </c>
      <c r="D195" s="17" t="s">
        <v>478</v>
      </c>
    </row>
    <row r="196" spans="1:4">
      <c r="A196" s="17">
        <v>1006616</v>
      </c>
      <c r="B196" s="17" t="s">
        <v>283</v>
      </c>
      <c r="C196" s="17" t="s">
        <v>284</v>
      </c>
      <c r="D196" s="17" t="s">
        <v>479</v>
      </c>
    </row>
    <row r="197" spans="1:4">
      <c r="A197" s="17">
        <v>1006617</v>
      </c>
      <c r="B197" s="17" t="s">
        <v>283</v>
      </c>
      <c r="C197" s="17" t="s">
        <v>284</v>
      </c>
      <c r="D197" s="17" t="s">
        <v>480</v>
      </c>
    </row>
    <row r="198" spans="1:4">
      <c r="A198" s="17">
        <v>1006618</v>
      </c>
      <c r="B198" s="17" t="s">
        <v>283</v>
      </c>
      <c r="C198" s="17" t="s">
        <v>284</v>
      </c>
      <c r="D198" s="17" t="s">
        <v>481</v>
      </c>
    </row>
    <row r="199" spans="1:4">
      <c r="A199" s="17">
        <v>1006619</v>
      </c>
      <c r="B199" s="17" t="s">
        <v>283</v>
      </c>
      <c r="C199" s="17" t="s">
        <v>284</v>
      </c>
      <c r="D199" s="17" t="s">
        <v>482</v>
      </c>
    </row>
    <row r="200" spans="1:4">
      <c r="A200" s="17">
        <v>1006620</v>
      </c>
      <c r="B200" s="17" t="s">
        <v>283</v>
      </c>
      <c r="C200" s="17" t="s">
        <v>284</v>
      </c>
      <c r="D200" s="17" t="s">
        <v>483</v>
      </c>
    </row>
    <row r="201" spans="1:4">
      <c r="A201" s="17">
        <v>1006621</v>
      </c>
      <c r="B201" s="17" t="s">
        <v>283</v>
      </c>
      <c r="C201" s="17" t="s">
        <v>284</v>
      </c>
      <c r="D201" s="17" t="s">
        <v>484</v>
      </c>
    </row>
    <row r="202" spans="1:4">
      <c r="A202" s="17">
        <v>1006622</v>
      </c>
      <c r="B202" s="17" t="s">
        <v>283</v>
      </c>
      <c r="C202" s="17" t="s">
        <v>284</v>
      </c>
      <c r="D202" s="17" t="s">
        <v>485</v>
      </c>
    </row>
    <row r="203" spans="1:4">
      <c r="A203" s="17">
        <v>1006623</v>
      </c>
      <c r="B203" s="17" t="s">
        <v>283</v>
      </c>
      <c r="C203" s="17" t="s">
        <v>284</v>
      </c>
      <c r="D203" s="17" t="s">
        <v>486</v>
      </c>
    </row>
    <row r="204" spans="1:4">
      <c r="A204" s="17">
        <v>1006624</v>
      </c>
      <c r="B204" s="17" t="s">
        <v>283</v>
      </c>
      <c r="C204" s="17" t="s">
        <v>284</v>
      </c>
      <c r="D204" s="17" t="s">
        <v>487</v>
      </c>
    </row>
    <row r="205" spans="1:4">
      <c r="A205" s="17">
        <v>1006625</v>
      </c>
      <c r="B205" s="17" t="s">
        <v>283</v>
      </c>
      <c r="C205" s="17" t="s">
        <v>284</v>
      </c>
      <c r="D205" s="17" t="s">
        <v>488</v>
      </c>
    </row>
    <row r="206" spans="1:4">
      <c r="A206" s="17">
        <v>1006626</v>
      </c>
      <c r="B206" s="17" t="s">
        <v>283</v>
      </c>
      <c r="C206" s="17" t="s">
        <v>284</v>
      </c>
      <c r="D206" s="17" t="s">
        <v>489</v>
      </c>
    </row>
    <row r="207" spans="1:4">
      <c r="A207" s="17">
        <v>1006627</v>
      </c>
      <c r="B207" s="17" t="s">
        <v>283</v>
      </c>
      <c r="C207" s="17" t="s">
        <v>284</v>
      </c>
      <c r="D207" s="17" t="s">
        <v>490</v>
      </c>
    </row>
    <row r="208" spans="1:4">
      <c r="A208" s="17">
        <v>1006628</v>
      </c>
      <c r="B208" s="17" t="s">
        <v>283</v>
      </c>
      <c r="C208" s="17" t="s">
        <v>284</v>
      </c>
      <c r="D208" s="17" t="s">
        <v>491</v>
      </c>
    </row>
    <row r="209" spans="1:4">
      <c r="A209" s="17">
        <v>1006629</v>
      </c>
      <c r="B209" s="17" t="s">
        <v>283</v>
      </c>
      <c r="C209" s="17" t="s">
        <v>284</v>
      </c>
      <c r="D209" s="17" t="s">
        <v>492</v>
      </c>
    </row>
    <row r="210" spans="1:4">
      <c r="A210" s="17">
        <v>1006630</v>
      </c>
      <c r="B210" s="17" t="s">
        <v>283</v>
      </c>
      <c r="C210" s="17" t="s">
        <v>284</v>
      </c>
      <c r="D210" s="17" t="s">
        <v>493</v>
      </c>
    </row>
    <row r="211" spans="1:4">
      <c r="A211" s="17">
        <v>1006631</v>
      </c>
      <c r="B211" s="17" t="s">
        <v>283</v>
      </c>
      <c r="C211" s="17" t="s">
        <v>284</v>
      </c>
      <c r="D211" s="17" t="s">
        <v>494</v>
      </c>
    </row>
    <row r="212" spans="1:4">
      <c r="A212" s="17">
        <v>1006632</v>
      </c>
      <c r="B212" s="17" t="s">
        <v>283</v>
      </c>
      <c r="C212" s="17" t="s">
        <v>284</v>
      </c>
      <c r="D212" s="17" t="s">
        <v>495</v>
      </c>
    </row>
    <row r="213" spans="1:4">
      <c r="A213" s="17">
        <v>1006633</v>
      </c>
      <c r="B213" s="17" t="s">
        <v>283</v>
      </c>
      <c r="C213" s="17" t="s">
        <v>284</v>
      </c>
      <c r="D213" s="17" t="s">
        <v>496</v>
      </c>
    </row>
    <row r="214" spans="1:4">
      <c r="A214" s="17">
        <v>1006634</v>
      </c>
      <c r="B214" s="17" t="s">
        <v>283</v>
      </c>
      <c r="C214" s="17" t="s">
        <v>284</v>
      </c>
      <c r="D214" s="17" t="s">
        <v>497</v>
      </c>
    </row>
    <row r="215" spans="1:4">
      <c r="A215" s="17">
        <v>1006635</v>
      </c>
      <c r="B215" s="17" t="s">
        <v>283</v>
      </c>
      <c r="C215" s="17" t="s">
        <v>284</v>
      </c>
      <c r="D215" s="17" t="s">
        <v>498</v>
      </c>
    </row>
    <row r="216" spans="1:4">
      <c r="A216" s="17">
        <v>1006636</v>
      </c>
      <c r="B216" s="17" t="s">
        <v>283</v>
      </c>
      <c r="C216" s="17" t="s">
        <v>284</v>
      </c>
      <c r="D216" s="17" t="s">
        <v>499</v>
      </c>
    </row>
    <row r="217" spans="1:4">
      <c r="A217" s="17">
        <v>1006637</v>
      </c>
      <c r="B217" s="17" t="s">
        <v>283</v>
      </c>
      <c r="C217" s="17" t="s">
        <v>284</v>
      </c>
      <c r="D217" s="17" t="s">
        <v>500</v>
      </c>
    </row>
    <row r="218" spans="1:4">
      <c r="A218" s="17">
        <v>1006638</v>
      </c>
      <c r="B218" s="17" t="s">
        <v>283</v>
      </c>
      <c r="C218" s="17" t="s">
        <v>284</v>
      </c>
      <c r="D218" s="17" t="s">
        <v>501</v>
      </c>
    </row>
    <row r="219" spans="1:4">
      <c r="A219" s="17">
        <v>1006639</v>
      </c>
      <c r="B219" s="17" t="s">
        <v>283</v>
      </c>
      <c r="C219" s="17" t="s">
        <v>284</v>
      </c>
      <c r="D219" s="17" t="s">
        <v>502</v>
      </c>
    </row>
    <row r="220" spans="1:4">
      <c r="A220" s="17">
        <v>1006640</v>
      </c>
      <c r="B220" s="17" t="s">
        <v>283</v>
      </c>
      <c r="C220" s="17" t="s">
        <v>284</v>
      </c>
      <c r="D220" s="17" t="s">
        <v>503</v>
      </c>
    </row>
    <row r="221" spans="1:4">
      <c r="A221" s="17">
        <v>1006641</v>
      </c>
      <c r="B221" s="17" t="s">
        <v>283</v>
      </c>
      <c r="C221" s="17" t="s">
        <v>284</v>
      </c>
      <c r="D221" s="17" t="s">
        <v>504</v>
      </c>
    </row>
    <row r="222" spans="1:4">
      <c r="A222" s="17">
        <v>1006642</v>
      </c>
      <c r="B222" s="17" t="s">
        <v>283</v>
      </c>
      <c r="C222" s="17" t="s">
        <v>284</v>
      </c>
      <c r="D222" s="17" t="s">
        <v>505</v>
      </c>
    </row>
    <row r="223" spans="1:4">
      <c r="A223" s="17">
        <v>1006790</v>
      </c>
      <c r="B223" s="17" t="s">
        <v>283</v>
      </c>
      <c r="C223" s="17" t="s">
        <v>284</v>
      </c>
      <c r="D223" s="17" t="s">
        <v>506</v>
      </c>
    </row>
    <row r="224" spans="1:4">
      <c r="A224" s="17">
        <v>1006701</v>
      </c>
      <c r="B224" s="17" t="s">
        <v>283</v>
      </c>
      <c r="C224" s="17" t="s">
        <v>284</v>
      </c>
      <c r="D224" s="17" t="s">
        <v>507</v>
      </c>
    </row>
    <row r="225" spans="1:4">
      <c r="A225" s="17">
        <v>1006702</v>
      </c>
      <c r="B225" s="17" t="s">
        <v>283</v>
      </c>
      <c r="C225" s="17" t="s">
        <v>284</v>
      </c>
      <c r="D225" s="17" t="s">
        <v>508</v>
      </c>
    </row>
    <row r="226" spans="1:4">
      <c r="A226" s="17">
        <v>1006703</v>
      </c>
      <c r="B226" s="17" t="s">
        <v>283</v>
      </c>
      <c r="C226" s="17" t="s">
        <v>284</v>
      </c>
      <c r="D226" s="17" t="s">
        <v>509</v>
      </c>
    </row>
    <row r="227" spans="1:4">
      <c r="A227" s="17">
        <v>1006704</v>
      </c>
      <c r="B227" s="17" t="s">
        <v>283</v>
      </c>
      <c r="C227" s="17" t="s">
        <v>284</v>
      </c>
      <c r="D227" s="17" t="s">
        <v>510</v>
      </c>
    </row>
    <row r="228" spans="1:4">
      <c r="A228" s="17">
        <v>1006705</v>
      </c>
      <c r="B228" s="17" t="s">
        <v>283</v>
      </c>
      <c r="C228" s="17" t="s">
        <v>284</v>
      </c>
      <c r="D228" s="17" t="s">
        <v>511</v>
      </c>
    </row>
    <row r="229" spans="1:4">
      <c r="A229" s="17">
        <v>1006706</v>
      </c>
      <c r="B229" s="17" t="s">
        <v>283</v>
      </c>
      <c r="C229" s="17" t="s">
        <v>284</v>
      </c>
      <c r="D229" s="17" t="s">
        <v>512</v>
      </c>
    </row>
    <row r="230" spans="1:4">
      <c r="A230" s="17">
        <v>1006707</v>
      </c>
      <c r="B230" s="17" t="s">
        <v>283</v>
      </c>
      <c r="C230" s="17" t="s">
        <v>284</v>
      </c>
      <c r="D230" s="17" t="s">
        <v>513</v>
      </c>
    </row>
    <row r="231" spans="1:4">
      <c r="A231" s="17">
        <v>1006708</v>
      </c>
      <c r="B231" s="17" t="s">
        <v>283</v>
      </c>
      <c r="C231" s="17" t="s">
        <v>284</v>
      </c>
      <c r="D231" s="17" t="s">
        <v>514</v>
      </c>
    </row>
    <row r="232" spans="1:4">
      <c r="A232" s="17">
        <v>1006709</v>
      </c>
      <c r="B232" s="17" t="s">
        <v>283</v>
      </c>
      <c r="C232" s="17" t="s">
        <v>284</v>
      </c>
      <c r="D232" s="17" t="s">
        <v>515</v>
      </c>
    </row>
    <row r="233" spans="1:4">
      <c r="A233" s="17">
        <v>1006710</v>
      </c>
      <c r="B233" s="17" t="s">
        <v>283</v>
      </c>
      <c r="C233" s="17" t="s">
        <v>284</v>
      </c>
      <c r="D233" s="17" t="s">
        <v>516</v>
      </c>
    </row>
    <row r="234" spans="1:4">
      <c r="A234" s="17">
        <v>1006711</v>
      </c>
      <c r="B234" s="17" t="s">
        <v>283</v>
      </c>
      <c r="C234" s="17" t="s">
        <v>284</v>
      </c>
      <c r="D234" s="17" t="s">
        <v>517</v>
      </c>
    </row>
    <row r="235" spans="1:4">
      <c r="A235" s="17">
        <v>1006712</v>
      </c>
      <c r="B235" s="17" t="s">
        <v>283</v>
      </c>
      <c r="C235" s="17" t="s">
        <v>284</v>
      </c>
      <c r="D235" s="17" t="s">
        <v>518</v>
      </c>
    </row>
    <row r="236" spans="1:4">
      <c r="A236" s="17">
        <v>1006713</v>
      </c>
      <c r="B236" s="17" t="s">
        <v>283</v>
      </c>
      <c r="C236" s="17" t="s">
        <v>284</v>
      </c>
      <c r="D236" s="17" t="s">
        <v>519</v>
      </c>
    </row>
    <row r="237" spans="1:4">
      <c r="A237" s="17">
        <v>1006714</v>
      </c>
      <c r="B237" s="17" t="s">
        <v>283</v>
      </c>
      <c r="C237" s="17" t="s">
        <v>284</v>
      </c>
      <c r="D237" s="17" t="s">
        <v>520</v>
      </c>
    </row>
    <row r="238" spans="1:4">
      <c r="A238" s="17">
        <v>1006715</v>
      </c>
      <c r="B238" s="17" t="s">
        <v>283</v>
      </c>
      <c r="C238" s="17" t="s">
        <v>284</v>
      </c>
      <c r="D238" s="17" t="s">
        <v>521</v>
      </c>
    </row>
    <row r="239" spans="1:4">
      <c r="A239" s="17">
        <v>1006716</v>
      </c>
      <c r="B239" s="17" t="s">
        <v>283</v>
      </c>
      <c r="C239" s="17" t="s">
        <v>284</v>
      </c>
      <c r="D239" s="17" t="s">
        <v>522</v>
      </c>
    </row>
    <row r="240" spans="1:4">
      <c r="A240" s="17">
        <v>1006717</v>
      </c>
      <c r="B240" s="17" t="s">
        <v>283</v>
      </c>
      <c r="C240" s="17" t="s">
        <v>284</v>
      </c>
      <c r="D240" s="17" t="s">
        <v>523</v>
      </c>
    </row>
    <row r="241" spans="1:4">
      <c r="A241" s="17">
        <v>1006718</v>
      </c>
      <c r="B241" s="17" t="s">
        <v>283</v>
      </c>
      <c r="C241" s="17" t="s">
        <v>284</v>
      </c>
      <c r="D241" s="17" t="s">
        <v>524</v>
      </c>
    </row>
    <row r="242" spans="1:4">
      <c r="A242" s="17">
        <v>1006719</v>
      </c>
      <c r="B242" s="17" t="s">
        <v>283</v>
      </c>
      <c r="C242" s="17" t="s">
        <v>284</v>
      </c>
      <c r="D242" s="17" t="s">
        <v>525</v>
      </c>
    </row>
    <row r="243" spans="1:4">
      <c r="A243" s="17">
        <v>1006720</v>
      </c>
      <c r="B243" s="17" t="s">
        <v>283</v>
      </c>
      <c r="C243" s="17" t="s">
        <v>284</v>
      </c>
      <c r="D243" s="17" t="s">
        <v>526</v>
      </c>
    </row>
    <row r="244" spans="1:4">
      <c r="A244" s="17">
        <v>1006721</v>
      </c>
      <c r="B244" s="17" t="s">
        <v>283</v>
      </c>
      <c r="C244" s="17" t="s">
        <v>284</v>
      </c>
      <c r="D244" s="17" t="s">
        <v>527</v>
      </c>
    </row>
    <row r="245" spans="1:4">
      <c r="A245" s="17">
        <v>1006722</v>
      </c>
      <c r="B245" s="17" t="s">
        <v>283</v>
      </c>
      <c r="C245" s="17" t="s">
        <v>284</v>
      </c>
      <c r="D245" s="17" t="s">
        <v>528</v>
      </c>
    </row>
    <row r="246" spans="1:4">
      <c r="A246" s="17">
        <v>1006723</v>
      </c>
      <c r="B246" s="17" t="s">
        <v>283</v>
      </c>
      <c r="C246" s="17" t="s">
        <v>284</v>
      </c>
      <c r="D246" s="17" t="s">
        <v>529</v>
      </c>
    </row>
    <row r="247" spans="1:4">
      <c r="A247" s="17">
        <v>1006724</v>
      </c>
      <c r="B247" s="17" t="s">
        <v>283</v>
      </c>
      <c r="C247" s="17" t="s">
        <v>284</v>
      </c>
      <c r="D247" s="17" t="s">
        <v>530</v>
      </c>
    </row>
    <row r="248" spans="1:4">
      <c r="A248" s="17">
        <v>1006725</v>
      </c>
      <c r="B248" s="17" t="s">
        <v>283</v>
      </c>
      <c r="C248" s="17" t="s">
        <v>284</v>
      </c>
      <c r="D248" s="17" t="s">
        <v>531</v>
      </c>
    </row>
    <row r="249" spans="1:4">
      <c r="A249" s="17">
        <v>1006726</v>
      </c>
      <c r="B249" s="17" t="s">
        <v>283</v>
      </c>
      <c r="C249" s="17" t="s">
        <v>284</v>
      </c>
      <c r="D249" s="17" t="s">
        <v>532</v>
      </c>
    </row>
    <row r="250" spans="1:4">
      <c r="A250" s="17">
        <v>1006727</v>
      </c>
      <c r="B250" s="17" t="s">
        <v>283</v>
      </c>
      <c r="C250" s="17" t="s">
        <v>284</v>
      </c>
      <c r="D250" s="17" t="s">
        <v>533</v>
      </c>
    </row>
    <row r="251" spans="1:4">
      <c r="A251" s="17">
        <v>1006728</v>
      </c>
      <c r="B251" s="17" t="s">
        <v>283</v>
      </c>
      <c r="C251" s="17" t="s">
        <v>284</v>
      </c>
      <c r="D251" s="17" t="s">
        <v>534</v>
      </c>
    </row>
    <row r="252" spans="1:4">
      <c r="A252" s="17">
        <v>1006729</v>
      </c>
      <c r="B252" s="17" t="s">
        <v>283</v>
      </c>
      <c r="C252" s="17" t="s">
        <v>284</v>
      </c>
      <c r="D252" s="17" t="s">
        <v>535</v>
      </c>
    </row>
    <row r="253" spans="1:4">
      <c r="A253" s="17">
        <v>1006730</v>
      </c>
      <c r="B253" s="17" t="s">
        <v>283</v>
      </c>
      <c r="C253" s="17" t="s">
        <v>284</v>
      </c>
      <c r="D253" s="17" t="s">
        <v>536</v>
      </c>
    </row>
    <row r="254" spans="1:4">
      <c r="A254" s="17">
        <v>1006731</v>
      </c>
      <c r="B254" s="17" t="s">
        <v>283</v>
      </c>
      <c r="C254" s="17" t="s">
        <v>284</v>
      </c>
      <c r="D254" s="17" t="s">
        <v>537</v>
      </c>
    </row>
    <row r="255" spans="1:4">
      <c r="A255" s="17">
        <v>1006732</v>
      </c>
      <c r="B255" s="17" t="s">
        <v>283</v>
      </c>
      <c r="C255" s="17" t="s">
        <v>284</v>
      </c>
      <c r="D255" s="17" t="s">
        <v>538</v>
      </c>
    </row>
    <row r="256" spans="1:4">
      <c r="A256" s="17">
        <v>1006733</v>
      </c>
      <c r="B256" s="17" t="s">
        <v>283</v>
      </c>
      <c r="C256" s="17" t="s">
        <v>284</v>
      </c>
      <c r="D256" s="17" t="s">
        <v>539</v>
      </c>
    </row>
    <row r="257" spans="1:4">
      <c r="A257" s="17">
        <v>1006734</v>
      </c>
      <c r="B257" s="17" t="s">
        <v>283</v>
      </c>
      <c r="C257" s="17" t="s">
        <v>284</v>
      </c>
      <c r="D257" s="17" t="s">
        <v>540</v>
      </c>
    </row>
    <row r="258" spans="1:4">
      <c r="A258" s="17">
        <v>1006735</v>
      </c>
      <c r="B258" s="17" t="s">
        <v>283</v>
      </c>
      <c r="C258" s="17" t="s">
        <v>284</v>
      </c>
      <c r="D258" s="17" t="s">
        <v>541</v>
      </c>
    </row>
    <row r="259" spans="1:4">
      <c r="A259" s="17">
        <v>1006736</v>
      </c>
      <c r="B259" s="17" t="s">
        <v>283</v>
      </c>
      <c r="C259" s="17" t="s">
        <v>284</v>
      </c>
      <c r="D259" s="17" t="s">
        <v>542</v>
      </c>
    </row>
    <row r="260" spans="1:4">
      <c r="A260" s="17">
        <v>1006737</v>
      </c>
      <c r="B260" s="17" t="s">
        <v>283</v>
      </c>
      <c r="C260" s="17" t="s">
        <v>284</v>
      </c>
      <c r="D260" s="17" t="s">
        <v>543</v>
      </c>
    </row>
    <row r="261" spans="1:4">
      <c r="A261" s="17">
        <v>1006738</v>
      </c>
      <c r="B261" s="17" t="s">
        <v>283</v>
      </c>
      <c r="C261" s="17" t="s">
        <v>284</v>
      </c>
      <c r="D261" s="17" t="s">
        <v>544</v>
      </c>
    </row>
    <row r="262" spans="1:4">
      <c r="A262" s="17">
        <v>1006739</v>
      </c>
      <c r="B262" s="17" t="s">
        <v>283</v>
      </c>
      <c r="C262" s="17" t="s">
        <v>284</v>
      </c>
      <c r="D262" s="17" t="s">
        <v>545</v>
      </c>
    </row>
    <row r="263" spans="1:4">
      <c r="A263" s="17">
        <v>1006740</v>
      </c>
      <c r="B263" s="17" t="s">
        <v>283</v>
      </c>
      <c r="C263" s="17" t="s">
        <v>284</v>
      </c>
      <c r="D263" s="17" t="s">
        <v>546</v>
      </c>
    </row>
    <row r="264" spans="1:4">
      <c r="A264" s="17">
        <v>1006741</v>
      </c>
      <c r="B264" s="17" t="s">
        <v>283</v>
      </c>
      <c r="C264" s="17" t="s">
        <v>284</v>
      </c>
      <c r="D264" s="17" t="s">
        <v>547</v>
      </c>
    </row>
    <row r="265" spans="1:4">
      <c r="A265" s="17">
        <v>1006742</v>
      </c>
      <c r="B265" s="17" t="s">
        <v>283</v>
      </c>
      <c r="C265" s="17" t="s">
        <v>284</v>
      </c>
      <c r="D265" s="17" t="s">
        <v>548</v>
      </c>
    </row>
    <row r="266" spans="1:4">
      <c r="A266" s="17">
        <v>1006743</v>
      </c>
      <c r="B266" s="17" t="s">
        <v>283</v>
      </c>
      <c r="C266" s="17" t="s">
        <v>284</v>
      </c>
      <c r="D266" s="17" t="s">
        <v>549</v>
      </c>
    </row>
    <row r="267" spans="1:4">
      <c r="A267" s="17">
        <v>1007090</v>
      </c>
      <c r="B267" s="17" t="s">
        <v>283</v>
      </c>
      <c r="C267" s="17" t="s">
        <v>284</v>
      </c>
      <c r="D267" s="17" t="s">
        <v>550</v>
      </c>
    </row>
    <row r="268" spans="1:4">
      <c r="A268" s="17">
        <v>1007001</v>
      </c>
      <c r="B268" s="17" t="s">
        <v>283</v>
      </c>
      <c r="C268" s="17" t="s">
        <v>284</v>
      </c>
      <c r="D268" s="17" t="s">
        <v>551</v>
      </c>
    </row>
    <row r="269" spans="1:4">
      <c r="A269" s="17">
        <v>1007002</v>
      </c>
      <c r="B269" s="17" t="s">
        <v>283</v>
      </c>
      <c r="C269" s="17" t="s">
        <v>284</v>
      </c>
      <c r="D269" s="17" t="s">
        <v>552</v>
      </c>
    </row>
    <row r="270" spans="1:4">
      <c r="A270" s="17">
        <v>1007003</v>
      </c>
      <c r="B270" s="17" t="s">
        <v>283</v>
      </c>
      <c r="C270" s="17" t="s">
        <v>284</v>
      </c>
      <c r="D270" s="17" t="s">
        <v>553</v>
      </c>
    </row>
    <row r="271" spans="1:4">
      <c r="A271" s="17">
        <v>1007004</v>
      </c>
      <c r="B271" s="17" t="s">
        <v>283</v>
      </c>
      <c r="C271" s="17" t="s">
        <v>284</v>
      </c>
      <c r="D271" s="17" t="s">
        <v>554</v>
      </c>
    </row>
    <row r="272" spans="1:4">
      <c r="A272" s="17">
        <v>1007005</v>
      </c>
      <c r="B272" s="17" t="s">
        <v>283</v>
      </c>
      <c r="C272" s="17" t="s">
        <v>284</v>
      </c>
      <c r="D272" s="17" t="s">
        <v>555</v>
      </c>
    </row>
    <row r="273" spans="1:4">
      <c r="A273" s="17">
        <v>1007006</v>
      </c>
      <c r="B273" s="17" t="s">
        <v>283</v>
      </c>
      <c r="C273" s="17" t="s">
        <v>284</v>
      </c>
      <c r="D273" s="17" t="s">
        <v>556</v>
      </c>
    </row>
    <row r="274" spans="1:4">
      <c r="A274" s="17">
        <v>1007007</v>
      </c>
      <c r="B274" s="17" t="s">
        <v>283</v>
      </c>
      <c r="C274" s="17" t="s">
        <v>284</v>
      </c>
      <c r="D274" s="17" t="s">
        <v>557</v>
      </c>
    </row>
    <row r="275" spans="1:4">
      <c r="A275" s="17">
        <v>1007008</v>
      </c>
      <c r="B275" s="17" t="s">
        <v>283</v>
      </c>
      <c r="C275" s="17" t="s">
        <v>284</v>
      </c>
      <c r="D275" s="17" t="s">
        <v>558</v>
      </c>
    </row>
    <row r="276" spans="1:4">
      <c r="A276" s="17">
        <v>1007009</v>
      </c>
      <c r="B276" s="17" t="s">
        <v>283</v>
      </c>
      <c r="C276" s="17" t="s">
        <v>284</v>
      </c>
      <c r="D276" s="17" t="s">
        <v>559</v>
      </c>
    </row>
    <row r="277" spans="1:4">
      <c r="A277" s="17">
        <v>1007010</v>
      </c>
      <c r="B277" s="17" t="s">
        <v>283</v>
      </c>
      <c r="C277" s="17" t="s">
        <v>284</v>
      </c>
      <c r="D277" s="17" t="s">
        <v>560</v>
      </c>
    </row>
    <row r="278" spans="1:4">
      <c r="A278" s="17">
        <v>1007011</v>
      </c>
      <c r="B278" s="17" t="s">
        <v>283</v>
      </c>
      <c r="C278" s="17" t="s">
        <v>284</v>
      </c>
      <c r="D278" s="17" t="s">
        <v>561</v>
      </c>
    </row>
    <row r="279" spans="1:4">
      <c r="A279" s="17">
        <v>1007012</v>
      </c>
      <c r="B279" s="17" t="s">
        <v>283</v>
      </c>
      <c r="C279" s="17" t="s">
        <v>284</v>
      </c>
      <c r="D279" s="17" t="s">
        <v>562</v>
      </c>
    </row>
    <row r="280" spans="1:4">
      <c r="A280" s="17">
        <v>1007013</v>
      </c>
      <c r="B280" s="17" t="s">
        <v>283</v>
      </c>
      <c r="C280" s="17" t="s">
        <v>284</v>
      </c>
      <c r="D280" s="17" t="s">
        <v>563</v>
      </c>
    </row>
    <row r="281" spans="1:4">
      <c r="A281" s="17">
        <v>1007014</v>
      </c>
      <c r="B281" s="17" t="s">
        <v>283</v>
      </c>
      <c r="C281" s="17" t="s">
        <v>284</v>
      </c>
      <c r="D281" s="17" t="s">
        <v>564</v>
      </c>
    </row>
    <row r="282" spans="1:4">
      <c r="A282" s="17">
        <v>1007015</v>
      </c>
      <c r="B282" s="17" t="s">
        <v>283</v>
      </c>
      <c r="C282" s="17" t="s">
        <v>284</v>
      </c>
      <c r="D282" s="17" t="s">
        <v>565</v>
      </c>
    </row>
    <row r="283" spans="1:4">
      <c r="A283" s="17">
        <v>1007016</v>
      </c>
      <c r="B283" s="17" t="s">
        <v>283</v>
      </c>
      <c r="C283" s="17" t="s">
        <v>284</v>
      </c>
      <c r="D283" s="17" t="s">
        <v>566</v>
      </c>
    </row>
    <row r="284" spans="1:4">
      <c r="A284" s="17">
        <v>1007017</v>
      </c>
      <c r="B284" s="17" t="s">
        <v>283</v>
      </c>
      <c r="C284" s="17" t="s">
        <v>284</v>
      </c>
      <c r="D284" s="17" t="s">
        <v>567</v>
      </c>
    </row>
    <row r="285" spans="1:4">
      <c r="A285" s="17">
        <v>1007018</v>
      </c>
      <c r="B285" s="17" t="s">
        <v>283</v>
      </c>
      <c r="C285" s="17" t="s">
        <v>284</v>
      </c>
      <c r="D285" s="17" t="s">
        <v>568</v>
      </c>
    </row>
    <row r="286" spans="1:4">
      <c r="A286" s="17">
        <v>1007019</v>
      </c>
      <c r="B286" s="17" t="s">
        <v>283</v>
      </c>
      <c r="C286" s="17" t="s">
        <v>284</v>
      </c>
      <c r="D286" s="17" t="s">
        <v>569</v>
      </c>
    </row>
    <row r="287" spans="1:4">
      <c r="A287" s="17">
        <v>1007020</v>
      </c>
      <c r="B287" s="17" t="s">
        <v>283</v>
      </c>
      <c r="C287" s="17" t="s">
        <v>284</v>
      </c>
      <c r="D287" s="17" t="s">
        <v>570</v>
      </c>
    </row>
    <row r="288" spans="1:4">
      <c r="A288" s="17">
        <v>1007021</v>
      </c>
      <c r="B288" s="17" t="s">
        <v>283</v>
      </c>
      <c r="C288" s="17" t="s">
        <v>284</v>
      </c>
      <c r="D288" s="17" t="s">
        <v>571</v>
      </c>
    </row>
    <row r="289" spans="1:4">
      <c r="A289" s="17">
        <v>1007022</v>
      </c>
      <c r="B289" s="17" t="s">
        <v>283</v>
      </c>
      <c r="C289" s="17" t="s">
        <v>284</v>
      </c>
      <c r="D289" s="17" t="s">
        <v>572</v>
      </c>
    </row>
    <row r="290" spans="1:4">
      <c r="A290" s="17">
        <v>1007023</v>
      </c>
      <c r="B290" s="17" t="s">
        <v>283</v>
      </c>
      <c r="C290" s="17" t="s">
        <v>284</v>
      </c>
      <c r="D290" s="17" t="s">
        <v>573</v>
      </c>
    </row>
    <row r="291" spans="1:4">
      <c r="A291" s="17">
        <v>1007024</v>
      </c>
      <c r="B291" s="17" t="s">
        <v>283</v>
      </c>
      <c r="C291" s="17" t="s">
        <v>284</v>
      </c>
      <c r="D291" s="17" t="s">
        <v>574</v>
      </c>
    </row>
    <row r="292" spans="1:4">
      <c r="A292" s="17">
        <v>1007025</v>
      </c>
      <c r="B292" s="17" t="s">
        <v>283</v>
      </c>
      <c r="C292" s="17" t="s">
        <v>284</v>
      </c>
      <c r="D292" s="17" t="s">
        <v>575</v>
      </c>
    </row>
    <row r="293" spans="1:4">
      <c r="A293" s="17">
        <v>1007026</v>
      </c>
      <c r="B293" s="17" t="s">
        <v>283</v>
      </c>
      <c r="C293" s="17" t="s">
        <v>284</v>
      </c>
      <c r="D293" s="17" t="s">
        <v>576</v>
      </c>
    </row>
    <row r="294" spans="1:4">
      <c r="A294" s="17">
        <v>1007027</v>
      </c>
      <c r="B294" s="17" t="s">
        <v>283</v>
      </c>
      <c r="C294" s="17" t="s">
        <v>284</v>
      </c>
      <c r="D294" s="17" t="s">
        <v>577</v>
      </c>
    </row>
    <row r="295" spans="1:4">
      <c r="A295" s="17">
        <v>1007028</v>
      </c>
      <c r="B295" s="17" t="s">
        <v>283</v>
      </c>
      <c r="C295" s="17" t="s">
        <v>284</v>
      </c>
      <c r="D295" s="17" t="s">
        <v>578</v>
      </c>
    </row>
    <row r="296" spans="1:4">
      <c r="A296" s="17">
        <v>1007029</v>
      </c>
      <c r="B296" s="17" t="s">
        <v>283</v>
      </c>
      <c r="C296" s="17" t="s">
        <v>284</v>
      </c>
      <c r="D296" s="17" t="s">
        <v>579</v>
      </c>
    </row>
    <row r="297" spans="1:4">
      <c r="A297" s="17">
        <v>1007030</v>
      </c>
      <c r="B297" s="17" t="s">
        <v>283</v>
      </c>
      <c r="C297" s="17" t="s">
        <v>284</v>
      </c>
      <c r="D297" s="17" t="s">
        <v>580</v>
      </c>
    </row>
    <row r="298" spans="1:4">
      <c r="A298" s="17">
        <v>1007031</v>
      </c>
      <c r="B298" s="17" t="s">
        <v>283</v>
      </c>
      <c r="C298" s="17" t="s">
        <v>284</v>
      </c>
      <c r="D298" s="17" t="s">
        <v>581</v>
      </c>
    </row>
    <row r="299" spans="1:4">
      <c r="A299" s="17">
        <v>1007032</v>
      </c>
      <c r="B299" s="17" t="s">
        <v>283</v>
      </c>
      <c r="C299" s="17" t="s">
        <v>284</v>
      </c>
      <c r="D299" s="17" t="s">
        <v>582</v>
      </c>
    </row>
    <row r="300" spans="1:4">
      <c r="A300" s="17">
        <v>1007033</v>
      </c>
      <c r="B300" s="17" t="s">
        <v>283</v>
      </c>
      <c r="C300" s="17" t="s">
        <v>284</v>
      </c>
      <c r="D300" s="17" t="s">
        <v>583</v>
      </c>
    </row>
    <row r="301" spans="1:4">
      <c r="A301" s="17">
        <v>1007034</v>
      </c>
      <c r="B301" s="17" t="s">
        <v>283</v>
      </c>
      <c r="C301" s="17" t="s">
        <v>284</v>
      </c>
      <c r="D301" s="17" t="s">
        <v>584</v>
      </c>
    </row>
    <row r="302" spans="1:4">
      <c r="A302" s="17">
        <v>1007035</v>
      </c>
      <c r="B302" s="17" t="s">
        <v>283</v>
      </c>
      <c r="C302" s="17" t="s">
        <v>284</v>
      </c>
      <c r="D302" s="17" t="s">
        <v>585</v>
      </c>
    </row>
    <row r="303" spans="1:4">
      <c r="A303" s="17">
        <v>1007036</v>
      </c>
      <c r="B303" s="17" t="s">
        <v>283</v>
      </c>
      <c r="C303" s="17" t="s">
        <v>284</v>
      </c>
      <c r="D303" s="17" t="s">
        <v>586</v>
      </c>
    </row>
    <row r="304" spans="1:4">
      <c r="A304" s="17">
        <v>1007037</v>
      </c>
      <c r="B304" s="17" t="s">
        <v>283</v>
      </c>
      <c r="C304" s="17" t="s">
        <v>284</v>
      </c>
      <c r="D304" s="17" t="s">
        <v>587</v>
      </c>
    </row>
    <row r="305" spans="1:4">
      <c r="A305" s="17">
        <v>1007038</v>
      </c>
      <c r="B305" s="17" t="s">
        <v>283</v>
      </c>
      <c r="C305" s="17" t="s">
        <v>284</v>
      </c>
      <c r="D305" s="17" t="s">
        <v>588</v>
      </c>
    </row>
    <row r="306" spans="1:4">
      <c r="A306" s="17">
        <v>1006590</v>
      </c>
      <c r="B306" s="17" t="s">
        <v>283</v>
      </c>
      <c r="C306" s="17" t="s">
        <v>284</v>
      </c>
      <c r="D306" s="17" t="s">
        <v>589</v>
      </c>
    </row>
    <row r="307" spans="1:4">
      <c r="A307" s="17">
        <v>1006501</v>
      </c>
      <c r="B307" s="17" t="s">
        <v>283</v>
      </c>
      <c r="C307" s="17" t="s">
        <v>284</v>
      </c>
      <c r="D307" s="17" t="s">
        <v>590</v>
      </c>
    </row>
    <row r="308" spans="1:4">
      <c r="A308" s="17">
        <v>1006502</v>
      </c>
      <c r="B308" s="17" t="s">
        <v>283</v>
      </c>
      <c r="C308" s="17" t="s">
        <v>284</v>
      </c>
      <c r="D308" s="17" t="s">
        <v>591</v>
      </c>
    </row>
    <row r="309" spans="1:4">
      <c r="A309" s="17">
        <v>1006503</v>
      </c>
      <c r="B309" s="17" t="s">
        <v>283</v>
      </c>
      <c r="C309" s="17" t="s">
        <v>284</v>
      </c>
      <c r="D309" s="17" t="s">
        <v>592</v>
      </c>
    </row>
    <row r="310" spans="1:4">
      <c r="A310" s="17">
        <v>1006504</v>
      </c>
      <c r="B310" s="17" t="s">
        <v>283</v>
      </c>
      <c r="C310" s="17" t="s">
        <v>284</v>
      </c>
      <c r="D310" s="17" t="s">
        <v>593</v>
      </c>
    </row>
    <row r="311" spans="1:4">
      <c r="A311" s="17">
        <v>1006505</v>
      </c>
      <c r="B311" s="17" t="s">
        <v>283</v>
      </c>
      <c r="C311" s="17" t="s">
        <v>284</v>
      </c>
      <c r="D311" s="17" t="s">
        <v>594</v>
      </c>
    </row>
    <row r="312" spans="1:4">
      <c r="A312" s="17">
        <v>1006506</v>
      </c>
      <c r="B312" s="17" t="s">
        <v>283</v>
      </c>
      <c r="C312" s="17" t="s">
        <v>284</v>
      </c>
      <c r="D312" s="17" t="s">
        <v>595</v>
      </c>
    </row>
    <row r="313" spans="1:4">
      <c r="A313" s="17">
        <v>1006507</v>
      </c>
      <c r="B313" s="17" t="s">
        <v>283</v>
      </c>
      <c r="C313" s="17" t="s">
        <v>284</v>
      </c>
      <c r="D313" s="17" t="s">
        <v>596</v>
      </c>
    </row>
    <row r="314" spans="1:4">
      <c r="A314" s="17">
        <v>1006508</v>
      </c>
      <c r="B314" s="17" t="s">
        <v>283</v>
      </c>
      <c r="C314" s="17" t="s">
        <v>284</v>
      </c>
      <c r="D314" s="17" t="s">
        <v>597</v>
      </c>
    </row>
    <row r="315" spans="1:4">
      <c r="A315" s="17">
        <v>1006509</v>
      </c>
      <c r="B315" s="17" t="s">
        <v>283</v>
      </c>
      <c r="C315" s="17" t="s">
        <v>284</v>
      </c>
      <c r="D315" s="17" t="s">
        <v>598</v>
      </c>
    </row>
    <row r="316" spans="1:4">
      <c r="A316" s="17">
        <v>1006510</v>
      </c>
      <c r="B316" s="17" t="s">
        <v>283</v>
      </c>
      <c r="C316" s="17" t="s">
        <v>284</v>
      </c>
      <c r="D316" s="17" t="s">
        <v>599</v>
      </c>
    </row>
    <row r="317" spans="1:4">
      <c r="A317" s="17">
        <v>1006511</v>
      </c>
      <c r="B317" s="17" t="s">
        <v>283</v>
      </c>
      <c r="C317" s="17" t="s">
        <v>284</v>
      </c>
      <c r="D317" s="17" t="s">
        <v>600</v>
      </c>
    </row>
    <row r="318" spans="1:4">
      <c r="A318" s="17">
        <v>1006512</v>
      </c>
      <c r="B318" s="17" t="s">
        <v>283</v>
      </c>
      <c r="C318" s="17" t="s">
        <v>284</v>
      </c>
      <c r="D318" s="17" t="s">
        <v>601</v>
      </c>
    </row>
    <row r="319" spans="1:4">
      <c r="A319" s="17">
        <v>1006513</v>
      </c>
      <c r="B319" s="17" t="s">
        <v>283</v>
      </c>
      <c r="C319" s="17" t="s">
        <v>284</v>
      </c>
      <c r="D319" s="17" t="s">
        <v>602</v>
      </c>
    </row>
    <row r="320" spans="1:4">
      <c r="A320" s="17">
        <v>1006514</v>
      </c>
      <c r="B320" s="17" t="s">
        <v>283</v>
      </c>
      <c r="C320" s="17" t="s">
        <v>284</v>
      </c>
      <c r="D320" s="17" t="s">
        <v>603</v>
      </c>
    </row>
    <row r="321" spans="1:4">
      <c r="A321" s="17">
        <v>1006515</v>
      </c>
      <c r="B321" s="17" t="s">
        <v>283</v>
      </c>
      <c r="C321" s="17" t="s">
        <v>284</v>
      </c>
      <c r="D321" s="17" t="s">
        <v>604</v>
      </c>
    </row>
    <row r="322" spans="1:4">
      <c r="A322" s="17">
        <v>1006516</v>
      </c>
      <c r="B322" s="17" t="s">
        <v>283</v>
      </c>
      <c r="C322" s="17" t="s">
        <v>284</v>
      </c>
      <c r="D322" s="17" t="s">
        <v>605</v>
      </c>
    </row>
    <row r="323" spans="1:4">
      <c r="A323" s="17">
        <v>1006517</v>
      </c>
      <c r="B323" s="17" t="s">
        <v>283</v>
      </c>
      <c r="C323" s="17" t="s">
        <v>284</v>
      </c>
      <c r="D323" s="17" t="s">
        <v>606</v>
      </c>
    </row>
    <row r="324" spans="1:4">
      <c r="A324" s="17">
        <v>1006518</v>
      </c>
      <c r="B324" s="17" t="s">
        <v>283</v>
      </c>
      <c r="C324" s="17" t="s">
        <v>284</v>
      </c>
      <c r="D324" s="17" t="s">
        <v>607</v>
      </c>
    </row>
    <row r="325" spans="1:4">
      <c r="A325" s="17">
        <v>1006519</v>
      </c>
      <c r="B325" s="17" t="s">
        <v>283</v>
      </c>
      <c r="C325" s="17" t="s">
        <v>284</v>
      </c>
      <c r="D325" s="17" t="s">
        <v>608</v>
      </c>
    </row>
    <row r="326" spans="1:4">
      <c r="A326" s="17">
        <v>1006520</v>
      </c>
      <c r="B326" s="17" t="s">
        <v>283</v>
      </c>
      <c r="C326" s="17" t="s">
        <v>284</v>
      </c>
      <c r="D326" s="17" t="s">
        <v>609</v>
      </c>
    </row>
    <row r="327" spans="1:4">
      <c r="A327" s="17">
        <v>1006521</v>
      </c>
      <c r="B327" s="17" t="s">
        <v>283</v>
      </c>
      <c r="C327" s="17" t="s">
        <v>284</v>
      </c>
      <c r="D327" s="17" t="s">
        <v>610</v>
      </c>
    </row>
    <row r="328" spans="1:4">
      <c r="A328" s="17">
        <v>1006522</v>
      </c>
      <c r="B328" s="17" t="s">
        <v>283</v>
      </c>
      <c r="C328" s="17" t="s">
        <v>284</v>
      </c>
      <c r="D328" s="17" t="s">
        <v>611</v>
      </c>
    </row>
    <row r="329" spans="1:4">
      <c r="A329" s="17">
        <v>1006523</v>
      </c>
      <c r="B329" s="17" t="s">
        <v>283</v>
      </c>
      <c r="C329" s="17" t="s">
        <v>284</v>
      </c>
      <c r="D329" s="17" t="s">
        <v>612</v>
      </c>
    </row>
    <row r="330" spans="1:4">
      <c r="A330" s="17">
        <v>1006524</v>
      </c>
      <c r="B330" s="17" t="s">
        <v>283</v>
      </c>
      <c r="C330" s="17" t="s">
        <v>284</v>
      </c>
      <c r="D330" s="17" t="s">
        <v>613</v>
      </c>
    </row>
    <row r="331" spans="1:4">
      <c r="A331" s="17">
        <v>1006525</v>
      </c>
      <c r="B331" s="17" t="s">
        <v>283</v>
      </c>
      <c r="C331" s="17" t="s">
        <v>284</v>
      </c>
      <c r="D331" s="17" t="s">
        <v>614</v>
      </c>
    </row>
    <row r="332" spans="1:4">
      <c r="A332" s="17">
        <v>1006526</v>
      </c>
      <c r="B332" s="17" t="s">
        <v>283</v>
      </c>
      <c r="C332" s="17" t="s">
        <v>284</v>
      </c>
      <c r="D332" s="17" t="s">
        <v>615</v>
      </c>
    </row>
    <row r="333" spans="1:4">
      <c r="A333" s="17">
        <v>1006527</v>
      </c>
      <c r="B333" s="17" t="s">
        <v>283</v>
      </c>
      <c r="C333" s="17" t="s">
        <v>284</v>
      </c>
      <c r="D333" s="17" t="s">
        <v>616</v>
      </c>
    </row>
    <row r="334" spans="1:4">
      <c r="A334" s="17">
        <v>1006528</v>
      </c>
      <c r="B334" s="17" t="s">
        <v>283</v>
      </c>
      <c r="C334" s="17" t="s">
        <v>284</v>
      </c>
      <c r="D334" s="17" t="s">
        <v>617</v>
      </c>
    </row>
    <row r="335" spans="1:4">
      <c r="A335" s="17">
        <v>1006529</v>
      </c>
      <c r="B335" s="17" t="s">
        <v>283</v>
      </c>
      <c r="C335" s="17" t="s">
        <v>284</v>
      </c>
      <c r="D335" s="17" t="s">
        <v>618</v>
      </c>
    </row>
    <row r="336" spans="1:4">
      <c r="A336" s="17">
        <v>1006530</v>
      </c>
      <c r="B336" s="17" t="s">
        <v>283</v>
      </c>
      <c r="C336" s="17" t="s">
        <v>284</v>
      </c>
      <c r="D336" s="17" t="s">
        <v>619</v>
      </c>
    </row>
    <row r="337" spans="1:4">
      <c r="A337" s="17">
        <v>1006531</v>
      </c>
      <c r="B337" s="17" t="s">
        <v>283</v>
      </c>
      <c r="C337" s="17" t="s">
        <v>284</v>
      </c>
      <c r="D337" s="17" t="s">
        <v>620</v>
      </c>
    </row>
    <row r="338" spans="1:4">
      <c r="A338" s="17">
        <v>1006532</v>
      </c>
      <c r="B338" s="17" t="s">
        <v>283</v>
      </c>
      <c r="C338" s="17" t="s">
        <v>284</v>
      </c>
      <c r="D338" s="17" t="s">
        <v>621</v>
      </c>
    </row>
    <row r="339" spans="1:4">
      <c r="A339" s="17">
        <v>1006533</v>
      </c>
      <c r="B339" s="17" t="s">
        <v>283</v>
      </c>
      <c r="C339" s="17" t="s">
        <v>284</v>
      </c>
      <c r="D339" s="17" t="s">
        <v>622</v>
      </c>
    </row>
    <row r="340" spans="1:4">
      <c r="A340" s="17">
        <v>1006534</v>
      </c>
      <c r="B340" s="17" t="s">
        <v>283</v>
      </c>
      <c r="C340" s="17" t="s">
        <v>284</v>
      </c>
      <c r="D340" s="17" t="s">
        <v>623</v>
      </c>
    </row>
    <row r="341" spans="1:4">
      <c r="A341" s="17">
        <v>1006535</v>
      </c>
      <c r="B341" s="17" t="s">
        <v>283</v>
      </c>
      <c r="C341" s="17" t="s">
        <v>284</v>
      </c>
      <c r="D341" s="17" t="s">
        <v>624</v>
      </c>
    </row>
    <row r="342" spans="1:4">
      <c r="A342" s="17">
        <v>1006536</v>
      </c>
      <c r="B342" s="17" t="s">
        <v>283</v>
      </c>
      <c r="C342" s="17" t="s">
        <v>284</v>
      </c>
      <c r="D342" s="17" t="s">
        <v>625</v>
      </c>
    </row>
    <row r="343" spans="1:4">
      <c r="A343" s="17">
        <v>1006537</v>
      </c>
      <c r="B343" s="17" t="s">
        <v>283</v>
      </c>
      <c r="C343" s="17" t="s">
        <v>284</v>
      </c>
      <c r="D343" s="17" t="s">
        <v>626</v>
      </c>
    </row>
    <row r="344" spans="1:4">
      <c r="A344" s="17">
        <v>1006538</v>
      </c>
      <c r="B344" s="17" t="s">
        <v>283</v>
      </c>
      <c r="C344" s="17" t="s">
        <v>284</v>
      </c>
      <c r="D344" s="17" t="s">
        <v>627</v>
      </c>
    </row>
    <row r="345" spans="1:4">
      <c r="A345" s="17">
        <v>1006490</v>
      </c>
      <c r="B345" s="17" t="s">
        <v>283</v>
      </c>
      <c r="C345" s="17" t="s">
        <v>284</v>
      </c>
      <c r="D345" s="17" t="s">
        <v>628</v>
      </c>
    </row>
    <row r="346" spans="1:4">
      <c r="A346" s="17">
        <v>1006401</v>
      </c>
      <c r="B346" s="17" t="s">
        <v>283</v>
      </c>
      <c r="C346" s="17" t="s">
        <v>284</v>
      </c>
      <c r="D346" s="17" t="s">
        <v>629</v>
      </c>
    </row>
    <row r="347" spans="1:4">
      <c r="A347" s="17">
        <v>1006402</v>
      </c>
      <c r="B347" s="17" t="s">
        <v>283</v>
      </c>
      <c r="C347" s="17" t="s">
        <v>284</v>
      </c>
      <c r="D347" s="17" t="s">
        <v>630</v>
      </c>
    </row>
    <row r="348" spans="1:4">
      <c r="A348" s="17">
        <v>1006403</v>
      </c>
      <c r="B348" s="17" t="s">
        <v>283</v>
      </c>
      <c r="C348" s="17" t="s">
        <v>284</v>
      </c>
      <c r="D348" s="17" t="s">
        <v>631</v>
      </c>
    </row>
    <row r="349" spans="1:4">
      <c r="A349" s="17">
        <v>1006404</v>
      </c>
      <c r="B349" s="17" t="s">
        <v>283</v>
      </c>
      <c r="C349" s="17" t="s">
        <v>284</v>
      </c>
      <c r="D349" s="17" t="s">
        <v>632</v>
      </c>
    </row>
    <row r="350" spans="1:4">
      <c r="A350" s="17">
        <v>1006405</v>
      </c>
      <c r="B350" s="17" t="s">
        <v>283</v>
      </c>
      <c r="C350" s="17" t="s">
        <v>284</v>
      </c>
      <c r="D350" s="17" t="s">
        <v>633</v>
      </c>
    </row>
    <row r="351" spans="1:4">
      <c r="A351" s="17">
        <v>1006406</v>
      </c>
      <c r="B351" s="17" t="s">
        <v>283</v>
      </c>
      <c r="C351" s="17" t="s">
        <v>284</v>
      </c>
      <c r="D351" s="17" t="s">
        <v>634</v>
      </c>
    </row>
    <row r="352" spans="1:4">
      <c r="A352" s="17">
        <v>1006407</v>
      </c>
      <c r="B352" s="17" t="s">
        <v>283</v>
      </c>
      <c r="C352" s="17" t="s">
        <v>284</v>
      </c>
      <c r="D352" s="17" t="s">
        <v>635</v>
      </c>
    </row>
    <row r="353" spans="1:4">
      <c r="A353" s="17">
        <v>1006408</v>
      </c>
      <c r="B353" s="17" t="s">
        <v>283</v>
      </c>
      <c r="C353" s="17" t="s">
        <v>284</v>
      </c>
      <c r="D353" s="17" t="s">
        <v>636</v>
      </c>
    </row>
    <row r="354" spans="1:4">
      <c r="A354" s="17">
        <v>1006409</v>
      </c>
      <c r="B354" s="17" t="s">
        <v>283</v>
      </c>
      <c r="C354" s="17" t="s">
        <v>284</v>
      </c>
      <c r="D354" s="17" t="s">
        <v>637</v>
      </c>
    </row>
    <row r="355" spans="1:4">
      <c r="A355" s="17">
        <v>1006410</v>
      </c>
      <c r="B355" s="17" t="s">
        <v>283</v>
      </c>
      <c r="C355" s="17" t="s">
        <v>284</v>
      </c>
      <c r="D355" s="17" t="s">
        <v>638</v>
      </c>
    </row>
    <row r="356" spans="1:4">
      <c r="A356" s="17">
        <v>1006411</v>
      </c>
      <c r="B356" s="17" t="s">
        <v>283</v>
      </c>
      <c r="C356" s="17" t="s">
        <v>284</v>
      </c>
      <c r="D356" s="17" t="s">
        <v>639</v>
      </c>
    </row>
    <row r="357" spans="1:4">
      <c r="A357" s="17">
        <v>1006412</v>
      </c>
      <c r="B357" s="17" t="s">
        <v>283</v>
      </c>
      <c r="C357" s="17" t="s">
        <v>284</v>
      </c>
      <c r="D357" s="17" t="s">
        <v>640</v>
      </c>
    </row>
    <row r="358" spans="1:4">
      <c r="A358" s="17">
        <v>1006413</v>
      </c>
      <c r="B358" s="17" t="s">
        <v>283</v>
      </c>
      <c r="C358" s="17" t="s">
        <v>284</v>
      </c>
      <c r="D358" s="17" t="s">
        <v>641</v>
      </c>
    </row>
    <row r="359" spans="1:4">
      <c r="A359" s="17">
        <v>1006414</v>
      </c>
      <c r="B359" s="17" t="s">
        <v>283</v>
      </c>
      <c r="C359" s="17" t="s">
        <v>284</v>
      </c>
      <c r="D359" s="17" t="s">
        <v>642</v>
      </c>
    </row>
    <row r="360" spans="1:4">
      <c r="A360" s="17">
        <v>1006415</v>
      </c>
      <c r="B360" s="17" t="s">
        <v>283</v>
      </c>
      <c r="C360" s="17" t="s">
        <v>284</v>
      </c>
      <c r="D360" s="17" t="s">
        <v>643</v>
      </c>
    </row>
    <row r="361" spans="1:4">
      <c r="A361" s="17">
        <v>1006416</v>
      </c>
      <c r="B361" s="17" t="s">
        <v>283</v>
      </c>
      <c r="C361" s="17" t="s">
        <v>284</v>
      </c>
      <c r="D361" s="17" t="s">
        <v>644</v>
      </c>
    </row>
    <row r="362" spans="1:4">
      <c r="A362" s="17">
        <v>1006417</v>
      </c>
      <c r="B362" s="17" t="s">
        <v>283</v>
      </c>
      <c r="C362" s="17" t="s">
        <v>284</v>
      </c>
      <c r="D362" s="17" t="s">
        <v>645</v>
      </c>
    </row>
    <row r="363" spans="1:4">
      <c r="A363" s="17">
        <v>1006418</v>
      </c>
      <c r="B363" s="17" t="s">
        <v>283</v>
      </c>
      <c r="C363" s="17" t="s">
        <v>284</v>
      </c>
      <c r="D363" s="17" t="s">
        <v>646</v>
      </c>
    </row>
    <row r="364" spans="1:4">
      <c r="A364" s="17">
        <v>1006419</v>
      </c>
      <c r="B364" s="17" t="s">
        <v>283</v>
      </c>
      <c r="C364" s="17" t="s">
        <v>284</v>
      </c>
      <c r="D364" s="17" t="s">
        <v>647</v>
      </c>
    </row>
    <row r="365" spans="1:4">
      <c r="A365" s="17">
        <v>1006420</v>
      </c>
      <c r="B365" s="17" t="s">
        <v>283</v>
      </c>
      <c r="C365" s="17" t="s">
        <v>284</v>
      </c>
      <c r="D365" s="17" t="s">
        <v>648</v>
      </c>
    </row>
    <row r="366" spans="1:4">
      <c r="A366" s="17">
        <v>1006421</v>
      </c>
      <c r="B366" s="17" t="s">
        <v>283</v>
      </c>
      <c r="C366" s="17" t="s">
        <v>284</v>
      </c>
      <c r="D366" s="17" t="s">
        <v>649</v>
      </c>
    </row>
    <row r="367" spans="1:4">
      <c r="A367" s="17">
        <v>1006422</v>
      </c>
      <c r="B367" s="17" t="s">
        <v>283</v>
      </c>
      <c r="C367" s="17" t="s">
        <v>284</v>
      </c>
      <c r="D367" s="17" t="s">
        <v>650</v>
      </c>
    </row>
    <row r="368" spans="1:4">
      <c r="A368" s="17">
        <v>1006423</v>
      </c>
      <c r="B368" s="17" t="s">
        <v>283</v>
      </c>
      <c r="C368" s="17" t="s">
        <v>284</v>
      </c>
      <c r="D368" s="17" t="s">
        <v>651</v>
      </c>
    </row>
    <row r="369" spans="1:4">
      <c r="A369" s="17">
        <v>1006424</v>
      </c>
      <c r="B369" s="17" t="s">
        <v>283</v>
      </c>
      <c r="C369" s="17" t="s">
        <v>284</v>
      </c>
      <c r="D369" s="17" t="s">
        <v>652</v>
      </c>
    </row>
    <row r="370" spans="1:4">
      <c r="A370" s="17">
        <v>1006425</v>
      </c>
      <c r="B370" s="17" t="s">
        <v>283</v>
      </c>
      <c r="C370" s="17" t="s">
        <v>284</v>
      </c>
      <c r="D370" s="17" t="s">
        <v>653</v>
      </c>
    </row>
    <row r="371" spans="1:4">
      <c r="A371" s="17">
        <v>1006426</v>
      </c>
      <c r="B371" s="17" t="s">
        <v>283</v>
      </c>
      <c r="C371" s="17" t="s">
        <v>284</v>
      </c>
      <c r="D371" s="17" t="s">
        <v>654</v>
      </c>
    </row>
    <row r="372" spans="1:4">
      <c r="A372" s="17">
        <v>1006427</v>
      </c>
      <c r="B372" s="17" t="s">
        <v>283</v>
      </c>
      <c r="C372" s="17" t="s">
        <v>284</v>
      </c>
      <c r="D372" s="17" t="s">
        <v>655</v>
      </c>
    </row>
    <row r="373" spans="1:4">
      <c r="A373" s="17">
        <v>1006428</v>
      </c>
      <c r="B373" s="17" t="s">
        <v>283</v>
      </c>
      <c r="C373" s="17" t="s">
        <v>284</v>
      </c>
      <c r="D373" s="17" t="s">
        <v>656</v>
      </c>
    </row>
    <row r="374" spans="1:4">
      <c r="A374" s="17">
        <v>1006429</v>
      </c>
      <c r="B374" s="17" t="s">
        <v>283</v>
      </c>
      <c r="C374" s="17" t="s">
        <v>284</v>
      </c>
      <c r="D374" s="17" t="s">
        <v>657</v>
      </c>
    </row>
    <row r="375" spans="1:4">
      <c r="A375" s="17">
        <v>1006430</v>
      </c>
      <c r="B375" s="17" t="s">
        <v>283</v>
      </c>
      <c r="C375" s="17" t="s">
        <v>284</v>
      </c>
      <c r="D375" s="17" t="s">
        <v>658</v>
      </c>
    </row>
    <row r="376" spans="1:4">
      <c r="A376" s="17">
        <v>1006431</v>
      </c>
      <c r="B376" s="17" t="s">
        <v>283</v>
      </c>
      <c r="C376" s="17" t="s">
        <v>284</v>
      </c>
      <c r="D376" s="17" t="s">
        <v>659</v>
      </c>
    </row>
    <row r="377" spans="1:4">
      <c r="A377" s="17">
        <v>1006432</v>
      </c>
      <c r="B377" s="17" t="s">
        <v>283</v>
      </c>
      <c r="C377" s="17" t="s">
        <v>284</v>
      </c>
      <c r="D377" s="17" t="s">
        <v>660</v>
      </c>
    </row>
    <row r="378" spans="1:4">
      <c r="A378" s="17">
        <v>1006433</v>
      </c>
      <c r="B378" s="17" t="s">
        <v>283</v>
      </c>
      <c r="C378" s="17" t="s">
        <v>284</v>
      </c>
      <c r="D378" s="17" t="s">
        <v>661</v>
      </c>
    </row>
    <row r="379" spans="1:4">
      <c r="A379" s="17">
        <v>1006290</v>
      </c>
      <c r="B379" s="17" t="s">
        <v>283</v>
      </c>
      <c r="C379" s="17" t="s">
        <v>284</v>
      </c>
      <c r="D379" s="17" t="s">
        <v>662</v>
      </c>
    </row>
    <row r="380" spans="1:4">
      <c r="A380" s="17">
        <v>1006201</v>
      </c>
      <c r="B380" s="17" t="s">
        <v>283</v>
      </c>
      <c r="C380" s="17" t="s">
        <v>284</v>
      </c>
      <c r="D380" s="17" t="s">
        <v>663</v>
      </c>
    </row>
    <row r="381" spans="1:4">
      <c r="A381" s="17">
        <v>1006202</v>
      </c>
      <c r="B381" s="17" t="s">
        <v>283</v>
      </c>
      <c r="C381" s="17" t="s">
        <v>284</v>
      </c>
      <c r="D381" s="17" t="s">
        <v>664</v>
      </c>
    </row>
    <row r="382" spans="1:4">
      <c r="A382" s="17">
        <v>1006203</v>
      </c>
      <c r="B382" s="17" t="s">
        <v>283</v>
      </c>
      <c r="C382" s="17" t="s">
        <v>284</v>
      </c>
      <c r="D382" s="17" t="s">
        <v>665</v>
      </c>
    </row>
    <row r="383" spans="1:4">
      <c r="A383" s="17">
        <v>1006204</v>
      </c>
      <c r="B383" s="17" t="s">
        <v>283</v>
      </c>
      <c r="C383" s="17" t="s">
        <v>284</v>
      </c>
      <c r="D383" s="17" t="s">
        <v>666</v>
      </c>
    </row>
    <row r="384" spans="1:4">
      <c r="A384" s="17">
        <v>1006205</v>
      </c>
      <c r="B384" s="17" t="s">
        <v>283</v>
      </c>
      <c r="C384" s="17" t="s">
        <v>284</v>
      </c>
      <c r="D384" s="17" t="s">
        <v>667</v>
      </c>
    </row>
    <row r="385" spans="1:4">
      <c r="A385" s="17">
        <v>1006206</v>
      </c>
      <c r="B385" s="17" t="s">
        <v>283</v>
      </c>
      <c r="C385" s="17" t="s">
        <v>284</v>
      </c>
      <c r="D385" s="17" t="s">
        <v>668</v>
      </c>
    </row>
    <row r="386" spans="1:4">
      <c r="A386" s="17">
        <v>1006207</v>
      </c>
      <c r="B386" s="17" t="s">
        <v>283</v>
      </c>
      <c r="C386" s="17" t="s">
        <v>284</v>
      </c>
      <c r="D386" s="17" t="s">
        <v>669</v>
      </c>
    </row>
    <row r="387" spans="1:4">
      <c r="A387" s="17">
        <v>1006208</v>
      </c>
      <c r="B387" s="17" t="s">
        <v>283</v>
      </c>
      <c r="C387" s="17" t="s">
        <v>284</v>
      </c>
      <c r="D387" s="17" t="s">
        <v>670</v>
      </c>
    </row>
    <row r="388" spans="1:4">
      <c r="A388" s="17">
        <v>1006209</v>
      </c>
      <c r="B388" s="17" t="s">
        <v>283</v>
      </c>
      <c r="C388" s="17" t="s">
        <v>284</v>
      </c>
      <c r="D388" s="17" t="s">
        <v>671</v>
      </c>
    </row>
    <row r="389" spans="1:4">
      <c r="A389" s="17">
        <v>1006210</v>
      </c>
      <c r="B389" s="17" t="s">
        <v>283</v>
      </c>
      <c r="C389" s="17" t="s">
        <v>284</v>
      </c>
      <c r="D389" s="17" t="s">
        <v>672</v>
      </c>
    </row>
    <row r="390" spans="1:4">
      <c r="A390" s="17">
        <v>1006211</v>
      </c>
      <c r="B390" s="17" t="s">
        <v>283</v>
      </c>
      <c r="C390" s="17" t="s">
        <v>284</v>
      </c>
      <c r="D390" s="17" t="s">
        <v>673</v>
      </c>
    </row>
    <row r="391" spans="1:4">
      <c r="A391" s="17">
        <v>1006212</v>
      </c>
      <c r="B391" s="17" t="s">
        <v>283</v>
      </c>
      <c r="C391" s="17" t="s">
        <v>284</v>
      </c>
      <c r="D391" s="17" t="s">
        <v>674</v>
      </c>
    </row>
    <row r="392" spans="1:4">
      <c r="A392" s="17">
        <v>1006213</v>
      </c>
      <c r="B392" s="17" t="s">
        <v>283</v>
      </c>
      <c r="C392" s="17" t="s">
        <v>284</v>
      </c>
      <c r="D392" s="17" t="s">
        <v>675</v>
      </c>
    </row>
    <row r="393" spans="1:4">
      <c r="A393" s="17">
        <v>1006214</v>
      </c>
      <c r="B393" s="17" t="s">
        <v>283</v>
      </c>
      <c r="C393" s="17" t="s">
        <v>284</v>
      </c>
      <c r="D393" s="17" t="s">
        <v>676</v>
      </c>
    </row>
    <row r="394" spans="1:4">
      <c r="A394" s="17">
        <v>1006215</v>
      </c>
      <c r="B394" s="17" t="s">
        <v>283</v>
      </c>
      <c r="C394" s="17" t="s">
        <v>284</v>
      </c>
      <c r="D394" s="17" t="s">
        <v>677</v>
      </c>
    </row>
    <row r="395" spans="1:4">
      <c r="A395" s="17">
        <v>1006216</v>
      </c>
      <c r="B395" s="17" t="s">
        <v>283</v>
      </c>
      <c r="C395" s="17" t="s">
        <v>284</v>
      </c>
      <c r="D395" s="17" t="s">
        <v>678</v>
      </c>
    </row>
    <row r="396" spans="1:4">
      <c r="A396" s="17">
        <v>1006217</v>
      </c>
      <c r="B396" s="17" t="s">
        <v>283</v>
      </c>
      <c r="C396" s="17" t="s">
        <v>284</v>
      </c>
      <c r="D396" s="17" t="s">
        <v>679</v>
      </c>
    </row>
    <row r="397" spans="1:4">
      <c r="A397" s="17">
        <v>1006218</v>
      </c>
      <c r="B397" s="17" t="s">
        <v>283</v>
      </c>
      <c r="C397" s="17" t="s">
        <v>284</v>
      </c>
      <c r="D397" s="17" t="s">
        <v>680</v>
      </c>
    </row>
    <row r="398" spans="1:4">
      <c r="A398" s="17">
        <v>1006219</v>
      </c>
      <c r="B398" s="17" t="s">
        <v>283</v>
      </c>
      <c r="C398" s="17" t="s">
        <v>284</v>
      </c>
      <c r="D398" s="17" t="s">
        <v>681</v>
      </c>
    </row>
    <row r="399" spans="1:4">
      <c r="A399" s="17">
        <v>1006220</v>
      </c>
      <c r="B399" s="17" t="s">
        <v>283</v>
      </c>
      <c r="C399" s="17" t="s">
        <v>284</v>
      </c>
      <c r="D399" s="17" t="s">
        <v>682</v>
      </c>
    </row>
    <row r="400" spans="1:4">
      <c r="A400" s="17">
        <v>1006221</v>
      </c>
      <c r="B400" s="17" t="s">
        <v>283</v>
      </c>
      <c r="C400" s="17" t="s">
        <v>284</v>
      </c>
      <c r="D400" s="17" t="s">
        <v>683</v>
      </c>
    </row>
    <row r="401" spans="1:4">
      <c r="A401" s="17">
        <v>1006222</v>
      </c>
      <c r="B401" s="17" t="s">
        <v>283</v>
      </c>
      <c r="C401" s="17" t="s">
        <v>284</v>
      </c>
      <c r="D401" s="17" t="s">
        <v>684</v>
      </c>
    </row>
    <row r="402" spans="1:4">
      <c r="A402" s="17">
        <v>1006223</v>
      </c>
      <c r="B402" s="17" t="s">
        <v>283</v>
      </c>
      <c r="C402" s="17" t="s">
        <v>284</v>
      </c>
      <c r="D402" s="17" t="s">
        <v>685</v>
      </c>
    </row>
    <row r="403" spans="1:4">
      <c r="A403" s="17">
        <v>1006224</v>
      </c>
      <c r="B403" s="17" t="s">
        <v>283</v>
      </c>
      <c r="C403" s="17" t="s">
        <v>284</v>
      </c>
      <c r="D403" s="17" t="s">
        <v>686</v>
      </c>
    </row>
    <row r="404" spans="1:4">
      <c r="A404" s="17">
        <v>1006225</v>
      </c>
      <c r="B404" s="17" t="s">
        <v>283</v>
      </c>
      <c r="C404" s="17" t="s">
        <v>284</v>
      </c>
      <c r="D404" s="17" t="s">
        <v>687</v>
      </c>
    </row>
    <row r="405" spans="1:4">
      <c r="A405" s="17">
        <v>1006226</v>
      </c>
      <c r="B405" s="17" t="s">
        <v>283</v>
      </c>
      <c r="C405" s="17" t="s">
        <v>284</v>
      </c>
      <c r="D405" s="17" t="s">
        <v>688</v>
      </c>
    </row>
    <row r="406" spans="1:4">
      <c r="A406" s="17">
        <v>1006227</v>
      </c>
      <c r="B406" s="17" t="s">
        <v>283</v>
      </c>
      <c r="C406" s="17" t="s">
        <v>284</v>
      </c>
      <c r="D406" s="17" t="s">
        <v>689</v>
      </c>
    </row>
    <row r="407" spans="1:4">
      <c r="A407" s="17">
        <v>1006228</v>
      </c>
      <c r="B407" s="17" t="s">
        <v>283</v>
      </c>
      <c r="C407" s="17" t="s">
        <v>284</v>
      </c>
      <c r="D407" s="17" t="s">
        <v>690</v>
      </c>
    </row>
    <row r="408" spans="1:4">
      <c r="A408" s="17">
        <v>1006229</v>
      </c>
      <c r="B408" s="17" t="s">
        <v>283</v>
      </c>
      <c r="C408" s="17" t="s">
        <v>284</v>
      </c>
      <c r="D408" s="17" t="s">
        <v>691</v>
      </c>
    </row>
    <row r="409" spans="1:4">
      <c r="A409" s="17">
        <v>1006230</v>
      </c>
      <c r="B409" s="17" t="s">
        <v>283</v>
      </c>
      <c r="C409" s="17" t="s">
        <v>284</v>
      </c>
      <c r="D409" s="17" t="s">
        <v>692</v>
      </c>
    </row>
    <row r="410" spans="1:4">
      <c r="A410" s="17">
        <v>1006231</v>
      </c>
      <c r="B410" s="17" t="s">
        <v>283</v>
      </c>
      <c r="C410" s="17" t="s">
        <v>284</v>
      </c>
      <c r="D410" s="17" t="s">
        <v>693</v>
      </c>
    </row>
    <row r="411" spans="1:4">
      <c r="A411" s="17">
        <v>1006990</v>
      </c>
      <c r="B411" s="17" t="s">
        <v>283</v>
      </c>
      <c r="C411" s="17" t="s">
        <v>284</v>
      </c>
      <c r="D411" s="17" t="s">
        <v>694</v>
      </c>
    </row>
    <row r="412" spans="1:4">
      <c r="A412" s="17">
        <v>1006901</v>
      </c>
      <c r="B412" s="17" t="s">
        <v>283</v>
      </c>
      <c r="C412" s="17" t="s">
        <v>284</v>
      </c>
      <c r="D412" s="17" t="s">
        <v>695</v>
      </c>
    </row>
    <row r="413" spans="1:4">
      <c r="A413" s="17">
        <v>1006902</v>
      </c>
      <c r="B413" s="17" t="s">
        <v>283</v>
      </c>
      <c r="C413" s="17" t="s">
        <v>284</v>
      </c>
      <c r="D413" s="17" t="s">
        <v>696</v>
      </c>
    </row>
    <row r="414" spans="1:4">
      <c r="A414" s="17">
        <v>1006903</v>
      </c>
      <c r="B414" s="17" t="s">
        <v>283</v>
      </c>
      <c r="C414" s="17" t="s">
        <v>284</v>
      </c>
      <c r="D414" s="17" t="s">
        <v>697</v>
      </c>
    </row>
    <row r="415" spans="1:4">
      <c r="A415" s="17">
        <v>1006904</v>
      </c>
      <c r="B415" s="17" t="s">
        <v>283</v>
      </c>
      <c r="C415" s="17" t="s">
        <v>284</v>
      </c>
      <c r="D415" s="17" t="s">
        <v>698</v>
      </c>
    </row>
    <row r="416" spans="1:4">
      <c r="A416" s="17">
        <v>1006905</v>
      </c>
      <c r="B416" s="17" t="s">
        <v>283</v>
      </c>
      <c r="C416" s="17" t="s">
        <v>284</v>
      </c>
      <c r="D416" s="17" t="s">
        <v>699</v>
      </c>
    </row>
    <row r="417" spans="1:4">
      <c r="A417" s="17">
        <v>1006906</v>
      </c>
      <c r="B417" s="17" t="s">
        <v>283</v>
      </c>
      <c r="C417" s="17" t="s">
        <v>284</v>
      </c>
      <c r="D417" s="17" t="s">
        <v>700</v>
      </c>
    </row>
    <row r="418" spans="1:4">
      <c r="A418" s="17">
        <v>1006907</v>
      </c>
      <c r="B418" s="17" t="s">
        <v>283</v>
      </c>
      <c r="C418" s="17" t="s">
        <v>284</v>
      </c>
      <c r="D418" s="17" t="s">
        <v>701</v>
      </c>
    </row>
    <row r="419" spans="1:4">
      <c r="A419" s="17">
        <v>1006908</v>
      </c>
      <c r="B419" s="17" t="s">
        <v>283</v>
      </c>
      <c r="C419" s="17" t="s">
        <v>284</v>
      </c>
      <c r="D419" s="17" t="s">
        <v>702</v>
      </c>
    </row>
    <row r="420" spans="1:4">
      <c r="A420" s="17">
        <v>1006909</v>
      </c>
      <c r="B420" s="17" t="s">
        <v>283</v>
      </c>
      <c r="C420" s="17" t="s">
        <v>284</v>
      </c>
      <c r="D420" s="17" t="s">
        <v>703</v>
      </c>
    </row>
    <row r="421" spans="1:4">
      <c r="A421" s="17">
        <v>1006910</v>
      </c>
      <c r="B421" s="17" t="s">
        <v>283</v>
      </c>
      <c r="C421" s="17" t="s">
        <v>284</v>
      </c>
      <c r="D421" s="17" t="s">
        <v>704</v>
      </c>
    </row>
    <row r="422" spans="1:4">
      <c r="A422" s="17">
        <v>1006911</v>
      </c>
      <c r="B422" s="17" t="s">
        <v>283</v>
      </c>
      <c r="C422" s="17" t="s">
        <v>284</v>
      </c>
      <c r="D422" s="17" t="s">
        <v>705</v>
      </c>
    </row>
    <row r="423" spans="1:4">
      <c r="A423" s="17">
        <v>1006912</v>
      </c>
      <c r="B423" s="17" t="s">
        <v>283</v>
      </c>
      <c r="C423" s="17" t="s">
        <v>284</v>
      </c>
      <c r="D423" s="17" t="s">
        <v>706</v>
      </c>
    </row>
    <row r="424" spans="1:4">
      <c r="A424" s="17">
        <v>1006913</v>
      </c>
      <c r="B424" s="17" t="s">
        <v>283</v>
      </c>
      <c r="C424" s="17" t="s">
        <v>284</v>
      </c>
      <c r="D424" s="17" t="s">
        <v>707</v>
      </c>
    </row>
    <row r="425" spans="1:4">
      <c r="A425" s="17">
        <v>1006914</v>
      </c>
      <c r="B425" s="17" t="s">
        <v>283</v>
      </c>
      <c r="C425" s="17" t="s">
        <v>284</v>
      </c>
      <c r="D425" s="17" t="s">
        <v>708</v>
      </c>
    </row>
    <row r="426" spans="1:4">
      <c r="A426" s="17">
        <v>1006915</v>
      </c>
      <c r="B426" s="17" t="s">
        <v>283</v>
      </c>
      <c r="C426" s="17" t="s">
        <v>284</v>
      </c>
      <c r="D426" s="17" t="s">
        <v>709</v>
      </c>
    </row>
    <row r="427" spans="1:4">
      <c r="A427" s="17">
        <v>1006916</v>
      </c>
      <c r="B427" s="17" t="s">
        <v>283</v>
      </c>
      <c r="C427" s="17" t="s">
        <v>284</v>
      </c>
      <c r="D427" s="17" t="s">
        <v>710</v>
      </c>
    </row>
    <row r="428" spans="1:4">
      <c r="A428" s="17">
        <v>1006917</v>
      </c>
      <c r="B428" s="17" t="s">
        <v>283</v>
      </c>
      <c r="C428" s="17" t="s">
        <v>284</v>
      </c>
      <c r="D428" s="17" t="s">
        <v>711</v>
      </c>
    </row>
    <row r="429" spans="1:4">
      <c r="A429" s="17">
        <v>1006918</v>
      </c>
      <c r="B429" s="17" t="s">
        <v>283</v>
      </c>
      <c r="C429" s="17" t="s">
        <v>284</v>
      </c>
      <c r="D429" s="17" t="s">
        <v>712</v>
      </c>
    </row>
    <row r="430" spans="1:4">
      <c r="A430" s="17">
        <v>1006919</v>
      </c>
      <c r="B430" s="17" t="s">
        <v>283</v>
      </c>
      <c r="C430" s="17" t="s">
        <v>284</v>
      </c>
      <c r="D430" s="17" t="s">
        <v>713</v>
      </c>
    </row>
    <row r="431" spans="1:4">
      <c r="A431" s="17">
        <v>1006920</v>
      </c>
      <c r="B431" s="17" t="s">
        <v>283</v>
      </c>
      <c r="C431" s="17" t="s">
        <v>284</v>
      </c>
      <c r="D431" s="17" t="s">
        <v>714</v>
      </c>
    </row>
    <row r="432" spans="1:4">
      <c r="A432" s="17">
        <v>1006921</v>
      </c>
      <c r="B432" s="17" t="s">
        <v>283</v>
      </c>
      <c r="C432" s="17" t="s">
        <v>284</v>
      </c>
      <c r="D432" s="17" t="s">
        <v>715</v>
      </c>
    </row>
    <row r="433" spans="1:4">
      <c r="A433" s="17">
        <v>1006922</v>
      </c>
      <c r="B433" s="17" t="s">
        <v>283</v>
      </c>
      <c r="C433" s="17" t="s">
        <v>284</v>
      </c>
      <c r="D433" s="17" t="s">
        <v>716</v>
      </c>
    </row>
    <row r="434" spans="1:4">
      <c r="A434" s="17">
        <v>1006923</v>
      </c>
      <c r="B434" s="17" t="s">
        <v>283</v>
      </c>
      <c r="C434" s="17" t="s">
        <v>284</v>
      </c>
      <c r="D434" s="17" t="s">
        <v>717</v>
      </c>
    </row>
    <row r="435" spans="1:4">
      <c r="A435" s="17">
        <v>1006924</v>
      </c>
      <c r="B435" s="17" t="s">
        <v>283</v>
      </c>
      <c r="C435" s="17" t="s">
        <v>284</v>
      </c>
      <c r="D435" s="17" t="s">
        <v>718</v>
      </c>
    </row>
    <row r="436" spans="1:4">
      <c r="A436" s="17">
        <v>1006925</v>
      </c>
      <c r="B436" s="17" t="s">
        <v>283</v>
      </c>
      <c r="C436" s="17" t="s">
        <v>284</v>
      </c>
      <c r="D436" s="17" t="s">
        <v>719</v>
      </c>
    </row>
    <row r="437" spans="1:4">
      <c r="A437" s="17">
        <v>1006926</v>
      </c>
      <c r="B437" s="17" t="s">
        <v>283</v>
      </c>
      <c r="C437" s="17" t="s">
        <v>284</v>
      </c>
      <c r="D437" s="17" t="s">
        <v>720</v>
      </c>
    </row>
    <row r="438" spans="1:4">
      <c r="A438" s="17">
        <v>1006927</v>
      </c>
      <c r="B438" s="17" t="s">
        <v>283</v>
      </c>
      <c r="C438" s="17" t="s">
        <v>284</v>
      </c>
      <c r="D438" s="17" t="s">
        <v>721</v>
      </c>
    </row>
    <row r="439" spans="1:4">
      <c r="A439" s="17">
        <v>1006928</v>
      </c>
      <c r="B439" s="17" t="s">
        <v>283</v>
      </c>
      <c r="C439" s="17" t="s">
        <v>284</v>
      </c>
      <c r="D439" s="17" t="s">
        <v>722</v>
      </c>
    </row>
    <row r="440" spans="1:4">
      <c r="A440" s="17">
        <v>1006929</v>
      </c>
      <c r="B440" s="17" t="s">
        <v>283</v>
      </c>
      <c r="C440" s="17" t="s">
        <v>284</v>
      </c>
      <c r="D440" s="17" t="s">
        <v>723</v>
      </c>
    </row>
    <row r="441" spans="1:4">
      <c r="A441" s="17">
        <v>1006930</v>
      </c>
      <c r="B441" s="17" t="s">
        <v>283</v>
      </c>
      <c r="C441" s="17" t="s">
        <v>284</v>
      </c>
      <c r="D441" s="17" t="s">
        <v>724</v>
      </c>
    </row>
    <row r="442" spans="1:4">
      <c r="A442" s="17">
        <v>1006931</v>
      </c>
      <c r="B442" s="17" t="s">
        <v>283</v>
      </c>
      <c r="C442" s="17" t="s">
        <v>284</v>
      </c>
      <c r="D442" s="17" t="s">
        <v>725</v>
      </c>
    </row>
    <row r="443" spans="1:4">
      <c r="A443" s="17">
        <v>1006932</v>
      </c>
      <c r="B443" s="17" t="s">
        <v>283</v>
      </c>
      <c r="C443" s="17" t="s">
        <v>284</v>
      </c>
      <c r="D443" s="17" t="s">
        <v>726</v>
      </c>
    </row>
    <row r="444" spans="1:4">
      <c r="A444" s="17">
        <v>1006933</v>
      </c>
      <c r="B444" s="17" t="s">
        <v>283</v>
      </c>
      <c r="C444" s="17" t="s">
        <v>284</v>
      </c>
      <c r="D444" s="17" t="s">
        <v>727</v>
      </c>
    </row>
    <row r="445" spans="1:4">
      <c r="A445" s="17">
        <v>1006934</v>
      </c>
      <c r="B445" s="17" t="s">
        <v>283</v>
      </c>
      <c r="C445" s="17" t="s">
        <v>284</v>
      </c>
      <c r="D445" s="17" t="s">
        <v>728</v>
      </c>
    </row>
    <row r="446" spans="1:4">
      <c r="A446" s="17">
        <v>1006390</v>
      </c>
      <c r="B446" s="17" t="s">
        <v>283</v>
      </c>
      <c r="C446" s="17" t="s">
        <v>284</v>
      </c>
      <c r="D446" s="17" t="s">
        <v>729</v>
      </c>
    </row>
    <row r="447" spans="1:4">
      <c r="A447" s="17">
        <v>1006301</v>
      </c>
      <c r="B447" s="17" t="s">
        <v>283</v>
      </c>
      <c r="C447" s="17" t="s">
        <v>284</v>
      </c>
      <c r="D447" s="17" t="s">
        <v>730</v>
      </c>
    </row>
    <row r="448" spans="1:4">
      <c r="A448" s="17">
        <v>1006302</v>
      </c>
      <c r="B448" s="17" t="s">
        <v>283</v>
      </c>
      <c r="C448" s="17" t="s">
        <v>284</v>
      </c>
      <c r="D448" s="17" t="s">
        <v>731</v>
      </c>
    </row>
    <row r="449" spans="1:4">
      <c r="A449" s="17">
        <v>1006303</v>
      </c>
      <c r="B449" s="17" t="s">
        <v>283</v>
      </c>
      <c r="C449" s="17" t="s">
        <v>284</v>
      </c>
      <c r="D449" s="17" t="s">
        <v>732</v>
      </c>
    </row>
    <row r="450" spans="1:4">
      <c r="A450" s="17">
        <v>1006304</v>
      </c>
      <c r="B450" s="17" t="s">
        <v>283</v>
      </c>
      <c r="C450" s="17" t="s">
        <v>284</v>
      </c>
      <c r="D450" s="17" t="s">
        <v>733</v>
      </c>
    </row>
    <row r="451" spans="1:4">
      <c r="A451" s="17">
        <v>1006305</v>
      </c>
      <c r="B451" s="17" t="s">
        <v>283</v>
      </c>
      <c r="C451" s="17" t="s">
        <v>284</v>
      </c>
      <c r="D451" s="17" t="s">
        <v>734</v>
      </c>
    </row>
    <row r="452" spans="1:4">
      <c r="A452" s="17">
        <v>1006306</v>
      </c>
      <c r="B452" s="17" t="s">
        <v>283</v>
      </c>
      <c r="C452" s="17" t="s">
        <v>284</v>
      </c>
      <c r="D452" s="17" t="s">
        <v>735</v>
      </c>
    </row>
    <row r="453" spans="1:4">
      <c r="A453" s="17">
        <v>1006307</v>
      </c>
      <c r="B453" s="17" t="s">
        <v>283</v>
      </c>
      <c r="C453" s="17" t="s">
        <v>284</v>
      </c>
      <c r="D453" s="17" t="s">
        <v>736</v>
      </c>
    </row>
    <row r="454" spans="1:4">
      <c r="A454" s="17">
        <v>1006308</v>
      </c>
      <c r="B454" s="17" t="s">
        <v>283</v>
      </c>
      <c r="C454" s="17" t="s">
        <v>284</v>
      </c>
      <c r="D454" s="17" t="s">
        <v>737</v>
      </c>
    </row>
    <row r="455" spans="1:4">
      <c r="A455" s="17">
        <v>1006309</v>
      </c>
      <c r="B455" s="17" t="s">
        <v>283</v>
      </c>
      <c r="C455" s="17" t="s">
        <v>284</v>
      </c>
      <c r="D455" s="17" t="s">
        <v>738</v>
      </c>
    </row>
    <row r="456" spans="1:4">
      <c r="A456" s="17">
        <v>1006310</v>
      </c>
      <c r="B456" s="17" t="s">
        <v>283</v>
      </c>
      <c r="C456" s="17" t="s">
        <v>284</v>
      </c>
      <c r="D456" s="17" t="s">
        <v>739</v>
      </c>
    </row>
    <row r="457" spans="1:4">
      <c r="A457" s="17">
        <v>1006311</v>
      </c>
      <c r="B457" s="17" t="s">
        <v>283</v>
      </c>
      <c r="C457" s="17" t="s">
        <v>284</v>
      </c>
      <c r="D457" s="17" t="s">
        <v>740</v>
      </c>
    </row>
    <row r="458" spans="1:4">
      <c r="A458" s="17">
        <v>1006312</v>
      </c>
      <c r="B458" s="17" t="s">
        <v>283</v>
      </c>
      <c r="C458" s="17" t="s">
        <v>284</v>
      </c>
      <c r="D458" s="17" t="s">
        <v>741</v>
      </c>
    </row>
    <row r="459" spans="1:4">
      <c r="A459" s="17">
        <v>1006313</v>
      </c>
      <c r="B459" s="17" t="s">
        <v>283</v>
      </c>
      <c r="C459" s="17" t="s">
        <v>284</v>
      </c>
      <c r="D459" s="17" t="s">
        <v>742</v>
      </c>
    </row>
    <row r="460" spans="1:4">
      <c r="A460" s="17">
        <v>1006314</v>
      </c>
      <c r="B460" s="17" t="s">
        <v>283</v>
      </c>
      <c r="C460" s="17" t="s">
        <v>284</v>
      </c>
      <c r="D460" s="17" t="s">
        <v>743</v>
      </c>
    </row>
    <row r="461" spans="1:4">
      <c r="A461" s="17">
        <v>1006315</v>
      </c>
      <c r="B461" s="17" t="s">
        <v>283</v>
      </c>
      <c r="C461" s="17" t="s">
        <v>284</v>
      </c>
      <c r="D461" s="17" t="s">
        <v>744</v>
      </c>
    </row>
    <row r="462" spans="1:4">
      <c r="A462" s="17">
        <v>1006316</v>
      </c>
      <c r="B462" s="17" t="s">
        <v>283</v>
      </c>
      <c r="C462" s="17" t="s">
        <v>284</v>
      </c>
      <c r="D462" s="17" t="s">
        <v>745</v>
      </c>
    </row>
    <row r="463" spans="1:4">
      <c r="A463" s="17">
        <v>1006317</v>
      </c>
      <c r="B463" s="17" t="s">
        <v>283</v>
      </c>
      <c r="C463" s="17" t="s">
        <v>284</v>
      </c>
      <c r="D463" s="17" t="s">
        <v>746</v>
      </c>
    </row>
    <row r="464" spans="1:4">
      <c r="A464" s="17">
        <v>1006318</v>
      </c>
      <c r="B464" s="17" t="s">
        <v>283</v>
      </c>
      <c r="C464" s="17" t="s">
        <v>284</v>
      </c>
      <c r="D464" s="17" t="s">
        <v>747</v>
      </c>
    </row>
    <row r="465" spans="1:4">
      <c r="A465" s="17">
        <v>1006319</v>
      </c>
      <c r="B465" s="17" t="s">
        <v>283</v>
      </c>
      <c r="C465" s="17" t="s">
        <v>284</v>
      </c>
      <c r="D465" s="17" t="s">
        <v>748</v>
      </c>
    </row>
    <row r="466" spans="1:4">
      <c r="A466" s="17">
        <v>1006320</v>
      </c>
      <c r="B466" s="17" t="s">
        <v>283</v>
      </c>
      <c r="C466" s="17" t="s">
        <v>284</v>
      </c>
      <c r="D466" s="17" t="s">
        <v>749</v>
      </c>
    </row>
    <row r="467" spans="1:4">
      <c r="A467" s="17">
        <v>1006321</v>
      </c>
      <c r="B467" s="17" t="s">
        <v>283</v>
      </c>
      <c r="C467" s="17" t="s">
        <v>284</v>
      </c>
      <c r="D467" s="17" t="s">
        <v>750</v>
      </c>
    </row>
    <row r="468" spans="1:4">
      <c r="A468" s="17">
        <v>1006322</v>
      </c>
      <c r="B468" s="17" t="s">
        <v>283</v>
      </c>
      <c r="C468" s="17" t="s">
        <v>284</v>
      </c>
      <c r="D468" s="17" t="s">
        <v>751</v>
      </c>
    </row>
    <row r="469" spans="1:4">
      <c r="A469" s="17">
        <v>1006323</v>
      </c>
      <c r="B469" s="17" t="s">
        <v>283</v>
      </c>
      <c r="C469" s="17" t="s">
        <v>284</v>
      </c>
      <c r="D469" s="17" t="s">
        <v>752</v>
      </c>
    </row>
    <row r="470" spans="1:4">
      <c r="A470" s="17">
        <v>1006324</v>
      </c>
      <c r="B470" s="17" t="s">
        <v>283</v>
      </c>
      <c r="C470" s="17" t="s">
        <v>284</v>
      </c>
      <c r="D470" s="17" t="s">
        <v>753</v>
      </c>
    </row>
    <row r="471" spans="1:4">
      <c r="A471" s="17">
        <v>1006325</v>
      </c>
      <c r="B471" s="17" t="s">
        <v>283</v>
      </c>
      <c r="C471" s="17" t="s">
        <v>284</v>
      </c>
      <c r="D471" s="17" t="s">
        <v>754</v>
      </c>
    </row>
    <row r="472" spans="1:4">
      <c r="A472" s="17">
        <v>1006326</v>
      </c>
      <c r="B472" s="17" t="s">
        <v>283</v>
      </c>
      <c r="C472" s="17" t="s">
        <v>284</v>
      </c>
      <c r="D472" s="17" t="s">
        <v>755</v>
      </c>
    </row>
    <row r="473" spans="1:4">
      <c r="A473" s="17">
        <v>1006327</v>
      </c>
      <c r="B473" s="17" t="s">
        <v>283</v>
      </c>
      <c r="C473" s="17" t="s">
        <v>284</v>
      </c>
      <c r="D473" s="17" t="s">
        <v>756</v>
      </c>
    </row>
    <row r="474" spans="1:4">
      <c r="A474" s="17">
        <v>1006328</v>
      </c>
      <c r="B474" s="17" t="s">
        <v>283</v>
      </c>
      <c r="C474" s="17" t="s">
        <v>284</v>
      </c>
      <c r="D474" s="17" t="s">
        <v>757</v>
      </c>
    </row>
    <row r="475" spans="1:4">
      <c r="A475" s="17">
        <v>1006329</v>
      </c>
      <c r="B475" s="17" t="s">
        <v>283</v>
      </c>
      <c r="C475" s="17" t="s">
        <v>284</v>
      </c>
      <c r="D475" s="17" t="s">
        <v>758</v>
      </c>
    </row>
    <row r="476" spans="1:4">
      <c r="A476" s="17">
        <v>1006330</v>
      </c>
      <c r="B476" s="17" t="s">
        <v>283</v>
      </c>
      <c r="C476" s="17" t="s">
        <v>284</v>
      </c>
      <c r="D476" s="17" t="s">
        <v>759</v>
      </c>
    </row>
    <row r="477" spans="1:4">
      <c r="A477" s="17">
        <v>1006331</v>
      </c>
      <c r="B477" s="17" t="s">
        <v>283</v>
      </c>
      <c r="C477" s="17" t="s">
        <v>284</v>
      </c>
      <c r="D477" s="17" t="s">
        <v>760</v>
      </c>
    </row>
    <row r="478" spans="1:4">
      <c r="A478" s="17">
        <v>1006332</v>
      </c>
      <c r="B478" s="17" t="s">
        <v>283</v>
      </c>
      <c r="C478" s="17" t="s">
        <v>284</v>
      </c>
      <c r="D478" s="17" t="s">
        <v>761</v>
      </c>
    </row>
    <row r="479" spans="1:4">
      <c r="A479" s="17">
        <v>1006333</v>
      </c>
      <c r="B479" s="17" t="s">
        <v>283</v>
      </c>
      <c r="C479" s="17" t="s">
        <v>284</v>
      </c>
      <c r="D479" s="17" t="s">
        <v>762</v>
      </c>
    </row>
    <row r="480" spans="1:4">
      <c r="A480" s="17">
        <v>1006334</v>
      </c>
      <c r="B480" s="17" t="s">
        <v>283</v>
      </c>
      <c r="C480" s="17" t="s">
        <v>284</v>
      </c>
      <c r="D480" s="17" t="s">
        <v>763</v>
      </c>
    </row>
    <row r="481" spans="1:4">
      <c r="A481" s="17">
        <v>1006335</v>
      </c>
      <c r="B481" s="17" t="s">
        <v>283</v>
      </c>
      <c r="C481" s="17" t="s">
        <v>284</v>
      </c>
      <c r="D481" s="17" t="s">
        <v>764</v>
      </c>
    </row>
    <row r="482" spans="1:4">
      <c r="A482" s="17">
        <v>1006336</v>
      </c>
      <c r="B482" s="17" t="s">
        <v>283</v>
      </c>
      <c r="C482" s="17" t="s">
        <v>284</v>
      </c>
      <c r="D482" s="17" t="s">
        <v>765</v>
      </c>
    </row>
    <row r="483" spans="1:4">
      <c r="A483" s="17">
        <v>1006337</v>
      </c>
      <c r="B483" s="17" t="s">
        <v>283</v>
      </c>
      <c r="C483" s="17" t="s">
        <v>284</v>
      </c>
      <c r="D483" s="17" t="s">
        <v>766</v>
      </c>
    </row>
    <row r="484" spans="1:4">
      <c r="A484" s="17">
        <v>1000006</v>
      </c>
      <c r="B484" s="17" t="s">
        <v>283</v>
      </c>
      <c r="C484" s="17" t="s">
        <v>284</v>
      </c>
      <c r="D484" s="17" t="s">
        <v>767</v>
      </c>
    </row>
    <row r="485" spans="1:4">
      <c r="A485" s="17">
        <v>1020081</v>
      </c>
      <c r="B485" s="17" t="s">
        <v>283</v>
      </c>
      <c r="C485" s="17" t="s">
        <v>284</v>
      </c>
      <c r="D485" s="17" t="s">
        <v>768</v>
      </c>
    </row>
    <row r="486" spans="1:4">
      <c r="A486" s="17">
        <v>1020085</v>
      </c>
      <c r="B486" s="17" t="s">
        <v>283</v>
      </c>
      <c r="C486" s="17" t="s">
        <v>284</v>
      </c>
      <c r="D486" s="17" t="s">
        <v>769</v>
      </c>
    </row>
    <row r="487" spans="1:4">
      <c r="A487" s="17">
        <v>1030000</v>
      </c>
      <c r="B487" s="17" t="s">
        <v>283</v>
      </c>
      <c r="C487" s="17" t="s">
        <v>770</v>
      </c>
      <c r="D487" s="17" t="s">
        <v>285</v>
      </c>
    </row>
    <row r="488" spans="1:4">
      <c r="A488" s="17">
        <v>1040044</v>
      </c>
      <c r="B488" s="17" t="s">
        <v>283</v>
      </c>
      <c r="C488" s="17" t="s">
        <v>770</v>
      </c>
      <c r="D488" s="17" t="s">
        <v>771</v>
      </c>
    </row>
    <row r="489" spans="1:4">
      <c r="A489" s="17">
        <v>1040042</v>
      </c>
      <c r="B489" s="17" t="s">
        <v>283</v>
      </c>
      <c r="C489" s="17" t="s">
        <v>770</v>
      </c>
      <c r="D489" s="17" t="s">
        <v>772</v>
      </c>
    </row>
    <row r="490" spans="1:4">
      <c r="A490" s="17">
        <v>1040054</v>
      </c>
      <c r="B490" s="17" t="s">
        <v>283</v>
      </c>
      <c r="C490" s="17" t="s">
        <v>770</v>
      </c>
      <c r="D490" s="17" t="s">
        <v>773</v>
      </c>
    </row>
    <row r="491" spans="1:4">
      <c r="A491" s="17">
        <v>1040031</v>
      </c>
      <c r="B491" s="17" t="s">
        <v>283</v>
      </c>
      <c r="C491" s="17" t="s">
        <v>770</v>
      </c>
      <c r="D491" s="17" t="s">
        <v>774</v>
      </c>
    </row>
    <row r="492" spans="1:4">
      <c r="A492" s="17">
        <v>1040061</v>
      </c>
      <c r="B492" s="17" t="s">
        <v>283</v>
      </c>
      <c r="C492" s="17" t="s">
        <v>770</v>
      </c>
      <c r="D492" s="17" t="s">
        <v>775</v>
      </c>
    </row>
    <row r="493" spans="1:4">
      <c r="A493" s="17">
        <v>1040033</v>
      </c>
      <c r="B493" s="17" t="s">
        <v>283</v>
      </c>
      <c r="C493" s="17" t="s">
        <v>770</v>
      </c>
      <c r="D493" s="17" t="s">
        <v>776</v>
      </c>
    </row>
    <row r="494" spans="1:4">
      <c r="A494" s="17">
        <v>1040041</v>
      </c>
      <c r="B494" s="17" t="s">
        <v>283</v>
      </c>
      <c r="C494" s="17" t="s">
        <v>770</v>
      </c>
      <c r="D494" s="17" t="s">
        <v>777</v>
      </c>
    </row>
    <row r="495" spans="1:4">
      <c r="A495" s="17">
        <v>1040052</v>
      </c>
      <c r="B495" s="17" t="s">
        <v>283</v>
      </c>
      <c r="C495" s="17" t="s">
        <v>770</v>
      </c>
      <c r="D495" s="17" t="s">
        <v>778</v>
      </c>
    </row>
    <row r="496" spans="1:4">
      <c r="A496" s="17">
        <v>1040045</v>
      </c>
      <c r="B496" s="17" t="s">
        <v>283</v>
      </c>
      <c r="C496" s="17" t="s">
        <v>770</v>
      </c>
      <c r="D496" s="17" t="s">
        <v>779</v>
      </c>
    </row>
    <row r="497" spans="1:4">
      <c r="A497" s="17">
        <v>1040051</v>
      </c>
      <c r="B497" s="17" t="s">
        <v>283</v>
      </c>
      <c r="C497" s="17" t="s">
        <v>770</v>
      </c>
      <c r="D497" s="17" t="s">
        <v>780</v>
      </c>
    </row>
    <row r="498" spans="1:4">
      <c r="A498" s="17">
        <v>1040055</v>
      </c>
      <c r="B498" s="17" t="s">
        <v>283</v>
      </c>
      <c r="C498" s="17" t="s">
        <v>770</v>
      </c>
      <c r="D498" s="17" t="s">
        <v>781</v>
      </c>
    </row>
    <row r="499" spans="1:4">
      <c r="A499" s="17">
        <v>1030027</v>
      </c>
      <c r="B499" s="17" t="s">
        <v>283</v>
      </c>
      <c r="C499" s="17" t="s">
        <v>770</v>
      </c>
      <c r="D499" s="17" t="s">
        <v>782</v>
      </c>
    </row>
    <row r="500" spans="1:4">
      <c r="A500" s="17">
        <v>1036090</v>
      </c>
      <c r="B500" s="17" t="s">
        <v>283</v>
      </c>
      <c r="C500" s="17" t="s">
        <v>770</v>
      </c>
      <c r="D500" s="17" t="s">
        <v>783</v>
      </c>
    </row>
    <row r="501" spans="1:4">
      <c r="A501" s="17">
        <v>1036001</v>
      </c>
      <c r="B501" s="17" t="s">
        <v>283</v>
      </c>
      <c r="C501" s="17" t="s">
        <v>770</v>
      </c>
      <c r="D501" s="17" t="s">
        <v>784</v>
      </c>
    </row>
    <row r="502" spans="1:4">
      <c r="A502" s="17">
        <v>1036002</v>
      </c>
      <c r="B502" s="17" t="s">
        <v>283</v>
      </c>
      <c r="C502" s="17" t="s">
        <v>770</v>
      </c>
      <c r="D502" s="17" t="s">
        <v>785</v>
      </c>
    </row>
    <row r="503" spans="1:4">
      <c r="A503" s="17">
        <v>1036003</v>
      </c>
      <c r="B503" s="17" t="s">
        <v>283</v>
      </c>
      <c r="C503" s="17" t="s">
        <v>770</v>
      </c>
      <c r="D503" s="17" t="s">
        <v>786</v>
      </c>
    </row>
    <row r="504" spans="1:4">
      <c r="A504" s="17">
        <v>1036004</v>
      </c>
      <c r="B504" s="17" t="s">
        <v>283</v>
      </c>
      <c r="C504" s="17" t="s">
        <v>770</v>
      </c>
      <c r="D504" s="17" t="s">
        <v>787</v>
      </c>
    </row>
    <row r="505" spans="1:4">
      <c r="A505" s="17">
        <v>1036005</v>
      </c>
      <c r="B505" s="17" t="s">
        <v>283</v>
      </c>
      <c r="C505" s="17" t="s">
        <v>770</v>
      </c>
      <c r="D505" s="17" t="s">
        <v>788</v>
      </c>
    </row>
    <row r="506" spans="1:4">
      <c r="A506" s="17">
        <v>1036006</v>
      </c>
      <c r="B506" s="17" t="s">
        <v>283</v>
      </c>
      <c r="C506" s="17" t="s">
        <v>770</v>
      </c>
      <c r="D506" s="17" t="s">
        <v>789</v>
      </c>
    </row>
    <row r="507" spans="1:4">
      <c r="A507" s="17">
        <v>1036007</v>
      </c>
      <c r="B507" s="17" t="s">
        <v>283</v>
      </c>
      <c r="C507" s="17" t="s">
        <v>770</v>
      </c>
      <c r="D507" s="17" t="s">
        <v>790</v>
      </c>
    </row>
    <row r="508" spans="1:4">
      <c r="A508" s="17">
        <v>1036008</v>
      </c>
      <c r="B508" s="17" t="s">
        <v>283</v>
      </c>
      <c r="C508" s="17" t="s">
        <v>770</v>
      </c>
      <c r="D508" s="17" t="s">
        <v>791</v>
      </c>
    </row>
    <row r="509" spans="1:4">
      <c r="A509" s="17">
        <v>1036009</v>
      </c>
      <c r="B509" s="17" t="s">
        <v>283</v>
      </c>
      <c r="C509" s="17" t="s">
        <v>770</v>
      </c>
      <c r="D509" s="17" t="s">
        <v>792</v>
      </c>
    </row>
    <row r="510" spans="1:4">
      <c r="A510" s="17">
        <v>1036010</v>
      </c>
      <c r="B510" s="17" t="s">
        <v>283</v>
      </c>
      <c r="C510" s="17" t="s">
        <v>770</v>
      </c>
      <c r="D510" s="17" t="s">
        <v>793</v>
      </c>
    </row>
    <row r="511" spans="1:4">
      <c r="A511" s="17">
        <v>1036011</v>
      </c>
      <c r="B511" s="17" t="s">
        <v>283</v>
      </c>
      <c r="C511" s="17" t="s">
        <v>770</v>
      </c>
      <c r="D511" s="17" t="s">
        <v>794</v>
      </c>
    </row>
    <row r="512" spans="1:4">
      <c r="A512" s="17">
        <v>1036012</v>
      </c>
      <c r="B512" s="17" t="s">
        <v>283</v>
      </c>
      <c r="C512" s="17" t="s">
        <v>770</v>
      </c>
      <c r="D512" s="17" t="s">
        <v>795</v>
      </c>
    </row>
    <row r="513" spans="1:4">
      <c r="A513" s="17">
        <v>1036013</v>
      </c>
      <c r="B513" s="17" t="s">
        <v>283</v>
      </c>
      <c r="C513" s="17" t="s">
        <v>770</v>
      </c>
      <c r="D513" s="17" t="s">
        <v>796</v>
      </c>
    </row>
    <row r="514" spans="1:4">
      <c r="A514" s="17">
        <v>1036014</v>
      </c>
      <c r="B514" s="17" t="s">
        <v>283</v>
      </c>
      <c r="C514" s="17" t="s">
        <v>770</v>
      </c>
      <c r="D514" s="17" t="s">
        <v>797</v>
      </c>
    </row>
    <row r="515" spans="1:4">
      <c r="A515" s="17">
        <v>1036015</v>
      </c>
      <c r="B515" s="17" t="s">
        <v>283</v>
      </c>
      <c r="C515" s="17" t="s">
        <v>770</v>
      </c>
      <c r="D515" s="17" t="s">
        <v>798</v>
      </c>
    </row>
    <row r="516" spans="1:4">
      <c r="A516" s="17">
        <v>1036016</v>
      </c>
      <c r="B516" s="17" t="s">
        <v>283</v>
      </c>
      <c r="C516" s="17" t="s">
        <v>770</v>
      </c>
      <c r="D516" s="17" t="s">
        <v>799</v>
      </c>
    </row>
    <row r="517" spans="1:4">
      <c r="A517" s="17">
        <v>1036017</v>
      </c>
      <c r="B517" s="17" t="s">
        <v>283</v>
      </c>
      <c r="C517" s="17" t="s">
        <v>770</v>
      </c>
      <c r="D517" s="17" t="s">
        <v>800</v>
      </c>
    </row>
    <row r="518" spans="1:4">
      <c r="A518" s="17">
        <v>1036018</v>
      </c>
      <c r="B518" s="17" t="s">
        <v>283</v>
      </c>
      <c r="C518" s="17" t="s">
        <v>770</v>
      </c>
      <c r="D518" s="17" t="s">
        <v>801</v>
      </c>
    </row>
    <row r="519" spans="1:4">
      <c r="A519" s="17">
        <v>1036019</v>
      </c>
      <c r="B519" s="17" t="s">
        <v>283</v>
      </c>
      <c r="C519" s="17" t="s">
        <v>770</v>
      </c>
      <c r="D519" s="17" t="s">
        <v>802</v>
      </c>
    </row>
    <row r="520" spans="1:4">
      <c r="A520" s="17">
        <v>1036020</v>
      </c>
      <c r="B520" s="17" t="s">
        <v>283</v>
      </c>
      <c r="C520" s="17" t="s">
        <v>770</v>
      </c>
      <c r="D520" s="17" t="s">
        <v>803</v>
      </c>
    </row>
    <row r="521" spans="1:4">
      <c r="A521" s="17">
        <v>1036021</v>
      </c>
      <c r="B521" s="17" t="s">
        <v>283</v>
      </c>
      <c r="C521" s="17" t="s">
        <v>770</v>
      </c>
      <c r="D521" s="17" t="s">
        <v>804</v>
      </c>
    </row>
    <row r="522" spans="1:4">
      <c r="A522" s="17">
        <v>1036022</v>
      </c>
      <c r="B522" s="17" t="s">
        <v>283</v>
      </c>
      <c r="C522" s="17" t="s">
        <v>770</v>
      </c>
      <c r="D522" s="17" t="s">
        <v>805</v>
      </c>
    </row>
    <row r="523" spans="1:4">
      <c r="A523" s="17">
        <v>1036023</v>
      </c>
      <c r="B523" s="17" t="s">
        <v>283</v>
      </c>
      <c r="C523" s="17" t="s">
        <v>770</v>
      </c>
      <c r="D523" s="17" t="s">
        <v>806</v>
      </c>
    </row>
    <row r="524" spans="1:4">
      <c r="A524" s="17">
        <v>1036024</v>
      </c>
      <c r="B524" s="17" t="s">
        <v>283</v>
      </c>
      <c r="C524" s="17" t="s">
        <v>770</v>
      </c>
      <c r="D524" s="17" t="s">
        <v>807</v>
      </c>
    </row>
    <row r="525" spans="1:4">
      <c r="A525" s="17">
        <v>1036025</v>
      </c>
      <c r="B525" s="17" t="s">
        <v>283</v>
      </c>
      <c r="C525" s="17" t="s">
        <v>770</v>
      </c>
      <c r="D525" s="17" t="s">
        <v>808</v>
      </c>
    </row>
    <row r="526" spans="1:4">
      <c r="A526" s="17">
        <v>1036026</v>
      </c>
      <c r="B526" s="17" t="s">
        <v>283</v>
      </c>
      <c r="C526" s="17" t="s">
        <v>770</v>
      </c>
      <c r="D526" s="17" t="s">
        <v>809</v>
      </c>
    </row>
    <row r="527" spans="1:4">
      <c r="A527" s="17">
        <v>1036027</v>
      </c>
      <c r="B527" s="17" t="s">
        <v>283</v>
      </c>
      <c r="C527" s="17" t="s">
        <v>770</v>
      </c>
      <c r="D527" s="17" t="s">
        <v>810</v>
      </c>
    </row>
    <row r="528" spans="1:4">
      <c r="A528" s="17">
        <v>1036028</v>
      </c>
      <c r="B528" s="17" t="s">
        <v>283</v>
      </c>
      <c r="C528" s="17" t="s">
        <v>770</v>
      </c>
      <c r="D528" s="17" t="s">
        <v>811</v>
      </c>
    </row>
    <row r="529" spans="1:4">
      <c r="A529" s="17">
        <v>1036029</v>
      </c>
      <c r="B529" s="17" t="s">
        <v>283</v>
      </c>
      <c r="C529" s="17" t="s">
        <v>770</v>
      </c>
      <c r="D529" s="17" t="s">
        <v>812</v>
      </c>
    </row>
    <row r="530" spans="1:4">
      <c r="A530" s="17">
        <v>1036030</v>
      </c>
      <c r="B530" s="17" t="s">
        <v>283</v>
      </c>
      <c r="C530" s="17" t="s">
        <v>770</v>
      </c>
      <c r="D530" s="17" t="s">
        <v>813</v>
      </c>
    </row>
    <row r="531" spans="1:4">
      <c r="A531" s="17">
        <v>1036031</v>
      </c>
      <c r="B531" s="17" t="s">
        <v>283</v>
      </c>
      <c r="C531" s="17" t="s">
        <v>770</v>
      </c>
      <c r="D531" s="17" t="s">
        <v>814</v>
      </c>
    </row>
    <row r="532" spans="1:4">
      <c r="A532" s="17">
        <v>1036032</v>
      </c>
      <c r="B532" s="17" t="s">
        <v>283</v>
      </c>
      <c r="C532" s="17" t="s">
        <v>770</v>
      </c>
      <c r="D532" s="17" t="s">
        <v>815</v>
      </c>
    </row>
    <row r="533" spans="1:4">
      <c r="A533" s="17">
        <v>1036033</v>
      </c>
      <c r="B533" s="17" t="s">
        <v>283</v>
      </c>
      <c r="C533" s="17" t="s">
        <v>770</v>
      </c>
      <c r="D533" s="17" t="s">
        <v>816</v>
      </c>
    </row>
    <row r="534" spans="1:4">
      <c r="A534" s="17">
        <v>1036034</v>
      </c>
      <c r="B534" s="17" t="s">
        <v>283</v>
      </c>
      <c r="C534" s="17" t="s">
        <v>770</v>
      </c>
      <c r="D534" s="17" t="s">
        <v>817</v>
      </c>
    </row>
    <row r="535" spans="1:4">
      <c r="A535" s="17">
        <v>1036035</v>
      </c>
      <c r="B535" s="17" t="s">
        <v>283</v>
      </c>
      <c r="C535" s="17" t="s">
        <v>770</v>
      </c>
      <c r="D535" s="17" t="s">
        <v>818</v>
      </c>
    </row>
    <row r="536" spans="1:4">
      <c r="A536" s="17">
        <v>1036190</v>
      </c>
      <c r="B536" s="17" t="s">
        <v>283</v>
      </c>
      <c r="C536" s="17" t="s">
        <v>770</v>
      </c>
      <c r="D536" s="17" t="s">
        <v>819</v>
      </c>
    </row>
    <row r="537" spans="1:4">
      <c r="A537" s="17">
        <v>1036101</v>
      </c>
      <c r="B537" s="17" t="s">
        <v>283</v>
      </c>
      <c r="C537" s="17" t="s">
        <v>770</v>
      </c>
      <c r="D537" s="17" t="s">
        <v>820</v>
      </c>
    </row>
    <row r="538" spans="1:4">
      <c r="A538" s="17">
        <v>1036102</v>
      </c>
      <c r="B538" s="17" t="s">
        <v>283</v>
      </c>
      <c r="C538" s="17" t="s">
        <v>770</v>
      </c>
      <c r="D538" s="17" t="s">
        <v>821</v>
      </c>
    </row>
    <row r="539" spans="1:4">
      <c r="A539" s="17">
        <v>1036103</v>
      </c>
      <c r="B539" s="17" t="s">
        <v>283</v>
      </c>
      <c r="C539" s="17" t="s">
        <v>770</v>
      </c>
      <c r="D539" s="17" t="s">
        <v>822</v>
      </c>
    </row>
    <row r="540" spans="1:4">
      <c r="A540" s="17">
        <v>1036104</v>
      </c>
      <c r="B540" s="17" t="s">
        <v>283</v>
      </c>
      <c r="C540" s="17" t="s">
        <v>770</v>
      </c>
      <c r="D540" s="17" t="s">
        <v>823</v>
      </c>
    </row>
    <row r="541" spans="1:4">
      <c r="A541" s="17">
        <v>1036105</v>
      </c>
      <c r="B541" s="17" t="s">
        <v>283</v>
      </c>
      <c r="C541" s="17" t="s">
        <v>770</v>
      </c>
      <c r="D541" s="17" t="s">
        <v>824</v>
      </c>
    </row>
    <row r="542" spans="1:4">
      <c r="A542" s="17">
        <v>1036106</v>
      </c>
      <c r="B542" s="17" t="s">
        <v>283</v>
      </c>
      <c r="C542" s="17" t="s">
        <v>770</v>
      </c>
      <c r="D542" s="17" t="s">
        <v>825</v>
      </c>
    </row>
    <row r="543" spans="1:4">
      <c r="A543" s="17">
        <v>1036107</v>
      </c>
      <c r="B543" s="17" t="s">
        <v>283</v>
      </c>
      <c r="C543" s="17" t="s">
        <v>770</v>
      </c>
      <c r="D543" s="17" t="s">
        <v>826</v>
      </c>
    </row>
    <row r="544" spans="1:4">
      <c r="A544" s="17">
        <v>1036108</v>
      </c>
      <c r="B544" s="17" t="s">
        <v>283</v>
      </c>
      <c r="C544" s="17" t="s">
        <v>770</v>
      </c>
      <c r="D544" s="17" t="s">
        <v>827</v>
      </c>
    </row>
    <row r="545" spans="1:4">
      <c r="A545" s="17">
        <v>1036109</v>
      </c>
      <c r="B545" s="17" t="s">
        <v>283</v>
      </c>
      <c r="C545" s="17" t="s">
        <v>770</v>
      </c>
      <c r="D545" s="17" t="s">
        <v>828</v>
      </c>
    </row>
    <row r="546" spans="1:4">
      <c r="A546" s="17">
        <v>1036110</v>
      </c>
      <c r="B546" s="17" t="s">
        <v>283</v>
      </c>
      <c r="C546" s="17" t="s">
        <v>770</v>
      </c>
      <c r="D546" s="17" t="s">
        <v>829</v>
      </c>
    </row>
    <row r="547" spans="1:4">
      <c r="A547" s="17">
        <v>1036111</v>
      </c>
      <c r="B547" s="17" t="s">
        <v>283</v>
      </c>
      <c r="C547" s="17" t="s">
        <v>770</v>
      </c>
      <c r="D547" s="17" t="s">
        <v>830</v>
      </c>
    </row>
    <row r="548" spans="1:4">
      <c r="A548" s="17">
        <v>1036112</v>
      </c>
      <c r="B548" s="17" t="s">
        <v>283</v>
      </c>
      <c r="C548" s="17" t="s">
        <v>770</v>
      </c>
      <c r="D548" s="17" t="s">
        <v>831</v>
      </c>
    </row>
    <row r="549" spans="1:4">
      <c r="A549" s="17">
        <v>1036113</v>
      </c>
      <c r="B549" s="17" t="s">
        <v>283</v>
      </c>
      <c r="C549" s="17" t="s">
        <v>770</v>
      </c>
      <c r="D549" s="17" t="s">
        <v>832</v>
      </c>
    </row>
    <row r="550" spans="1:4">
      <c r="A550" s="17">
        <v>1036114</v>
      </c>
      <c r="B550" s="17" t="s">
        <v>283</v>
      </c>
      <c r="C550" s="17" t="s">
        <v>770</v>
      </c>
      <c r="D550" s="17" t="s">
        <v>833</v>
      </c>
    </row>
    <row r="551" spans="1:4">
      <c r="A551" s="17">
        <v>1036115</v>
      </c>
      <c r="B551" s="17" t="s">
        <v>283</v>
      </c>
      <c r="C551" s="17" t="s">
        <v>770</v>
      </c>
      <c r="D551" s="17" t="s">
        <v>834</v>
      </c>
    </row>
    <row r="552" spans="1:4">
      <c r="A552" s="17">
        <v>1036116</v>
      </c>
      <c r="B552" s="17" t="s">
        <v>283</v>
      </c>
      <c r="C552" s="17" t="s">
        <v>770</v>
      </c>
      <c r="D552" s="17" t="s">
        <v>835</v>
      </c>
    </row>
    <row r="553" spans="1:4">
      <c r="A553" s="17">
        <v>1036117</v>
      </c>
      <c r="B553" s="17" t="s">
        <v>283</v>
      </c>
      <c r="C553" s="17" t="s">
        <v>770</v>
      </c>
      <c r="D553" s="17" t="s">
        <v>836</v>
      </c>
    </row>
    <row r="554" spans="1:4">
      <c r="A554" s="17">
        <v>1036118</v>
      </c>
      <c r="B554" s="17" t="s">
        <v>283</v>
      </c>
      <c r="C554" s="17" t="s">
        <v>770</v>
      </c>
      <c r="D554" s="17" t="s">
        <v>837</v>
      </c>
    </row>
    <row r="555" spans="1:4">
      <c r="A555" s="17">
        <v>1036119</v>
      </c>
      <c r="B555" s="17" t="s">
        <v>283</v>
      </c>
      <c r="C555" s="17" t="s">
        <v>770</v>
      </c>
      <c r="D555" s="17" t="s">
        <v>838</v>
      </c>
    </row>
    <row r="556" spans="1:4">
      <c r="A556" s="17">
        <v>1036120</v>
      </c>
      <c r="B556" s="17" t="s">
        <v>283</v>
      </c>
      <c r="C556" s="17" t="s">
        <v>770</v>
      </c>
      <c r="D556" s="17" t="s">
        <v>839</v>
      </c>
    </row>
    <row r="557" spans="1:4">
      <c r="A557" s="17">
        <v>1036121</v>
      </c>
      <c r="B557" s="17" t="s">
        <v>283</v>
      </c>
      <c r="C557" s="17" t="s">
        <v>770</v>
      </c>
      <c r="D557" s="17" t="s">
        <v>840</v>
      </c>
    </row>
    <row r="558" spans="1:4">
      <c r="A558" s="17">
        <v>1036122</v>
      </c>
      <c r="B558" s="17" t="s">
        <v>283</v>
      </c>
      <c r="C558" s="17" t="s">
        <v>770</v>
      </c>
      <c r="D558" s="17" t="s">
        <v>841</v>
      </c>
    </row>
    <row r="559" spans="1:4">
      <c r="A559" s="17">
        <v>1036123</v>
      </c>
      <c r="B559" s="17" t="s">
        <v>283</v>
      </c>
      <c r="C559" s="17" t="s">
        <v>770</v>
      </c>
      <c r="D559" s="17" t="s">
        <v>842</v>
      </c>
    </row>
    <row r="560" spans="1:4">
      <c r="A560" s="17">
        <v>1036124</v>
      </c>
      <c r="B560" s="17" t="s">
        <v>283</v>
      </c>
      <c r="C560" s="17" t="s">
        <v>770</v>
      </c>
      <c r="D560" s="17" t="s">
        <v>843</v>
      </c>
    </row>
    <row r="561" spans="1:4">
      <c r="A561" s="17">
        <v>1036125</v>
      </c>
      <c r="B561" s="17" t="s">
        <v>283</v>
      </c>
      <c r="C561" s="17" t="s">
        <v>770</v>
      </c>
      <c r="D561" s="17" t="s">
        <v>844</v>
      </c>
    </row>
    <row r="562" spans="1:4">
      <c r="A562" s="17">
        <v>1036126</v>
      </c>
      <c r="B562" s="17" t="s">
        <v>283</v>
      </c>
      <c r="C562" s="17" t="s">
        <v>770</v>
      </c>
      <c r="D562" s="17" t="s">
        <v>845</v>
      </c>
    </row>
    <row r="563" spans="1:4">
      <c r="A563" s="17">
        <v>1036127</v>
      </c>
      <c r="B563" s="17" t="s">
        <v>283</v>
      </c>
      <c r="C563" s="17" t="s">
        <v>770</v>
      </c>
      <c r="D563" s="17" t="s">
        <v>846</v>
      </c>
    </row>
    <row r="564" spans="1:4">
      <c r="A564" s="17">
        <v>1036128</v>
      </c>
      <c r="B564" s="17" t="s">
        <v>283</v>
      </c>
      <c r="C564" s="17" t="s">
        <v>770</v>
      </c>
      <c r="D564" s="17" t="s">
        <v>847</v>
      </c>
    </row>
    <row r="565" spans="1:4">
      <c r="A565" s="17">
        <v>1036129</v>
      </c>
      <c r="B565" s="17" t="s">
        <v>283</v>
      </c>
      <c r="C565" s="17" t="s">
        <v>770</v>
      </c>
      <c r="D565" s="17" t="s">
        <v>848</v>
      </c>
    </row>
    <row r="566" spans="1:4">
      <c r="A566" s="17">
        <v>1036130</v>
      </c>
      <c r="B566" s="17" t="s">
        <v>283</v>
      </c>
      <c r="C566" s="17" t="s">
        <v>770</v>
      </c>
      <c r="D566" s="17" t="s">
        <v>849</v>
      </c>
    </row>
    <row r="567" spans="1:4">
      <c r="A567" s="17">
        <v>1036131</v>
      </c>
      <c r="B567" s="17" t="s">
        <v>283</v>
      </c>
      <c r="C567" s="17" t="s">
        <v>770</v>
      </c>
      <c r="D567" s="17" t="s">
        <v>850</v>
      </c>
    </row>
    <row r="568" spans="1:4">
      <c r="A568" s="17">
        <v>1036132</v>
      </c>
      <c r="B568" s="17" t="s">
        <v>283</v>
      </c>
      <c r="C568" s="17" t="s">
        <v>770</v>
      </c>
      <c r="D568" s="17" t="s">
        <v>851</v>
      </c>
    </row>
    <row r="569" spans="1:4">
      <c r="A569" s="17">
        <v>1030011</v>
      </c>
      <c r="B569" s="17" t="s">
        <v>283</v>
      </c>
      <c r="C569" s="17" t="s">
        <v>770</v>
      </c>
      <c r="D569" s="17" t="s">
        <v>852</v>
      </c>
    </row>
    <row r="570" spans="1:4">
      <c r="A570" s="17">
        <v>1030014</v>
      </c>
      <c r="B570" s="17" t="s">
        <v>283</v>
      </c>
      <c r="C570" s="17" t="s">
        <v>770</v>
      </c>
      <c r="D570" s="17" t="s">
        <v>853</v>
      </c>
    </row>
    <row r="571" spans="1:4">
      <c r="A571" s="17">
        <v>1030026</v>
      </c>
      <c r="B571" s="17" t="s">
        <v>283</v>
      </c>
      <c r="C571" s="17" t="s">
        <v>770</v>
      </c>
      <c r="D571" s="17" t="s">
        <v>854</v>
      </c>
    </row>
    <row r="572" spans="1:4">
      <c r="A572" s="17">
        <v>1030025</v>
      </c>
      <c r="B572" s="17" t="s">
        <v>283</v>
      </c>
      <c r="C572" s="17" t="s">
        <v>770</v>
      </c>
      <c r="D572" s="17" t="s">
        <v>855</v>
      </c>
    </row>
    <row r="573" spans="1:4">
      <c r="A573" s="17">
        <v>1030016</v>
      </c>
      <c r="B573" s="17" t="s">
        <v>283</v>
      </c>
      <c r="C573" s="17" t="s">
        <v>770</v>
      </c>
      <c r="D573" s="17" t="s">
        <v>856</v>
      </c>
    </row>
    <row r="574" spans="1:4">
      <c r="A574" s="17">
        <v>1030001</v>
      </c>
      <c r="B574" s="17" t="s">
        <v>283</v>
      </c>
      <c r="C574" s="17" t="s">
        <v>770</v>
      </c>
      <c r="D574" s="17" t="s">
        <v>857</v>
      </c>
    </row>
    <row r="575" spans="1:4">
      <c r="A575" s="17">
        <v>1030024</v>
      </c>
      <c r="B575" s="17" t="s">
        <v>283</v>
      </c>
      <c r="C575" s="17" t="s">
        <v>770</v>
      </c>
      <c r="D575" s="17" t="s">
        <v>858</v>
      </c>
    </row>
    <row r="576" spans="1:4">
      <c r="A576" s="17">
        <v>1030006</v>
      </c>
      <c r="B576" s="17" t="s">
        <v>283</v>
      </c>
      <c r="C576" s="17" t="s">
        <v>770</v>
      </c>
      <c r="D576" s="17" t="s">
        <v>859</v>
      </c>
    </row>
    <row r="577" spans="1:4">
      <c r="A577" s="17">
        <v>1030008</v>
      </c>
      <c r="B577" s="17" t="s">
        <v>283</v>
      </c>
      <c r="C577" s="17" t="s">
        <v>770</v>
      </c>
      <c r="D577" s="17" t="s">
        <v>860</v>
      </c>
    </row>
    <row r="578" spans="1:4">
      <c r="A578" s="17">
        <v>1030013</v>
      </c>
      <c r="B578" s="17" t="s">
        <v>283</v>
      </c>
      <c r="C578" s="17" t="s">
        <v>770</v>
      </c>
      <c r="D578" s="17" t="s">
        <v>861</v>
      </c>
    </row>
    <row r="579" spans="1:4">
      <c r="A579" s="17">
        <v>1030015</v>
      </c>
      <c r="B579" s="17" t="s">
        <v>283</v>
      </c>
      <c r="C579" s="17" t="s">
        <v>770</v>
      </c>
      <c r="D579" s="17" t="s">
        <v>862</v>
      </c>
    </row>
    <row r="580" spans="1:4">
      <c r="A580" s="17">
        <v>1030007</v>
      </c>
      <c r="B580" s="17" t="s">
        <v>283</v>
      </c>
      <c r="C580" s="17" t="s">
        <v>770</v>
      </c>
      <c r="D580" s="17" t="s">
        <v>863</v>
      </c>
    </row>
    <row r="581" spans="1:4">
      <c r="A581" s="17">
        <v>1030002</v>
      </c>
      <c r="B581" s="17" t="s">
        <v>283</v>
      </c>
      <c r="C581" s="17" t="s">
        <v>770</v>
      </c>
      <c r="D581" s="17" t="s">
        <v>864</v>
      </c>
    </row>
    <row r="582" spans="1:4">
      <c r="A582" s="17">
        <v>1030005</v>
      </c>
      <c r="B582" s="17" t="s">
        <v>283</v>
      </c>
      <c r="C582" s="17" t="s">
        <v>770</v>
      </c>
      <c r="D582" s="17" t="s">
        <v>865</v>
      </c>
    </row>
    <row r="583" spans="1:4">
      <c r="A583" s="17">
        <v>1030012</v>
      </c>
      <c r="B583" s="17" t="s">
        <v>283</v>
      </c>
      <c r="C583" s="17" t="s">
        <v>770</v>
      </c>
      <c r="D583" s="17" t="s">
        <v>866</v>
      </c>
    </row>
    <row r="584" spans="1:4">
      <c r="A584" s="17">
        <v>1030021</v>
      </c>
      <c r="B584" s="17" t="s">
        <v>283</v>
      </c>
      <c r="C584" s="17" t="s">
        <v>770</v>
      </c>
      <c r="D584" s="17" t="s">
        <v>867</v>
      </c>
    </row>
    <row r="585" spans="1:4">
      <c r="A585" s="17">
        <v>1030023</v>
      </c>
      <c r="B585" s="17" t="s">
        <v>283</v>
      </c>
      <c r="C585" s="17" t="s">
        <v>770</v>
      </c>
      <c r="D585" s="17" t="s">
        <v>868</v>
      </c>
    </row>
    <row r="586" spans="1:4">
      <c r="A586" s="17">
        <v>1030022</v>
      </c>
      <c r="B586" s="17" t="s">
        <v>283</v>
      </c>
      <c r="C586" s="17" t="s">
        <v>770</v>
      </c>
      <c r="D586" s="17" t="s">
        <v>869</v>
      </c>
    </row>
    <row r="587" spans="1:4">
      <c r="A587" s="17">
        <v>1030003</v>
      </c>
      <c r="B587" s="17" t="s">
        <v>283</v>
      </c>
      <c r="C587" s="17" t="s">
        <v>770</v>
      </c>
      <c r="D587" s="17" t="s">
        <v>870</v>
      </c>
    </row>
    <row r="588" spans="1:4">
      <c r="A588" s="17">
        <v>1040032</v>
      </c>
      <c r="B588" s="17" t="s">
        <v>283</v>
      </c>
      <c r="C588" s="17" t="s">
        <v>770</v>
      </c>
      <c r="D588" s="17" t="s">
        <v>871</v>
      </c>
    </row>
    <row r="589" spans="1:4">
      <c r="A589" s="17">
        <v>1040046</v>
      </c>
      <c r="B589" s="17" t="s">
        <v>283</v>
      </c>
      <c r="C589" s="17" t="s">
        <v>770</v>
      </c>
      <c r="D589" s="17" t="s">
        <v>872</v>
      </c>
    </row>
    <row r="590" spans="1:4">
      <c r="A590" s="17">
        <v>1040053</v>
      </c>
      <c r="B590" s="17" t="s">
        <v>283</v>
      </c>
      <c r="C590" s="17" t="s">
        <v>770</v>
      </c>
      <c r="D590" s="17" t="s">
        <v>873</v>
      </c>
    </row>
    <row r="591" spans="1:4">
      <c r="A591" s="17">
        <v>1046090</v>
      </c>
      <c r="B591" s="17" t="s">
        <v>283</v>
      </c>
      <c r="C591" s="17" t="s">
        <v>770</v>
      </c>
      <c r="D591" s="17" t="s">
        <v>874</v>
      </c>
    </row>
    <row r="592" spans="1:4">
      <c r="A592" s="17">
        <v>1046001</v>
      </c>
      <c r="B592" s="17" t="s">
        <v>283</v>
      </c>
      <c r="C592" s="17" t="s">
        <v>770</v>
      </c>
      <c r="D592" s="17" t="s">
        <v>875</v>
      </c>
    </row>
    <row r="593" spans="1:4">
      <c r="A593" s="17">
        <v>1046002</v>
      </c>
      <c r="B593" s="17" t="s">
        <v>283</v>
      </c>
      <c r="C593" s="17" t="s">
        <v>770</v>
      </c>
      <c r="D593" s="17" t="s">
        <v>876</v>
      </c>
    </row>
    <row r="594" spans="1:4">
      <c r="A594" s="17">
        <v>1046003</v>
      </c>
      <c r="B594" s="17" t="s">
        <v>283</v>
      </c>
      <c r="C594" s="17" t="s">
        <v>770</v>
      </c>
      <c r="D594" s="17" t="s">
        <v>877</v>
      </c>
    </row>
    <row r="595" spans="1:4">
      <c r="A595" s="17">
        <v>1046004</v>
      </c>
      <c r="B595" s="17" t="s">
        <v>283</v>
      </c>
      <c r="C595" s="17" t="s">
        <v>770</v>
      </c>
      <c r="D595" s="17" t="s">
        <v>878</v>
      </c>
    </row>
    <row r="596" spans="1:4">
      <c r="A596" s="17">
        <v>1046005</v>
      </c>
      <c r="B596" s="17" t="s">
        <v>283</v>
      </c>
      <c r="C596" s="17" t="s">
        <v>770</v>
      </c>
      <c r="D596" s="17" t="s">
        <v>879</v>
      </c>
    </row>
    <row r="597" spans="1:4">
      <c r="A597" s="17">
        <v>1046006</v>
      </c>
      <c r="B597" s="17" t="s">
        <v>283</v>
      </c>
      <c r="C597" s="17" t="s">
        <v>770</v>
      </c>
      <c r="D597" s="17" t="s">
        <v>880</v>
      </c>
    </row>
    <row r="598" spans="1:4">
      <c r="A598" s="17">
        <v>1046007</v>
      </c>
      <c r="B598" s="17" t="s">
        <v>283</v>
      </c>
      <c r="C598" s="17" t="s">
        <v>770</v>
      </c>
      <c r="D598" s="17" t="s">
        <v>881</v>
      </c>
    </row>
    <row r="599" spans="1:4">
      <c r="A599" s="17">
        <v>1046008</v>
      </c>
      <c r="B599" s="17" t="s">
        <v>283</v>
      </c>
      <c r="C599" s="17" t="s">
        <v>770</v>
      </c>
      <c r="D599" s="17" t="s">
        <v>882</v>
      </c>
    </row>
    <row r="600" spans="1:4">
      <c r="A600" s="17">
        <v>1046009</v>
      </c>
      <c r="B600" s="17" t="s">
        <v>283</v>
      </c>
      <c r="C600" s="17" t="s">
        <v>770</v>
      </c>
      <c r="D600" s="17" t="s">
        <v>883</v>
      </c>
    </row>
    <row r="601" spans="1:4">
      <c r="A601" s="17">
        <v>1046010</v>
      </c>
      <c r="B601" s="17" t="s">
        <v>283</v>
      </c>
      <c r="C601" s="17" t="s">
        <v>770</v>
      </c>
      <c r="D601" s="17" t="s">
        <v>884</v>
      </c>
    </row>
    <row r="602" spans="1:4">
      <c r="A602" s="17">
        <v>1046011</v>
      </c>
      <c r="B602" s="17" t="s">
        <v>283</v>
      </c>
      <c r="C602" s="17" t="s">
        <v>770</v>
      </c>
      <c r="D602" s="17" t="s">
        <v>885</v>
      </c>
    </row>
    <row r="603" spans="1:4">
      <c r="A603" s="17">
        <v>1046012</v>
      </c>
      <c r="B603" s="17" t="s">
        <v>283</v>
      </c>
      <c r="C603" s="17" t="s">
        <v>770</v>
      </c>
      <c r="D603" s="17" t="s">
        <v>886</v>
      </c>
    </row>
    <row r="604" spans="1:4">
      <c r="A604" s="17">
        <v>1046013</v>
      </c>
      <c r="B604" s="17" t="s">
        <v>283</v>
      </c>
      <c r="C604" s="17" t="s">
        <v>770</v>
      </c>
      <c r="D604" s="17" t="s">
        <v>887</v>
      </c>
    </row>
    <row r="605" spans="1:4">
      <c r="A605" s="17">
        <v>1046014</v>
      </c>
      <c r="B605" s="17" t="s">
        <v>283</v>
      </c>
      <c r="C605" s="17" t="s">
        <v>770</v>
      </c>
      <c r="D605" s="17" t="s">
        <v>888</v>
      </c>
    </row>
    <row r="606" spans="1:4">
      <c r="A606" s="17">
        <v>1046015</v>
      </c>
      <c r="B606" s="17" t="s">
        <v>283</v>
      </c>
      <c r="C606" s="17" t="s">
        <v>770</v>
      </c>
      <c r="D606" s="17" t="s">
        <v>889</v>
      </c>
    </row>
    <row r="607" spans="1:4">
      <c r="A607" s="17">
        <v>1046016</v>
      </c>
      <c r="B607" s="17" t="s">
        <v>283</v>
      </c>
      <c r="C607" s="17" t="s">
        <v>770</v>
      </c>
      <c r="D607" s="17" t="s">
        <v>890</v>
      </c>
    </row>
    <row r="608" spans="1:4">
      <c r="A608" s="17">
        <v>1046017</v>
      </c>
      <c r="B608" s="17" t="s">
        <v>283</v>
      </c>
      <c r="C608" s="17" t="s">
        <v>770</v>
      </c>
      <c r="D608" s="17" t="s">
        <v>891</v>
      </c>
    </row>
    <row r="609" spans="1:4">
      <c r="A609" s="17">
        <v>1046018</v>
      </c>
      <c r="B609" s="17" t="s">
        <v>283</v>
      </c>
      <c r="C609" s="17" t="s">
        <v>770</v>
      </c>
      <c r="D609" s="17" t="s">
        <v>892</v>
      </c>
    </row>
    <row r="610" spans="1:4">
      <c r="A610" s="17">
        <v>1046019</v>
      </c>
      <c r="B610" s="17" t="s">
        <v>283</v>
      </c>
      <c r="C610" s="17" t="s">
        <v>770</v>
      </c>
      <c r="D610" s="17" t="s">
        <v>893</v>
      </c>
    </row>
    <row r="611" spans="1:4">
      <c r="A611" s="17">
        <v>1046020</v>
      </c>
      <c r="B611" s="17" t="s">
        <v>283</v>
      </c>
      <c r="C611" s="17" t="s">
        <v>770</v>
      </c>
      <c r="D611" s="17" t="s">
        <v>894</v>
      </c>
    </row>
    <row r="612" spans="1:4">
      <c r="A612" s="17">
        <v>1046021</v>
      </c>
      <c r="B612" s="17" t="s">
        <v>283</v>
      </c>
      <c r="C612" s="17" t="s">
        <v>770</v>
      </c>
      <c r="D612" s="17" t="s">
        <v>895</v>
      </c>
    </row>
    <row r="613" spans="1:4">
      <c r="A613" s="17">
        <v>1046022</v>
      </c>
      <c r="B613" s="17" t="s">
        <v>283</v>
      </c>
      <c r="C613" s="17" t="s">
        <v>770</v>
      </c>
      <c r="D613" s="17" t="s">
        <v>896</v>
      </c>
    </row>
    <row r="614" spans="1:4">
      <c r="A614" s="17">
        <v>1046023</v>
      </c>
      <c r="B614" s="17" t="s">
        <v>283</v>
      </c>
      <c r="C614" s="17" t="s">
        <v>770</v>
      </c>
      <c r="D614" s="17" t="s">
        <v>897</v>
      </c>
    </row>
    <row r="615" spans="1:4">
      <c r="A615" s="17">
        <v>1046024</v>
      </c>
      <c r="B615" s="17" t="s">
        <v>283</v>
      </c>
      <c r="C615" s="17" t="s">
        <v>770</v>
      </c>
      <c r="D615" s="17" t="s">
        <v>898</v>
      </c>
    </row>
    <row r="616" spans="1:4">
      <c r="A616" s="17">
        <v>1046025</v>
      </c>
      <c r="B616" s="17" t="s">
        <v>283</v>
      </c>
      <c r="C616" s="17" t="s">
        <v>770</v>
      </c>
      <c r="D616" s="17" t="s">
        <v>899</v>
      </c>
    </row>
    <row r="617" spans="1:4">
      <c r="A617" s="17">
        <v>1046026</v>
      </c>
      <c r="B617" s="17" t="s">
        <v>283</v>
      </c>
      <c r="C617" s="17" t="s">
        <v>770</v>
      </c>
      <c r="D617" s="17" t="s">
        <v>900</v>
      </c>
    </row>
    <row r="618" spans="1:4">
      <c r="A618" s="17">
        <v>1046027</v>
      </c>
      <c r="B618" s="17" t="s">
        <v>283</v>
      </c>
      <c r="C618" s="17" t="s">
        <v>770</v>
      </c>
      <c r="D618" s="17" t="s">
        <v>901</v>
      </c>
    </row>
    <row r="619" spans="1:4">
      <c r="A619" s="17">
        <v>1046028</v>
      </c>
      <c r="B619" s="17" t="s">
        <v>283</v>
      </c>
      <c r="C619" s="17" t="s">
        <v>770</v>
      </c>
      <c r="D619" s="17" t="s">
        <v>902</v>
      </c>
    </row>
    <row r="620" spans="1:4">
      <c r="A620" s="17">
        <v>1046029</v>
      </c>
      <c r="B620" s="17" t="s">
        <v>283</v>
      </c>
      <c r="C620" s="17" t="s">
        <v>770</v>
      </c>
      <c r="D620" s="17" t="s">
        <v>903</v>
      </c>
    </row>
    <row r="621" spans="1:4">
      <c r="A621" s="17">
        <v>1046030</v>
      </c>
      <c r="B621" s="17" t="s">
        <v>283</v>
      </c>
      <c r="C621" s="17" t="s">
        <v>770</v>
      </c>
      <c r="D621" s="17" t="s">
        <v>904</v>
      </c>
    </row>
    <row r="622" spans="1:4">
      <c r="A622" s="17">
        <v>1046031</v>
      </c>
      <c r="B622" s="17" t="s">
        <v>283</v>
      </c>
      <c r="C622" s="17" t="s">
        <v>770</v>
      </c>
      <c r="D622" s="17" t="s">
        <v>905</v>
      </c>
    </row>
    <row r="623" spans="1:4">
      <c r="A623" s="17">
        <v>1046032</v>
      </c>
      <c r="B623" s="17" t="s">
        <v>283</v>
      </c>
      <c r="C623" s="17" t="s">
        <v>770</v>
      </c>
      <c r="D623" s="17" t="s">
        <v>906</v>
      </c>
    </row>
    <row r="624" spans="1:4">
      <c r="A624" s="17">
        <v>1046033</v>
      </c>
      <c r="B624" s="17" t="s">
        <v>283</v>
      </c>
      <c r="C624" s="17" t="s">
        <v>770</v>
      </c>
      <c r="D624" s="17" t="s">
        <v>907</v>
      </c>
    </row>
    <row r="625" spans="1:4">
      <c r="A625" s="17">
        <v>1046034</v>
      </c>
      <c r="B625" s="17" t="s">
        <v>283</v>
      </c>
      <c r="C625" s="17" t="s">
        <v>770</v>
      </c>
      <c r="D625" s="17" t="s">
        <v>908</v>
      </c>
    </row>
    <row r="626" spans="1:4">
      <c r="A626" s="17">
        <v>1046035</v>
      </c>
      <c r="B626" s="17" t="s">
        <v>283</v>
      </c>
      <c r="C626" s="17" t="s">
        <v>770</v>
      </c>
      <c r="D626" s="17" t="s">
        <v>909</v>
      </c>
    </row>
    <row r="627" spans="1:4">
      <c r="A627" s="17">
        <v>1046036</v>
      </c>
      <c r="B627" s="17" t="s">
        <v>283</v>
      </c>
      <c r="C627" s="17" t="s">
        <v>770</v>
      </c>
      <c r="D627" s="17" t="s">
        <v>910</v>
      </c>
    </row>
    <row r="628" spans="1:4">
      <c r="A628" s="17">
        <v>1046037</v>
      </c>
      <c r="B628" s="17" t="s">
        <v>283</v>
      </c>
      <c r="C628" s="17" t="s">
        <v>770</v>
      </c>
      <c r="D628" s="17" t="s">
        <v>911</v>
      </c>
    </row>
    <row r="629" spans="1:4">
      <c r="A629" s="17">
        <v>1046038</v>
      </c>
      <c r="B629" s="17" t="s">
        <v>283</v>
      </c>
      <c r="C629" s="17" t="s">
        <v>770</v>
      </c>
      <c r="D629" s="17" t="s">
        <v>912</v>
      </c>
    </row>
    <row r="630" spans="1:4">
      <c r="A630" s="17">
        <v>1046039</v>
      </c>
      <c r="B630" s="17" t="s">
        <v>283</v>
      </c>
      <c r="C630" s="17" t="s">
        <v>770</v>
      </c>
      <c r="D630" s="17" t="s">
        <v>913</v>
      </c>
    </row>
    <row r="631" spans="1:4">
      <c r="A631" s="17">
        <v>1046040</v>
      </c>
      <c r="B631" s="17" t="s">
        <v>283</v>
      </c>
      <c r="C631" s="17" t="s">
        <v>770</v>
      </c>
      <c r="D631" s="17" t="s">
        <v>914</v>
      </c>
    </row>
    <row r="632" spans="1:4">
      <c r="A632" s="17">
        <v>1046041</v>
      </c>
      <c r="B632" s="17" t="s">
        <v>283</v>
      </c>
      <c r="C632" s="17" t="s">
        <v>770</v>
      </c>
      <c r="D632" s="17" t="s">
        <v>915</v>
      </c>
    </row>
    <row r="633" spans="1:4">
      <c r="A633" s="17">
        <v>1046042</v>
      </c>
      <c r="B633" s="17" t="s">
        <v>283</v>
      </c>
      <c r="C633" s="17" t="s">
        <v>770</v>
      </c>
      <c r="D633" s="17" t="s">
        <v>916</v>
      </c>
    </row>
    <row r="634" spans="1:4">
      <c r="A634" s="17">
        <v>1046043</v>
      </c>
      <c r="B634" s="17" t="s">
        <v>283</v>
      </c>
      <c r="C634" s="17" t="s">
        <v>770</v>
      </c>
      <c r="D634" s="17" t="s">
        <v>917</v>
      </c>
    </row>
    <row r="635" spans="1:4">
      <c r="A635" s="17">
        <v>1046044</v>
      </c>
      <c r="B635" s="17" t="s">
        <v>283</v>
      </c>
      <c r="C635" s="17" t="s">
        <v>770</v>
      </c>
      <c r="D635" s="17" t="s">
        <v>918</v>
      </c>
    </row>
    <row r="636" spans="1:4">
      <c r="A636" s="17">
        <v>1046190</v>
      </c>
      <c r="B636" s="17" t="s">
        <v>283</v>
      </c>
      <c r="C636" s="17" t="s">
        <v>770</v>
      </c>
      <c r="D636" s="17" t="s">
        <v>919</v>
      </c>
    </row>
    <row r="637" spans="1:4">
      <c r="A637" s="17">
        <v>1046101</v>
      </c>
      <c r="B637" s="17" t="s">
        <v>283</v>
      </c>
      <c r="C637" s="17" t="s">
        <v>770</v>
      </c>
      <c r="D637" s="17" t="s">
        <v>920</v>
      </c>
    </row>
    <row r="638" spans="1:4">
      <c r="A638" s="17">
        <v>1046102</v>
      </c>
      <c r="B638" s="17" t="s">
        <v>283</v>
      </c>
      <c r="C638" s="17" t="s">
        <v>770</v>
      </c>
      <c r="D638" s="17" t="s">
        <v>921</v>
      </c>
    </row>
    <row r="639" spans="1:4">
      <c r="A639" s="17">
        <v>1046103</v>
      </c>
      <c r="B639" s="17" t="s">
        <v>283</v>
      </c>
      <c r="C639" s="17" t="s">
        <v>770</v>
      </c>
      <c r="D639" s="17" t="s">
        <v>922</v>
      </c>
    </row>
    <row r="640" spans="1:4">
      <c r="A640" s="17">
        <v>1046104</v>
      </c>
      <c r="B640" s="17" t="s">
        <v>283</v>
      </c>
      <c r="C640" s="17" t="s">
        <v>770</v>
      </c>
      <c r="D640" s="17" t="s">
        <v>923</v>
      </c>
    </row>
    <row r="641" spans="1:4">
      <c r="A641" s="17">
        <v>1046105</v>
      </c>
      <c r="B641" s="17" t="s">
        <v>283</v>
      </c>
      <c r="C641" s="17" t="s">
        <v>770</v>
      </c>
      <c r="D641" s="17" t="s">
        <v>924</v>
      </c>
    </row>
    <row r="642" spans="1:4">
      <c r="A642" s="17">
        <v>1046106</v>
      </c>
      <c r="B642" s="17" t="s">
        <v>283</v>
      </c>
      <c r="C642" s="17" t="s">
        <v>770</v>
      </c>
      <c r="D642" s="17" t="s">
        <v>925</v>
      </c>
    </row>
    <row r="643" spans="1:4">
      <c r="A643" s="17">
        <v>1046107</v>
      </c>
      <c r="B643" s="17" t="s">
        <v>283</v>
      </c>
      <c r="C643" s="17" t="s">
        <v>770</v>
      </c>
      <c r="D643" s="17" t="s">
        <v>926</v>
      </c>
    </row>
    <row r="644" spans="1:4">
      <c r="A644" s="17">
        <v>1046108</v>
      </c>
      <c r="B644" s="17" t="s">
        <v>283</v>
      </c>
      <c r="C644" s="17" t="s">
        <v>770</v>
      </c>
      <c r="D644" s="17" t="s">
        <v>927</v>
      </c>
    </row>
    <row r="645" spans="1:4">
      <c r="A645" s="17">
        <v>1046109</v>
      </c>
      <c r="B645" s="17" t="s">
        <v>283</v>
      </c>
      <c r="C645" s="17" t="s">
        <v>770</v>
      </c>
      <c r="D645" s="17" t="s">
        <v>928</v>
      </c>
    </row>
    <row r="646" spans="1:4">
      <c r="A646" s="17">
        <v>1046110</v>
      </c>
      <c r="B646" s="17" t="s">
        <v>283</v>
      </c>
      <c r="C646" s="17" t="s">
        <v>770</v>
      </c>
      <c r="D646" s="17" t="s">
        <v>929</v>
      </c>
    </row>
    <row r="647" spans="1:4">
      <c r="A647" s="17">
        <v>1046111</v>
      </c>
      <c r="B647" s="17" t="s">
        <v>283</v>
      </c>
      <c r="C647" s="17" t="s">
        <v>770</v>
      </c>
      <c r="D647" s="17" t="s">
        <v>930</v>
      </c>
    </row>
    <row r="648" spans="1:4">
      <c r="A648" s="17">
        <v>1046112</v>
      </c>
      <c r="B648" s="17" t="s">
        <v>283</v>
      </c>
      <c r="C648" s="17" t="s">
        <v>770</v>
      </c>
      <c r="D648" s="17" t="s">
        <v>931</v>
      </c>
    </row>
    <row r="649" spans="1:4">
      <c r="A649" s="17">
        <v>1046113</v>
      </c>
      <c r="B649" s="17" t="s">
        <v>283</v>
      </c>
      <c r="C649" s="17" t="s">
        <v>770</v>
      </c>
      <c r="D649" s="17" t="s">
        <v>932</v>
      </c>
    </row>
    <row r="650" spans="1:4">
      <c r="A650" s="17">
        <v>1046114</v>
      </c>
      <c r="B650" s="17" t="s">
        <v>283</v>
      </c>
      <c r="C650" s="17" t="s">
        <v>770</v>
      </c>
      <c r="D650" s="17" t="s">
        <v>933</v>
      </c>
    </row>
    <row r="651" spans="1:4">
      <c r="A651" s="17">
        <v>1046115</v>
      </c>
      <c r="B651" s="17" t="s">
        <v>283</v>
      </c>
      <c r="C651" s="17" t="s">
        <v>770</v>
      </c>
      <c r="D651" s="17" t="s">
        <v>934</v>
      </c>
    </row>
    <row r="652" spans="1:4">
      <c r="A652" s="17">
        <v>1046116</v>
      </c>
      <c r="B652" s="17" t="s">
        <v>283</v>
      </c>
      <c r="C652" s="17" t="s">
        <v>770</v>
      </c>
      <c r="D652" s="17" t="s">
        <v>935</v>
      </c>
    </row>
    <row r="653" spans="1:4">
      <c r="A653" s="17">
        <v>1046117</v>
      </c>
      <c r="B653" s="17" t="s">
        <v>283</v>
      </c>
      <c r="C653" s="17" t="s">
        <v>770</v>
      </c>
      <c r="D653" s="17" t="s">
        <v>936</v>
      </c>
    </row>
    <row r="654" spans="1:4">
      <c r="A654" s="17">
        <v>1046118</v>
      </c>
      <c r="B654" s="17" t="s">
        <v>283</v>
      </c>
      <c r="C654" s="17" t="s">
        <v>770</v>
      </c>
      <c r="D654" s="17" t="s">
        <v>937</v>
      </c>
    </row>
    <row r="655" spans="1:4">
      <c r="A655" s="17">
        <v>1046119</v>
      </c>
      <c r="B655" s="17" t="s">
        <v>283</v>
      </c>
      <c r="C655" s="17" t="s">
        <v>770</v>
      </c>
      <c r="D655" s="17" t="s">
        <v>938</v>
      </c>
    </row>
    <row r="656" spans="1:4">
      <c r="A656" s="17">
        <v>1046120</v>
      </c>
      <c r="B656" s="17" t="s">
        <v>283</v>
      </c>
      <c r="C656" s="17" t="s">
        <v>770</v>
      </c>
      <c r="D656" s="17" t="s">
        <v>939</v>
      </c>
    </row>
    <row r="657" spans="1:4">
      <c r="A657" s="17">
        <v>1046121</v>
      </c>
      <c r="B657" s="17" t="s">
        <v>283</v>
      </c>
      <c r="C657" s="17" t="s">
        <v>770</v>
      </c>
      <c r="D657" s="17" t="s">
        <v>940</v>
      </c>
    </row>
    <row r="658" spans="1:4">
      <c r="A658" s="17">
        <v>1046122</v>
      </c>
      <c r="B658" s="17" t="s">
        <v>283</v>
      </c>
      <c r="C658" s="17" t="s">
        <v>770</v>
      </c>
      <c r="D658" s="17" t="s">
        <v>941</v>
      </c>
    </row>
    <row r="659" spans="1:4">
      <c r="A659" s="17">
        <v>1046123</v>
      </c>
      <c r="B659" s="17" t="s">
        <v>283</v>
      </c>
      <c r="C659" s="17" t="s">
        <v>770</v>
      </c>
      <c r="D659" s="17" t="s">
        <v>942</v>
      </c>
    </row>
    <row r="660" spans="1:4">
      <c r="A660" s="17">
        <v>1046124</v>
      </c>
      <c r="B660" s="17" t="s">
        <v>283</v>
      </c>
      <c r="C660" s="17" t="s">
        <v>770</v>
      </c>
      <c r="D660" s="17" t="s">
        <v>943</v>
      </c>
    </row>
    <row r="661" spans="1:4">
      <c r="A661" s="17">
        <v>1046125</v>
      </c>
      <c r="B661" s="17" t="s">
        <v>283</v>
      </c>
      <c r="C661" s="17" t="s">
        <v>770</v>
      </c>
      <c r="D661" s="17" t="s">
        <v>944</v>
      </c>
    </row>
    <row r="662" spans="1:4">
      <c r="A662" s="17">
        <v>1046126</v>
      </c>
      <c r="B662" s="17" t="s">
        <v>283</v>
      </c>
      <c r="C662" s="17" t="s">
        <v>770</v>
      </c>
      <c r="D662" s="17" t="s">
        <v>945</v>
      </c>
    </row>
    <row r="663" spans="1:4">
      <c r="A663" s="17">
        <v>1046127</v>
      </c>
      <c r="B663" s="17" t="s">
        <v>283</v>
      </c>
      <c r="C663" s="17" t="s">
        <v>770</v>
      </c>
      <c r="D663" s="17" t="s">
        <v>946</v>
      </c>
    </row>
    <row r="664" spans="1:4">
      <c r="A664" s="17">
        <v>1046128</v>
      </c>
      <c r="B664" s="17" t="s">
        <v>283</v>
      </c>
      <c r="C664" s="17" t="s">
        <v>770</v>
      </c>
      <c r="D664" s="17" t="s">
        <v>947</v>
      </c>
    </row>
    <row r="665" spans="1:4">
      <c r="A665" s="17">
        <v>1046129</v>
      </c>
      <c r="B665" s="17" t="s">
        <v>283</v>
      </c>
      <c r="C665" s="17" t="s">
        <v>770</v>
      </c>
      <c r="D665" s="17" t="s">
        <v>948</v>
      </c>
    </row>
    <row r="666" spans="1:4">
      <c r="A666" s="17">
        <v>1046130</v>
      </c>
      <c r="B666" s="17" t="s">
        <v>283</v>
      </c>
      <c r="C666" s="17" t="s">
        <v>770</v>
      </c>
      <c r="D666" s="17" t="s">
        <v>949</v>
      </c>
    </row>
    <row r="667" spans="1:4">
      <c r="A667" s="17">
        <v>1046131</v>
      </c>
      <c r="B667" s="17" t="s">
        <v>283</v>
      </c>
      <c r="C667" s="17" t="s">
        <v>770</v>
      </c>
      <c r="D667" s="17" t="s">
        <v>950</v>
      </c>
    </row>
    <row r="668" spans="1:4">
      <c r="A668" s="17">
        <v>1046132</v>
      </c>
      <c r="B668" s="17" t="s">
        <v>283</v>
      </c>
      <c r="C668" s="17" t="s">
        <v>770</v>
      </c>
      <c r="D668" s="17" t="s">
        <v>951</v>
      </c>
    </row>
    <row r="669" spans="1:4">
      <c r="A669" s="17">
        <v>1046133</v>
      </c>
      <c r="B669" s="17" t="s">
        <v>283</v>
      </c>
      <c r="C669" s="17" t="s">
        <v>770</v>
      </c>
      <c r="D669" s="17" t="s">
        <v>952</v>
      </c>
    </row>
    <row r="670" spans="1:4">
      <c r="A670" s="17">
        <v>1046134</v>
      </c>
      <c r="B670" s="17" t="s">
        <v>283</v>
      </c>
      <c r="C670" s="17" t="s">
        <v>770</v>
      </c>
      <c r="D670" s="17" t="s">
        <v>953</v>
      </c>
    </row>
    <row r="671" spans="1:4">
      <c r="A671" s="17">
        <v>1046135</v>
      </c>
      <c r="B671" s="17" t="s">
        <v>283</v>
      </c>
      <c r="C671" s="17" t="s">
        <v>770</v>
      </c>
      <c r="D671" s="17" t="s">
        <v>954</v>
      </c>
    </row>
    <row r="672" spans="1:4">
      <c r="A672" s="17">
        <v>1046136</v>
      </c>
      <c r="B672" s="17" t="s">
        <v>283</v>
      </c>
      <c r="C672" s="17" t="s">
        <v>770</v>
      </c>
      <c r="D672" s="17" t="s">
        <v>955</v>
      </c>
    </row>
    <row r="673" spans="1:4">
      <c r="A673" s="17">
        <v>1046137</v>
      </c>
      <c r="B673" s="17" t="s">
        <v>283</v>
      </c>
      <c r="C673" s="17" t="s">
        <v>770</v>
      </c>
      <c r="D673" s="17" t="s">
        <v>956</v>
      </c>
    </row>
    <row r="674" spans="1:4">
      <c r="A674" s="17">
        <v>1046138</v>
      </c>
      <c r="B674" s="17" t="s">
        <v>283</v>
      </c>
      <c r="C674" s="17" t="s">
        <v>770</v>
      </c>
      <c r="D674" s="17" t="s">
        <v>957</v>
      </c>
    </row>
    <row r="675" spans="1:4">
      <c r="A675" s="17">
        <v>1046139</v>
      </c>
      <c r="B675" s="17" t="s">
        <v>283</v>
      </c>
      <c r="C675" s="17" t="s">
        <v>770</v>
      </c>
      <c r="D675" s="17" t="s">
        <v>958</v>
      </c>
    </row>
    <row r="676" spans="1:4">
      <c r="A676" s="17">
        <v>1046290</v>
      </c>
      <c r="B676" s="17" t="s">
        <v>283</v>
      </c>
      <c r="C676" s="17" t="s">
        <v>770</v>
      </c>
      <c r="D676" s="17" t="s">
        <v>959</v>
      </c>
    </row>
    <row r="677" spans="1:4">
      <c r="A677" s="17">
        <v>1046201</v>
      </c>
      <c r="B677" s="17" t="s">
        <v>283</v>
      </c>
      <c r="C677" s="17" t="s">
        <v>770</v>
      </c>
      <c r="D677" s="17" t="s">
        <v>960</v>
      </c>
    </row>
    <row r="678" spans="1:4">
      <c r="A678" s="17">
        <v>1046202</v>
      </c>
      <c r="B678" s="17" t="s">
        <v>283</v>
      </c>
      <c r="C678" s="17" t="s">
        <v>770</v>
      </c>
      <c r="D678" s="17" t="s">
        <v>961</v>
      </c>
    </row>
    <row r="679" spans="1:4">
      <c r="A679" s="17">
        <v>1046203</v>
      </c>
      <c r="B679" s="17" t="s">
        <v>283</v>
      </c>
      <c r="C679" s="17" t="s">
        <v>770</v>
      </c>
      <c r="D679" s="17" t="s">
        <v>962</v>
      </c>
    </row>
    <row r="680" spans="1:4">
      <c r="A680" s="17">
        <v>1046204</v>
      </c>
      <c r="B680" s="17" t="s">
        <v>283</v>
      </c>
      <c r="C680" s="17" t="s">
        <v>770</v>
      </c>
      <c r="D680" s="17" t="s">
        <v>963</v>
      </c>
    </row>
    <row r="681" spans="1:4">
      <c r="A681" s="17">
        <v>1046205</v>
      </c>
      <c r="B681" s="17" t="s">
        <v>283</v>
      </c>
      <c r="C681" s="17" t="s">
        <v>770</v>
      </c>
      <c r="D681" s="17" t="s">
        <v>964</v>
      </c>
    </row>
    <row r="682" spans="1:4">
      <c r="A682" s="17">
        <v>1046206</v>
      </c>
      <c r="B682" s="17" t="s">
        <v>283</v>
      </c>
      <c r="C682" s="17" t="s">
        <v>770</v>
      </c>
      <c r="D682" s="17" t="s">
        <v>965</v>
      </c>
    </row>
    <row r="683" spans="1:4">
      <c r="A683" s="17">
        <v>1046207</v>
      </c>
      <c r="B683" s="17" t="s">
        <v>283</v>
      </c>
      <c r="C683" s="17" t="s">
        <v>770</v>
      </c>
      <c r="D683" s="17" t="s">
        <v>966</v>
      </c>
    </row>
    <row r="684" spans="1:4">
      <c r="A684" s="17">
        <v>1046208</v>
      </c>
      <c r="B684" s="17" t="s">
        <v>283</v>
      </c>
      <c r="C684" s="17" t="s">
        <v>770</v>
      </c>
      <c r="D684" s="17" t="s">
        <v>967</v>
      </c>
    </row>
    <row r="685" spans="1:4">
      <c r="A685" s="17">
        <v>1046209</v>
      </c>
      <c r="B685" s="17" t="s">
        <v>283</v>
      </c>
      <c r="C685" s="17" t="s">
        <v>770</v>
      </c>
      <c r="D685" s="17" t="s">
        <v>968</v>
      </c>
    </row>
    <row r="686" spans="1:4">
      <c r="A686" s="17">
        <v>1046210</v>
      </c>
      <c r="B686" s="17" t="s">
        <v>283</v>
      </c>
      <c r="C686" s="17" t="s">
        <v>770</v>
      </c>
      <c r="D686" s="17" t="s">
        <v>969</v>
      </c>
    </row>
    <row r="687" spans="1:4">
      <c r="A687" s="17">
        <v>1046211</v>
      </c>
      <c r="B687" s="17" t="s">
        <v>283</v>
      </c>
      <c r="C687" s="17" t="s">
        <v>770</v>
      </c>
      <c r="D687" s="17" t="s">
        <v>970</v>
      </c>
    </row>
    <row r="688" spans="1:4">
      <c r="A688" s="17">
        <v>1046212</v>
      </c>
      <c r="B688" s="17" t="s">
        <v>283</v>
      </c>
      <c r="C688" s="17" t="s">
        <v>770</v>
      </c>
      <c r="D688" s="17" t="s">
        <v>971</v>
      </c>
    </row>
    <row r="689" spans="1:4">
      <c r="A689" s="17">
        <v>1046213</v>
      </c>
      <c r="B689" s="17" t="s">
        <v>283</v>
      </c>
      <c r="C689" s="17" t="s">
        <v>770</v>
      </c>
      <c r="D689" s="17" t="s">
        <v>972</v>
      </c>
    </row>
    <row r="690" spans="1:4">
      <c r="A690" s="17">
        <v>1046214</v>
      </c>
      <c r="B690" s="17" t="s">
        <v>283</v>
      </c>
      <c r="C690" s="17" t="s">
        <v>770</v>
      </c>
      <c r="D690" s="17" t="s">
        <v>973</v>
      </c>
    </row>
    <row r="691" spans="1:4">
      <c r="A691" s="17">
        <v>1046215</v>
      </c>
      <c r="B691" s="17" t="s">
        <v>283</v>
      </c>
      <c r="C691" s="17" t="s">
        <v>770</v>
      </c>
      <c r="D691" s="17" t="s">
        <v>974</v>
      </c>
    </row>
    <row r="692" spans="1:4">
      <c r="A692" s="17">
        <v>1046216</v>
      </c>
      <c r="B692" s="17" t="s">
        <v>283</v>
      </c>
      <c r="C692" s="17" t="s">
        <v>770</v>
      </c>
      <c r="D692" s="17" t="s">
        <v>975</v>
      </c>
    </row>
    <row r="693" spans="1:4">
      <c r="A693" s="17">
        <v>1046217</v>
      </c>
      <c r="B693" s="17" t="s">
        <v>283</v>
      </c>
      <c r="C693" s="17" t="s">
        <v>770</v>
      </c>
      <c r="D693" s="17" t="s">
        <v>976</v>
      </c>
    </row>
    <row r="694" spans="1:4">
      <c r="A694" s="17">
        <v>1046218</v>
      </c>
      <c r="B694" s="17" t="s">
        <v>283</v>
      </c>
      <c r="C694" s="17" t="s">
        <v>770</v>
      </c>
      <c r="D694" s="17" t="s">
        <v>977</v>
      </c>
    </row>
    <row r="695" spans="1:4">
      <c r="A695" s="17">
        <v>1046219</v>
      </c>
      <c r="B695" s="17" t="s">
        <v>283</v>
      </c>
      <c r="C695" s="17" t="s">
        <v>770</v>
      </c>
      <c r="D695" s="17" t="s">
        <v>978</v>
      </c>
    </row>
    <row r="696" spans="1:4">
      <c r="A696" s="17">
        <v>1046220</v>
      </c>
      <c r="B696" s="17" t="s">
        <v>283</v>
      </c>
      <c r="C696" s="17" t="s">
        <v>770</v>
      </c>
      <c r="D696" s="17" t="s">
        <v>979</v>
      </c>
    </row>
    <row r="697" spans="1:4">
      <c r="A697" s="17">
        <v>1046221</v>
      </c>
      <c r="B697" s="17" t="s">
        <v>283</v>
      </c>
      <c r="C697" s="17" t="s">
        <v>770</v>
      </c>
      <c r="D697" s="17" t="s">
        <v>980</v>
      </c>
    </row>
    <row r="698" spans="1:4">
      <c r="A698" s="17">
        <v>1046222</v>
      </c>
      <c r="B698" s="17" t="s">
        <v>283</v>
      </c>
      <c r="C698" s="17" t="s">
        <v>770</v>
      </c>
      <c r="D698" s="17" t="s">
        <v>981</v>
      </c>
    </row>
    <row r="699" spans="1:4">
      <c r="A699" s="17">
        <v>1046223</v>
      </c>
      <c r="B699" s="17" t="s">
        <v>283</v>
      </c>
      <c r="C699" s="17" t="s">
        <v>770</v>
      </c>
      <c r="D699" s="17" t="s">
        <v>982</v>
      </c>
    </row>
    <row r="700" spans="1:4">
      <c r="A700" s="17">
        <v>1046224</v>
      </c>
      <c r="B700" s="17" t="s">
        <v>283</v>
      </c>
      <c r="C700" s="17" t="s">
        <v>770</v>
      </c>
      <c r="D700" s="17" t="s">
        <v>983</v>
      </c>
    </row>
    <row r="701" spans="1:4">
      <c r="A701" s="17">
        <v>1046225</v>
      </c>
      <c r="B701" s="17" t="s">
        <v>283</v>
      </c>
      <c r="C701" s="17" t="s">
        <v>770</v>
      </c>
      <c r="D701" s="17" t="s">
        <v>984</v>
      </c>
    </row>
    <row r="702" spans="1:4">
      <c r="A702" s="17">
        <v>1046226</v>
      </c>
      <c r="B702" s="17" t="s">
        <v>283</v>
      </c>
      <c r="C702" s="17" t="s">
        <v>770</v>
      </c>
      <c r="D702" s="17" t="s">
        <v>985</v>
      </c>
    </row>
    <row r="703" spans="1:4">
      <c r="A703" s="17">
        <v>1046227</v>
      </c>
      <c r="B703" s="17" t="s">
        <v>283</v>
      </c>
      <c r="C703" s="17" t="s">
        <v>770</v>
      </c>
      <c r="D703" s="17" t="s">
        <v>986</v>
      </c>
    </row>
    <row r="704" spans="1:4">
      <c r="A704" s="17">
        <v>1046228</v>
      </c>
      <c r="B704" s="17" t="s">
        <v>283</v>
      </c>
      <c r="C704" s="17" t="s">
        <v>770</v>
      </c>
      <c r="D704" s="17" t="s">
        <v>987</v>
      </c>
    </row>
    <row r="705" spans="1:4">
      <c r="A705" s="17">
        <v>1046229</v>
      </c>
      <c r="B705" s="17" t="s">
        <v>283</v>
      </c>
      <c r="C705" s="17" t="s">
        <v>770</v>
      </c>
      <c r="D705" s="17" t="s">
        <v>988</v>
      </c>
    </row>
    <row r="706" spans="1:4">
      <c r="A706" s="17">
        <v>1046230</v>
      </c>
      <c r="B706" s="17" t="s">
        <v>283</v>
      </c>
      <c r="C706" s="17" t="s">
        <v>770</v>
      </c>
      <c r="D706" s="17" t="s">
        <v>989</v>
      </c>
    </row>
    <row r="707" spans="1:4">
      <c r="A707" s="17">
        <v>1046231</v>
      </c>
      <c r="B707" s="17" t="s">
        <v>283</v>
      </c>
      <c r="C707" s="17" t="s">
        <v>770</v>
      </c>
      <c r="D707" s="17" t="s">
        <v>990</v>
      </c>
    </row>
    <row r="708" spans="1:4">
      <c r="A708" s="17">
        <v>1046232</v>
      </c>
      <c r="B708" s="17" t="s">
        <v>283</v>
      </c>
      <c r="C708" s="17" t="s">
        <v>770</v>
      </c>
      <c r="D708" s="17" t="s">
        <v>991</v>
      </c>
    </row>
    <row r="709" spans="1:4">
      <c r="A709" s="17">
        <v>1046233</v>
      </c>
      <c r="B709" s="17" t="s">
        <v>283</v>
      </c>
      <c r="C709" s="17" t="s">
        <v>770</v>
      </c>
      <c r="D709" s="17" t="s">
        <v>992</v>
      </c>
    </row>
    <row r="710" spans="1:4">
      <c r="A710" s="17">
        <v>1030004</v>
      </c>
      <c r="B710" s="17" t="s">
        <v>283</v>
      </c>
      <c r="C710" s="17" t="s">
        <v>770</v>
      </c>
      <c r="D710" s="17" t="s">
        <v>993</v>
      </c>
    </row>
    <row r="711" spans="1:4">
      <c r="A711" s="17">
        <v>1040043</v>
      </c>
      <c r="B711" s="17" t="s">
        <v>283</v>
      </c>
      <c r="C711" s="17" t="s">
        <v>770</v>
      </c>
      <c r="D711" s="17" t="s">
        <v>994</v>
      </c>
    </row>
    <row r="712" spans="1:4">
      <c r="A712" s="17">
        <v>1030028</v>
      </c>
      <c r="B712" s="17" t="s">
        <v>283</v>
      </c>
      <c r="C712" s="17" t="s">
        <v>770</v>
      </c>
      <c r="D712" s="17" t="s">
        <v>995</v>
      </c>
    </row>
    <row r="713" spans="1:4">
      <c r="A713" s="17">
        <v>1040028</v>
      </c>
      <c r="B713" s="17" t="s">
        <v>283</v>
      </c>
      <c r="C713" s="17" t="s">
        <v>770</v>
      </c>
      <c r="D713" s="17" t="s">
        <v>996</v>
      </c>
    </row>
    <row r="714" spans="1:4">
      <c r="A714" s="17">
        <v>1050000</v>
      </c>
      <c r="B714" s="17" t="s">
        <v>283</v>
      </c>
      <c r="C714" s="17" t="s">
        <v>997</v>
      </c>
      <c r="D714" s="17" t="s">
        <v>285</v>
      </c>
    </row>
    <row r="715" spans="1:4">
      <c r="A715" s="17">
        <v>1070052</v>
      </c>
      <c r="B715" s="17" t="s">
        <v>283</v>
      </c>
      <c r="C715" s="17" t="s">
        <v>997</v>
      </c>
      <c r="D715" s="17" t="s">
        <v>998</v>
      </c>
    </row>
    <row r="716" spans="1:4">
      <c r="A716" s="17">
        <v>1076090</v>
      </c>
      <c r="B716" s="17" t="s">
        <v>283</v>
      </c>
      <c r="C716" s="17" t="s">
        <v>997</v>
      </c>
      <c r="D716" s="17" t="s">
        <v>999</v>
      </c>
    </row>
    <row r="717" spans="1:4">
      <c r="A717" s="17">
        <v>1076001</v>
      </c>
      <c r="B717" s="17" t="s">
        <v>283</v>
      </c>
      <c r="C717" s="17" t="s">
        <v>997</v>
      </c>
      <c r="D717" s="17" t="s">
        <v>1000</v>
      </c>
    </row>
    <row r="718" spans="1:4">
      <c r="A718" s="17">
        <v>1076002</v>
      </c>
      <c r="B718" s="17" t="s">
        <v>283</v>
      </c>
      <c r="C718" s="17" t="s">
        <v>997</v>
      </c>
      <c r="D718" s="17" t="s">
        <v>1001</v>
      </c>
    </row>
    <row r="719" spans="1:4">
      <c r="A719" s="17">
        <v>1076003</v>
      </c>
      <c r="B719" s="17" t="s">
        <v>283</v>
      </c>
      <c r="C719" s="17" t="s">
        <v>997</v>
      </c>
      <c r="D719" s="17" t="s">
        <v>1002</v>
      </c>
    </row>
    <row r="720" spans="1:4">
      <c r="A720" s="17">
        <v>1076004</v>
      </c>
      <c r="B720" s="17" t="s">
        <v>283</v>
      </c>
      <c r="C720" s="17" t="s">
        <v>997</v>
      </c>
      <c r="D720" s="17" t="s">
        <v>1003</v>
      </c>
    </row>
    <row r="721" spans="1:4">
      <c r="A721" s="17">
        <v>1076005</v>
      </c>
      <c r="B721" s="17" t="s">
        <v>283</v>
      </c>
      <c r="C721" s="17" t="s">
        <v>997</v>
      </c>
      <c r="D721" s="17" t="s">
        <v>1004</v>
      </c>
    </row>
    <row r="722" spans="1:4">
      <c r="A722" s="17">
        <v>1076006</v>
      </c>
      <c r="B722" s="17" t="s">
        <v>283</v>
      </c>
      <c r="C722" s="17" t="s">
        <v>997</v>
      </c>
      <c r="D722" s="17" t="s">
        <v>1005</v>
      </c>
    </row>
    <row r="723" spans="1:4">
      <c r="A723" s="17">
        <v>1076007</v>
      </c>
      <c r="B723" s="17" t="s">
        <v>283</v>
      </c>
      <c r="C723" s="17" t="s">
        <v>997</v>
      </c>
      <c r="D723" s="17" t="s">
        <v>1006</v>
      </c>
    </row>
    <row r="724" spans="1:4">
      <c r="A724" s="17">
        <v>1076008</v>
      </c>
      <c r="B724" s="17" t="s">
        <v>283</v>
      </c>
      <c r="C724" s="17" t="s">
        <v>997</v>
      </c>
      <c r="D724" s="17" t="s">
        <v>1007</v>
      </c>
    </row>
    <row r="725" spans="1:4">
      <c r="A725" s="17">
        <v>1076009</v>
      </c>
      <c r="B725" s="17" t="s">
        <v>283</v>
      </c>
      <c r="C725" s="17" t="s">
        <v>997</v>
      </c>
      <c r="D725" s="17" t="s">
        <v>1008</v>
      </c>
    </row>
    <row r="726" spans="1:4">
      <c r="A726" s="17">
        <v>1076010</v>
      </c>
      <c r="B726" s="17" t="s">
        <v>283</v>
      </c>
      <c r="C726" s="17" t="s">
        <v>997</v>
      </c>
      <c r="D726" s="17" t="s">
        <v>1009</v>
      </c>
    </row>
    <row r="727" spans="1:4">
      <c r="A727" s="17">
        <v>1076011</v>
      </c>
      <c r="B727" s="17" t="s">
        <v>283</v>
      </c>
      <c r="C727" s="17" t="s">
        <v>997</v>
      </c>
      <c r="D727" s="17" t="s">
        <v>1010</v>
      </c>
    </row>
    <row r="728" spans="1:4">
      <c r="A728" s="17">
        <v>1076012</v>
      </c>
      <c r="B728" s="17" t="s">
        <v>283</v>
      </c>
      <c r="C728" s="17" t="s">
        <v>997</v>
      </c>
      <c r="D728" s="17" t="s">
        <v>1011</v>
      </c>
    </row>
    <row r="729" spans="1:4">
      <c r="A729" s="17">
        <v>1076013</v>
      </c>
      <c r="B729" s="17" t="s">
        <v>283</v>
      </c>
      <c r="C729" s="17" t="s">
        <v>997</v>
      </c>
      <c r="D729" s="17" t="s">
        <v>1012</v>
      </c>
    </row>
    <row r="730" spans="1:4">
      <c r="A730" s="17">
        <v>1076014</v>
      </c>
      <c r="B730" s="17" t="s">
        <v>283</v>
      </c>
      <c r="C730" s="17" t="s">
        <v>997</v>
      </c>
      <c r="D730" s="17" t="s">
        <v>1013</v>
      </c>
    </row>
    <row r="731" spans="1:4">
      <c r="A731" s="17">
        <v>1076015</v>
      </c>
      <c r="B731" s="17" t="s">
        <v>283</v>
      </c>
      <c r="C731" s="17" t="s">
        <v>997</v>
      </c>
      <c r="D731" s="17" t="s">
        <v>1014</v>
      </c>
    </row>
    <row r="732" spans="1:4">
      <c r="A732" s="17">
        <v>1076016</v>
      </c>
      <c r="B732" s="17" t="s">
        <v>283</v>
      </c>
      <c r="C732" s="17" t="s">
        <v>997</v>
      </c>
      <c r="D732" s="17" t="s">
        <v>1015</v>
      </c>
    </row>
    <row r="733" spans="1:4">
      <c r="A733" s="17">
        <v>1076017</v>
      </c>
      <c r="B733" s="17" t="s">
        <v>283</v>
      </c>
      <c r="C733" s="17" t="s">
        <v>997</v>
      </c>
      <c r="D733" s="17" t="s">
        <v>1016</v>
      </c>
    </row>
    <row r="734" spans="1:4">
      <c r="A734" s="17">
        <v>1076018</v>
      </c>
      <c r="B734" s="17" t="s">
        <v>283</v>
      </c>
      <c r="C734" s="17" t="s">
        <v>997</v>
      </c>
      <c r="D734" s="17" t="s">
        <v>1017</v>
      </c>
    </row>
    <row r="735" spans="1:4">
      <c r="A735" s="17">
        <v>1076019</v>
      </c>
      <c r="B735" s="17" t="s">
        <v>283</v>
      </c>
      <c r="C735" s="17" t="s">
        <v>997</v>
      </c>
      <c r="D735" s="17" t="s">
        <v>1018</v>
      </c>
    </row>
    <row r="736" spans="1:4">
      <c r="A736" s="17">
        <v>1076020</v>
      </c>
      <c r="B736" s="17" t="s">
        <v>283</v>
      </c>
      <c r="C736" s="17" t="s">
        <v>997</v>
      </c>
      <c r="D736" s="17" t="s">
        <v>1019</v>
      </c>
    </row>
    <row r="737" spans="1:4">
      <c r="A737" s="17">
        <v>1076021</v>
      </c>
      <c r="B737" s="17" t="s">
        <v>283</v>
      </c>
      <c r="C737" s="17" t="s">
        <v>997</v>
      </c>
      <c r="D737" s="17" t="s">
        <v>1020</v>
      </c>
    </row>
    <row r="738" spans="1:4">
      <c r="A738" s="17">
        <v>1076022</v>
      </c>
      <c r="B738" s="17" t="s">
        <v>283</v>
      </c>
      <c r="C738" s="17" t="s">
        <v>997</v>
      </c>
      <c r="D738" s="17" t="s">
        <v>1021</v>
      </c>
    </row>
    <row r="739" spans="1:4">
      <c r="A739" s="17">
        <v>1076023</v>
      </c>
      <c r="B739" s="17" t="s">
        <v>283</v>
      </c>
      <c r="C739" s="17" t="s">
        <v>997</v>
      </c>
      <c r="D739" s="17" t="s">
        <v>1022</v>
      </c>
    </row>
    <row r="740" spans="1:4">
      <c r="A740" s="17">
        <v>1076024</v>
      </c>
      <c r="B740" s="17" t="s">
        <v>283</v>
      </c>
      <c r="C740" s="17" t="s">
        <v>997</v>
      </c>
      <c r="D740" s="17" t="s">
        <v>1023</v>
      </c>
    </row>
    <row r="741" spans="1:4">
      <c r="A741" s="17">
        <v>1076025</v>
      </c>
      <c r="B741" s="17" t="s">
        <v>283</v>
      </c>
      <c r="C741" s="17" t="s">
        <v>997</v>
      </c>
      <c r="D741" s="17" t="s">
        <v>1024</v>
      </c>
    </row>
    <row r="742" spans="1:4">
      <c r="A742" s="17">
        <v>1076026</v>
      </c>
      <c r="B742" s="17" t="s">
        <v>283</v>
      </c>
      <c r="C742" s="17" t="s">
        <v>997</v>
      </c>
      <c r="D742" s="17" t="s">
        <v>1025</v>
      </c>
    </row>
    <row r="743" spans="1:4">
      <c r="A743" s="17">
        <v>1076027</v>
      </c>
      <c r="B743" s="17" t="s">
        <v>283</v>
      </c>
      <c r="C743" s="17" t="s">
        <v>997</v>
      </c>
      <c r="D743" s="17" t="s">
        <v>1026</v>
      </c>
    </row>
    <row r="744" spans="1:4">
      <c r="A744" s="17">
        <v>1076028</v>
      </c>
      <c r="B744" s="17" t="s">
        <v>283</v>
      </c>
      <c r="C744" s="17" t="s">
        <v>997</v>
      </c>
      <c r="D744" s="17" t="s">
        <v>1027</v>
      </c>
    </row>
    <row r="745" spans="1:4">
      <c r="A745" s="17">
        <v>1076029</v>
      </c>
      <c r="B745" s="17" t="s">
        <v>283</v>
      </c>
      <c r="C745" s="17" t="s">
        <v>997</v>
      </c>
      <c r="D745" s="17" t="s">
        <v>1028</v>
      </c>
    </row>
    <row r="746" spans="1:4">
      <c r="A746" s="17">
        <v>1076030</v>
      </c>
      <c r="B746" s="17" t="s">
        <v>283</v>
      </c>
      <c r="C746" s="17" t="s">
        <v>997</v>
      </c>
      <c r="D746" s="17" t="s">
        <v>1029</v>
      </c>
    </row>
    <row r="747" spans="1:4">
      <c r="A747" s="17">
        <v>1076031</v>
      </c>
      <c r="B747" s="17" t="s">
        <v>283</v>
      </c>
      <c r="C747" s="17" t="s">
        <v>997</v>
      </c>
      <c r="D747" s="17" t="s">
        <v>1030</v>
      </c>
    </row>
    <row r="748" spans="1:4">
      <c r="A748" s="17">
        <v>1076032</v>
      </c>
      <c r="B748" s="17" t="s">
        <v>283</v>
      </c>
      <c r="C748" s="17" t="s">
        <v>997</v>
      </c>
      <c r="D748" s="17" t="s">
        <v>1031</v>
      </c>
    </row>
    <row r="749" spans="1:4">
      <c r="A749" s="17">
        <v>1076033</v>
      </c>
      <c r="B749" s="17" t="s">
        <v>283</v>
      </c>
      <c r="C749" s="17" t="s">
        <v>997</v>
      </c>
      <c r="D749" s="17" t="s">
        <v>1032</v>
      </c>
    </row>
    <row r="750" spans="1:4">
      <c r="A750" s="17">
        <v>1076034</v>
      </c>
      <c r="B750" s="17" t="s">
        <v>283</v>
      </c>
      <c r="C750" s="17" t="s">
        <v>997</v>
      </c>
      <c r="D750" s="17" t="s">
        <v>1033</v>
      </c>
    </row>
    <row r="751" spans="1:4">
      <c r="A751" s="17">
        <v>1076035</v>
      </c>
      <c r="B751" s="17" t="s">
        <v>283</v>
      </c>
      <c r="C751" s="17" t="s">
        <v>997</v>
      </c>
      <c r="D751" s="17" t="s">
        <v>1034</v>
      </c>
    </row>
    <row r="752" spans="1:4">
      <c r="A752" s="17">
        <v>1076036</v>
      </c>
      <c r="B752" s="17" t="s">
        <v>283</v>
      </c>
      <c r="C752" s="17" t="s">
        <v>997</v>
      </c>
      <c r="D752" s="17" t="s">
        <v>1035</v>
      </c>
    </row>
    <row r="753" spans="1:4">
      <c r="A753" s="17">
        <v>1076037</v>
      </c>
      <c r="B753" s="17" t="s">
        <v>283</v>
      </c>
      <c r="C753" s="17" t="s">
        <v>997</v>
      </c>
      <c r="D753" s="17" t="s">
        <v>1036</v>
      </c>
    </row>
    <row r="754" spans="1:4">
      <c r="A754" s="17">
        <v>1076490</v>
      </c>
      <c r="B754" s="17" t="s">
        <v>283</v>
      </c>
      <c r="C754" s="17" t="s">
        <v>997</v>
      </c>
      <c r="D754" s="17" t="s">
        <v>1037</v>
      </c>
    </row>
    <row r="755" spans="1:4">
      <c r="A755" s="17">
        <v>1076401</v>
      </c>
      <c r="B755" s="17" t="s">
        <v>283</v>
      </c>
      <c r="C755" s="17" t="s">
        <v>997</v>
      </c>
      <c r="D755" s="17" t="s">
        <v>1038</v>
      </c>
    </row>
    <row r="756" spans="1:4">
      <c r="A756" s="17">
        <v>1076402</v>
      </c>
      <c r="B756" s="17" t="s">
        <v>283</v>
      </c>
      <c r="C756" s="17" t="s">
        <v>997</v>
      </c>
      <c r="D756" s="17" t="s">
        <v>1039</v>
      </c>
    </row>
    <row r="757" spans="1:4">
      <c r="A757" s="17">
        <v>1076403</v>
      </c>
      <c r="B757" s="17" t="s">
        <v>283</v>
      </c>
      <c r="C757" s="17" t="s">
        <v>997</v>
      </c>
      <c r="D757" s="17" t="s">
        <v>1040</v>
      </c>
    </row>
    <row r="758" spans="1:4">
      <c r="A758" s="17">
        <v>1076404</v>
      </c>
      <c r="B758" s="17" t="s">
        <v>283</v>
      </c>
      <c r="C758" s="17" t="s">
        <v>997</v>
      </c>
      <c r="D758" s="17" t="s">
        <v>1041</v>
      </c>
    </row>
    <row r="759" spans="1:4">
      <c r="A759" s="17">
        <v>1076405</v>
      </c>
      <c r="B759" s="17" t="s">
        <v>283</v>
      </c>
      <c r="C759" s="17" t="s">
        <v>997</v>
      </c>
      <c r="D759" s="17" t="s">
        <v>1042</v>
      </c>
    </row>
    <row r="760" spans="1:4">
      <c r="A760" s="17">
        <v>1076406</v>
      </c>
      <c r="B760" s="17" t="s">
        <v>283</v>
      </c>
      <c r="C760" s="17" t="s">
        <v>997</v>
      </c>
      <c r="D760" s="17" t="s">
        <v>1043</v>
      </c>
    </row>
    <row r="761" spans="1:4">
      <c r="A761" s="17">
        <v>1076407</v>
      </c>
      <c r="B761" s="17" t="s">
        <v>283</v>
      </c>
      <c r="C761" s="17" t="s">
        <v>997</v>
      </c>
      <c r="D761" s="17" t="s">
        <v>1044</v>
      </c>
    </row>
    <row r="762" spans="1:4">
      <c r="A762" s="17">
        <v>1076408</v>
      </c>
      <c r="B762" s="17" t="s">
        <v>283</v>
      </c>
      <c r="C762" s="17" t="s">
        <v>997</v>
      </c>
      <c r="D762" s="17" t="s">
        <v>1045</v>
      </c>
    </row>
    <row r="763" spans="1:4">
      <c r="A763" s="17">
        <v>1076409</v>
      </c>
      <c r="B763" s="17" t="s">
        <v>283</v>
      </c>
      <c r="C763" s="17" t="s">
        <v>997</v>
      </c>
      <c r="D763" s="17" t="s">
        <v>1046</v>
      </c>
    </row>
    <row r="764" spans="1:4">
      <c r="A764" s="17">
        <v>1076410</v>
      </c>
      <c r="B764" s="17" t="s">
        <v>283</v>
      </c>
      <c r="C764" s="17" t="s">
        <v>997</v>
      </c>
      <c r="D764" s="17" t="s">
        <v>1047</v>
      </c>
    </row>
    <row r="765" spans="1:4">
      <c r="A765" s="17">
        <v>1076411</v>
      </c>
      <c r="B765" s="17" t="s">
        <v>283</v>
      </c>
      <c r="C765" s="17" t="s">
        <v>997</v>
      </c>
      <c r="D765" s="17" t="s">
        <v>1048</v>
      </c>
    </row>
    <row r="766" spans="1:4">
      <c r="A766" s="17">
        <v>1076412</v>
      </c>
      <c r="B766" s="17" t="s">
        <v>283</v>
      </c>
      <c r="C766" s="17" t="s">
        <v>997</v>
      </c>
      <c r="D766" s="17" t="s">
        <v>1049</v>
      </c>
    </row>
    <row r="767" spans="1:4">
      <c r="A767" s="17">
        <v>1076413</v>
      </c>
      <c r="B767" s="17" t="s">
        <v>283</v>
      </c>
      <c r="C767" s="17" t="s">
        <v>997</v>
      </c>
      <c r="D767" s="17" t="s">
        <v>1050</v>
      </c>
    </row>
    <row r="768" spans="1:4">
      <c r="A768" s="17">
        <v>1076414</v>
      </c>
      <c r="B768" s="17" t="s">
        <v>283</v>
      </c>
      <c r="C768" s="17" t="s">
        <v>997</v>
      </c>
      <c r="D768" s="17" t="s">
        <v>1051</v>
      </c>
    </row>
    <row r="769" spans="1:4">
      <c r="A769" s="17">
        <v>1076415</v>
      </c>
      <c r="B769" s="17" t="s">
        <v>283</v>
      </c>
      <c r="C769" s="17" t="s">
        <v>997</v>
      </c>
      <c r="D769" s="17" t="s">
        <v>1052</v>
      </c>
    </row>
    <row r="770" spans="1:4">
      <c r="A770" s="17">
        <v>1076416</v>
      </c>
      <c r="B770" s="17" t="s">
        <v>283</v>
      </c>
      <c r="C770" s="17" t="s">
        <v>997</v>
      </c>
      <c r="D770" s="17" t="s">
        <v>1053</v>
      </c>
    </row>
    <row r="771" spans="1:4">
      <c r="A771" s="17">
        <v>1076417</v>
      </c>
      <c r="B771" s="17" t="s">
        <v>283</v>
      </c>
      <c r="C771" s="17" t="s">
        <v>997</v>
      </c>
      <c r="D771" s="17" t="s">
        <v>1054</v>
      </c>
    </row>
    <row r="772" spans="1:4">
      <c r="A772" s="17">
        <v>1076418</v>
      </c>
      <c r="B772" s="17" t="s">
        <v>283</v>
      </c>
      <c r="C772" s="17" t="s">
        <v>997</v>
      </c>
      <c r="D772" s="17" t="s">
        <v>1055</v>
      </c>
    </row>
    <row r="773" spans="1:4">
      <c r="A773" s="17">
        <v>1076419</v>
      </c>
      <c r="B773" s="17" t="s">
        <v>283</v>
      </c>
      <c r="C773" s="17" t="s">
        <v>997</v>
      </c>
      <c r="D773" s="17" t="s">
        <v>1056</v>
      </c>
    </row>
    <row r="774" spans="1:4">
      <c r="A774" s="17">
        <v>1076420</v>
      </c>
      <c r="B774" s="17" t="s">
        <v>283</v>
      </c>
      <c r="C774" s="17" t="s">
        <v>997</v>
      </c>
      <c r="D774" s="17" t="s">
        <v>1057</v>
      </c>
    </row>
    <row r="775" spans="1:4">
      <c r="A775" s="17">
        <v>1076421</v>
      </c>
      <c r="B775" s="17" t="s">
        <v>283</v>
      </c>
      <c r="C775" s="17" t="s">
        <v>997</v>
      </c>
      <c r="D775" s="17" t="s">
        <v>1058</v>
      </c>
    </row>
    <row r="776" spans="1:4">
      <c r="A776" s="17">
        <v>1076422</v>
      </c>
      <c r="B776" s="17" t="s">
        <v>283</v>
      </c>
      <c r="C776" s="17" t="s">
        <v>997</v>
      </c>
      <c r="D776" s="17" t="s">
        <v>1059</v>
      </c>
    </row>
    <row r="777" spans="1:4">
      <c r="A777" s="17">
        <v>1076423</v>
      </c>
      <c r="B777" s="17" t="s">
        <v>283</v>
      </c>
      <c r="C777" s="17" t="s">
        <v>997</v>
      </c>
      <c r="D777" s="17" t="s">
        <v>1060</v>
      </c>
    </row>
    <row r="778" spans="1:4">
      <c r="A778" s="17">
        <v>1076424</v>
      </c>
      <c r="B778" s="17" t="s">
        <v>283</v>
      </c>
      <c r="C778" s="17" t="s">
        <v>997</v>
      </c>
      <c r="D778" s="17" t="s">
        <v>1061</v>
      </c>
    </row>
    <row r="779" spans="1:4">
      <c r="A779" s="17">
        <v>1076425</v>
      </c>
      <c r="B779" s="17" t="s">
        <v>283</v>
      </c>
      <c r="C779" s="17" t="s">
        <v>997</v>
      </c>
      <c r="D779" s="17" t="s">
        <v>1062</v>
      </c>
    </row>
    <row r="780" spans="1:4">
      <c r="A780" s="17">
        <v>1076426</v>
      </c>
      <c r="B780" s="17" t="s">
        <v>283</v>
      </c>
      <c r="C780" s="17" t="s">
        <v>997</v>
      </c>
      <c r="D780" s="17" t="s">
        <v>1063</v>
      </c>
    </row>
    <row r="781" spans="1:4">
      <c r="A781" s="17">
        <v>1076427</v>
      </c>
      <c r="B781" s="17" t="s">
        <v>283</v>
      </c>
      <c r="C781" s="17" t="s">
        <v>997</v>
      </c>
      <c r="D781" s="17" t="s">
        <v>1064</v>
      </c>
    </row>
    <row r="782" spans="1:4">
      <c r="A782" s="17">
        <v>1076428</v>
      </c>
      <c r="B782" s="17" t="s">
        <v>283</v>
      </c>
      <c r="C782" s="17" t="s">
        <v>997</v>
      </c>
      <c r="D782" s="17" t="s">
        <v>1065</v>
      </c>
    </row>
    <row r="783" spans="1:4">
      <c r="A783" s="17">
        <v>1076429</v>
      </c>
      <c r="B783" s="17" t="s">
        <v>283</v>
      </c>
      <c r="C783" s="17" t="s">
        <v>997</v>
      </c>
      <c r="D783" s="17" t="s">
        <v>1066</v>
      </c>
    </row>
    <row r="784" spans="1:4">
      <c r="A784" s="17">
        <v>1076430</v>
      </c>
      <c r="B784" s="17" t="s">
        <v>283</v>
      </c>
      <c r="C784" s="17" t="s">
        <v>997</v>
      </c>
      <c r="D784" s="17" t="s">
        <v>1067</v>
      </c>
    </row>
    <row r="785" spans="1:4">
      <c r="A785" s="17">
        <v>1076431</v>
      </c>
      <c r="B785" s="17" t="s">
        <v>283</v>
      </c>
      <c r="C785" s="17" t="s">
        <v>997</v>
      </c>
      <c r="D785" s="17" t="s">
        <v>1068</v>
      </c>
    </row>
    <row r="786" spans="1:4">
      <c r="A786" s="17">
        <v>1076432</v>
      </c>
      <c r="B786" s="17" t="s">
        <v>283</v>
      </c>
      <c r="C786" s="17" t="s">
        <v>997</v>
      </c>
      <c r="D786" s="17" t="s">
        <v>1069</v>
      </c>
    </row>
    <row r="787" spans="1:4">
      <c r="A787" s="17">
        <v>1076433</v>
      </c>
      <c r="B787" s="17" t="s">
        <v>283</v>
      </c>
      <c r="C787" s="17" t="s">
        <v>997</v>
      </c>
      <c r="D787" s="17" t="s">
        <v>1070</v>
      </c>
    </row>
    <row r="788" spans="1:4">
      <c r="A788" s="17">
        <v>1076434</v>
      </c>
      <c r="B788" s="17" t="s">
        <v>283</v>
      </c>
      <c r="C788" s="17" t="s">
        <v>997</v>
      </c>
      <c r="D788" s="17" t="s">
        <v>1071</v>
      </c>
    </row>
    <row r="789" spans="1:4">
      <c r="A789" s="17">
        <v>1076435</v>
      </c>
      <c r="B789" s="17" t="s">
        <v>283</v>
      </c>
      <c r="C789" s="17" t="s">
        <v>997</v>
      </c>
      <c r="D789" s="17" t="s">
        <v>1072</v>
      </c>
    </row>
    <row r="790" spans="1:4">
      <c r="A790" s="17">
        <v>1076436</v>
      </c>
      <c r="B790" s="17" t="s">
        <v>283</v>
      </c>
      <c r="C790" s="17" t="s">
        <v>997</v>
      </c>
      <c r="D790" s="17" t="s">
        <v>1073</v>
      </c>
    </row>
    <row r="791" spans="1:4">
      <c r="A791" s="17">
        <v>1076190</v>
      </c>
      <c r="B791" s="17" t="s">
        <v>283</v>
      </c>
      <c r="C791" s="17" t="s">
        <v>997</v>
      </c>
      <c r="D791" s="17" t="s">
        <v>1074</v>
      </c>
    </row>
    <row r="792" spans="1:4">
      <c r="A792" s="17">
        <v>1076101</v>
      </c>
      <c r="B792" s="17" t="s">
        <v>283</v>
      </c>
      <c r="C792" s="17" t="s">
        <v>997</v>
      </c>
      <c r="D792" s="17" t="s">
        <v>1075</v>
      </c>
    </row>
    <row r="793" spans="1:4">
      <c r="A793" s="17">
        <v>1076102</v>
      </c>
      <c r="B793" s="17" t="s">
        <v>283</v>
      </c>
      <c r="C793" s="17" t="s">
        <v>997</v>
      </c>
      <c r="D793" s="17" t="s">
        <v>1076</v>
      </c>
    </row>
    <row r="794" spans="1:4">
      <c r="A794" s="17">
        <v>1076103</v>
      </c>
      <c r="B794" s="17" t="s">
        <v>283</v>
      </c>
      <c r="C794" s="17" t="s">
        <v>997</v>
      </c>
      <c r="D794" s="17" t="s">
        <v>1077</v>
      </c>
    </row>
    <row r="795" spans="1:4">
      <c r="A795" s="17">
        <v>1076104</v>
      </c>
      <c r="B795" s="17" t="s">
        <v>283</v>
      </c>
      <c r="C795" s="17" t="s">
        <v>997</v>
      </c>
      <c r="D795" s="17" t="s">
        <v>1078</v>
      </c>
    </row>
    <row r="796" spans="1:4">
      <c r="A796" s="17">
        <v>1076105</v>
      </c>
      <c r="B796" s="17" t="s">
        <v>283</v>
      </c>
      <c r="C796" s="17" t="s">
        <v>997</v>
      </c>
      <c r="D796" s="17" t="s">
        <v>1079</v>
      </c>
    </row>
    <row r="797" spans="1:4">
      <c r="A797" s="17">
        <v>1076106</v>
      </c>
      <c r="B797" s="17" t="s">
        <v>283</v>
      </c>
      <c r="C797" s="17" t="s">
        <v>997</v>
      </c>
      <c r="D797" s="17" t="s">
        <v>1080</v>
      </c>
    </row>
    <row r="798" spans="1:4">
      <c r="A798" s="17">
        <v>1076107</v>
      </c>
      <c r="B798" s="17" t="s">
        <v>283</v>
      </c>
      <c r="C798" s="17" t="s">
        <v>997</v>
      </c>
      <c r="D798" s="17" t="s">
        <v>1081</v>
      </c>
    </row>
    <row r="799" spans="1:4">
      <c r="A799" s="17">
        <v>1076108</v>
      </c>
      <c r="B799" s="17" t="s">
        <v>283</v>
      </c>
      <c r="C799" s="17" t="s">
        <v>997</v>
      </c>
      <c r="D799" s="17" t="s">
        <v>1082</v>
      </c>
    </row>
    <row r="800" spans="1:4">
      <c r="A800" s="17">
        <v>1076109</v>
      </c>
      <c r="B800" s="17" t="s">
        <v>283</v>
      </c>
      <c r="C800" s="17" t="s">
        <v>997</v>
      </c>
      <c r="D800" s="17" t="s">
        <v>1083</v>
      </c>
    </row>
    <row r="801" spans="1:4">
      <c r="A801" s="17">
        <v>1076110</v>
      </c>
      <c r="B801" s="17" t="s">
        <v>283</v>
      </c>
      <c r="C801" s="17" t="s">
        <v>997</v>
      </c>
      <c r="D801" s="17" t="s">
        <v>1084</v>
      </c>
    </row>
    <row r="802" spans="1:4">
      <c r="A802" s="17">
        <v>1076111</v>
      </c>
      <c r="B802" s="17" t="s">
        <v>283</v>
      </c>
      <c r="C802" s="17" t="s">
        <v>997</v>
      </c>
      <c r="D802" s="17" t="s">
        <v>1085</v>
      </c>
    </row>
    <row r="803" spans="1:4">
      <c r="A803" s="17">
        <v>1076112</v>
      </c>
      <c r="B803" s="17" t="s">
        <v>283</v>
      </c>
      <c r="C803" s="17" t="s">
        <v>997</v>
      </c>
      <c r="D803" s="17" t="s">
        <v>1086</v>
      </c>
    </row>
    <row r="804" spans="1:4">
      <c r="A804" s="17">
        <v>1076113</v>
      </c>
      <c r="B804" s="17" t="s">
        <v>283</v>
      </c>
      <c r="C804" s="17" t="s">
        <v>997</v>
      </c>
      <c r="D804" s="17" t="s">
        <v>1087</v>
      </c>
    </row>
    <row r="805" spans="1:4">
      <c r="A805" s="17">
        <v>1076114</v>
      </c>
      <c r="B805" s="17" t="s">
        <v>283</v>
      </c>
      <c r="C805" s="17" t="s">
        <v>997</v>
      </c>
      <c r="D805" s="17" t="s">
        <v>1088</v>
      </c>
    </row>
    <row r="806" spans="1:4">
      <c r="A806" s="17">
        <v>1076115</v>
      </c>
      <c r="B806" s="17" t="s">
        <v>283</v>
      </c>
      <c r="C806" s="17" t="s">
        <v>997</v>
      </c>
      <c r="D806" s="17" t="s">
        <v>1089</v>
      </c>
    </row>
    <row r="807" spans="1:4">
      <c r="A807" s="17">
        <v>1076116</v>
      </c>
      <c r="B807" s="17" t="s">
        <v>283</v>
      </c>
      <c r="C807" s="17" t="s">
        <v>997</v>
      </c>
      <c r="D807" s="17" t="s">
        <v>1090</v>
      </c>
    </row>
    <row r="808" spans="1:4">
      <c r="A808" s="17">
        <v>1076117</v>
      </c>
      <c r="B808" s="17" t="s">
        <v>283</v>
      </c>
      <c r="C808" s="17" t="s">
        <v>997</v>
      </c>
      <c r="D808" s="17" t="s">
        <v>1091</v>
      </c>
    </row>
    <row r="809" spans="1:4">
      <c r="A809" s="17">
        <v>1076118</v>
      </c>
      <c r="B809" s="17" t="s">
        <v>283</v>
      </c>
      <c r="C809" s="17" t="s">
        <v>997</v>
      </c>
      <c r="D809" s="17" t="s">
        <v>1092</v>
      </c>
    </row>
    <row r="810" spans="1:4">
      <c r="A810" s="17">
        <v>1076119</v>
      </c>
      <c r="B810" s="17" t="s">
        <v>283</v>
      </c>
      <c r="C810" s="17" t="s">
        <v>997</v>
      </c>
      <c r="D810" s="17" t="s">
        <v>1093</v>
      </c>
    </row>
    <row r="811" spans="1:4">
      <c r="A811" s="17">
        <v>1076120</v>
      </c>
      <c r="B811" s="17" t="s">
        <v>283</v>
      </c>
      <c r="C811" s="17" t="s">
        <v>997</v>
      </c>
      <c r="D811" s="17" t="s">
        <v>1094</v>
      </c>
    </row>
    <row r="812" spans="1:4">
      <c r="A812" s="17">
        <v>1076121</v>
      </c>
      <c r="B812" s="17" t="s">
        <v>283</v>
      </c>
      <c r="C812" s="17" t="s">
        <v>997</v>
      </c>
      <c r="D812" s="17" t="s">
        <v>1095</v>
      </c>
    </row>
    <row r="813" spans="1:4">
      <c r="A813" s="17">
        <v>1076122</v>
      </c>
      <c r="B813" s="17" t="s">
        <v>283</v>
      </c>
      <c r="C813" s="17" t="s">
        <v>997</v>
      </c>
      <c r="D813" s="17" t="s">
        <v>1096</v>
      </c>
    </row>
    <row r="814" spans="1:4">
      <c r="A814" s="17">
        <v>1076123</v>
      </c>
      <c r="B814" s="17" t="s">
        <v>283</v>
      </c>
      <c r="C814" s="17" t="s">
        <v>997</v>
      </c>
      <c r="D814" s="17" t="s">
        <v>1097</v>
      </c>
    </row>
    <row r="815" spans="1:4">
      <c r="A815" s="17">
        <v>1076124</v>
      </c>
      <c r="B815" s="17" t="s">
        <v>283</v>
      </c>
      <c r="C815" s="17" t="s">
        <v>997</v>
      </c>
      <c r="D815" s="17" t="s">
        <v>1098</v>
      </c>
    </row>
    <row r="816" spans="1:4">
      <c r="A816" s="17">
        <v>1076125</v>
      </c>
      <c r="B816" s="17" t="s">
        <v>283</v>
      </c>
      <c r="C816" s="17" t="s">
        <v>997</v>
      </c>
      <c r="D816" s="17" t="s">
        <v>1099</v>
      </c>
    </row>
    <row r="817" spans="1:4">
      <c r="A817" s="17">
        <v>1076126</v>
      </c>
      <c r="B817" s="17" t="s">
        <v>283</v>
      </c>
      <c r="C817" s="17" t="s">
        <v>997</v>
      </c>
      <c r="D817" s="17" t="s">
        <v>1100</v>
      </c>
    </row>
    <row r="818" spans="1:4">
      <c r="A818" s="17">
        <v>1076127</v>
      </c>
      <c r="B818" s="17" t="s">
        <v>283</v>
      </c>
      <c r="C818" s="17" t="s">
        <v>997</v>
      </c>
      <c r="D818" s="17" t="s">
        <v>1101</v>
      </c>
    </row>
    <row r="819" spans="1:4">
      <c r="A819" s="17">
        <v>1076128</v>
      </c>
      <c r="B819" s="17" t="s">
        <v>283</v>
      </c>
      <c r="C819" s="17" t="s">
        <v>997</v>
      </c>
      <c r="D819" s="17" t="s">
        <v>1102</v>
      </c>
    </row>
    <row r="820" spans="1:4">
      <c r="A820" s="17">
        <v>1076129</v>
      </c>
      <c r="B820" s="17" t="s">
        <v>283</v>
      </c>
      <c r="C820" s="17" t="s">
        <v>997</v>
      </c>
      <c r="D820" s="17" t="s">
        <v>1103</v>
      </c>
    </row>
    <row r="821" spans="1:4">
      <c r="A821" s="17">
        <v>1076130</v>
      </c>
      <c r="B821" s="17" t="s">
        <v>283</v>
      </c>
      <c r="C821" s="17" t="s">
        <v>997</v>
      </c>
      <c r="D821" s="17" t="s">
        <v>1104</v>
      </c>
    </row>
    <row r="822" spans="1:4">
      <c r="A822" s="17">
        <v>1076390</v>
      </c>
      <c r="B822" s="17" t="s">
        <v>283</v>
      </c>
      <c r="C822" s="17" t="s">
        <v>997</v>
      </c>
      <c r="D822" s="17" t="s">
        <v>1105</v>
      </c>
    </row>
    <row r="823" spans="1:4">
      <c r="A823" s="17">
        <v>1076301</v>
      </c>
      <c r="B823" s="17" t="s">
        <v>283</v>
      </c>
      <c r="C823" s="17" t="s">
        <v>997</v>
      </c>
      <c r="D823" s="17" t="s">
        <v>1106</v>
      </c>
    </row>
    <row r="824" spans="1:4">
      <c r="A824" s="17">
        <v>1076302</v>
      </c>
      <c r="B824" s="17" t="s">
        <v>283</v>
      </c>
      <c r="C824" s="17" t="s">
        <v>997</v>
      </c>
      <c r="D824" s="17" t="s">
        <v>1107</v>
      </c>
    </row>
    <row r="825" spans="1:4">
      <c r="A825" s="17">
        <v>1076303</v>
      </c>
      <c r="B825" s="17" t="s">
        <v>283</v>
      </c>
      <c r="C825" s="17" t="s">
        <v>997</v>
      </c>
      <c r="D825" s="17" t="s">
        <v>1108</v>
      </c>
    </row>
    <row r="826" spans="1:4">
      <c r="A826" s="17">
        <v>1076304</v>
      </c>
      <c r="B826" s="17" t="s">
        <v>283</v>
      </c>
      <c r="C826" s="17" t="s">
        <v>997</v>
      </c>
      <c r="D826" s="17" t="s">
        <v>1109</v>
      </c>
    </row>
    <row r="827" spans="1:4">
      <c r="A827" s="17">
        <v>1076305</v>
      </c>
      <c r="B827" s="17" t="s">
        <v>283</v>
      </c>
      <c r="C827" s="17" t="s">
        <v>997</v>
      </c>
      <c r="D827" s="17" t="s">
        <v>1110</v>
      </c>
    </row>
    <row r="828" spans="1:4">
      <c r="A828" s="17">
        <v>1076306</v>
      </c>
      <c r="B828" s="17" t="s">
        <v>283</v>
      </c>
      <c r="C828" s="17" t="s">
        <v>997</v>
      </c>
      <c r="D828" s="17" t="s">
        <v>1111</v>
      </c>
    </row>
    <row r="829" spans="1:4">
      <c r="A829" s="17">
        <v>1076307</v>
      </c>
      <c r="B829" s="17" t="s">
        <v>283</v>
      </c>
      <c r="C829" s="17" t="s">
        <v>997</v>
      </c>
      <c r="D829" s="17" t="s">
        <v>1112</v>
      </c>
    </row>
    <row r="830" spans="1:4">
      <c r="A830" s="17">
        <v>1076308</v>
      </c>
      <c r="B830" s="17" t="s">
        <v>283</v>
      </c>
      <c r="C830" s="17" t="s">
        <v>997</v>
      </c>
      <c r="D830" s="17" t="s">
        <v>1113</v>
      </c>
    </row>
    <row r="831" spans="1:4">
      <c r="A831" s="17">
        <v>1076309</v>
      </c>
      <c r="B831" s="17" t="s">
        <v>283</v>
      </c>
      <c r="C831" s="17" t="s">
        <v>997</v>
      </c>
      <c r="D831" s="17" t="s">
        <v>1114</v>
      </c>
    </row>
    <row r="832" spans="1:4">
      <c r="A832" s="17">
        <v>1076310</v>
      </c>
      <c r="B832" s="17" t="s">
        <v>283</v>
      </c>
      <c r="C832" s="17" t="s">
        <v>997</v>
      </c>
      <c r="D832" s="17" t="s">
        <v>1115</v>
      </c>
    </row>
    <row r="833" spans="1:4">
      <c r="A833" s="17">
        <v>1076311</v>
      </c>
      <c r="B833" s="17" t="s">
        <v>283</v>
      </c>
      <c r="C833" s="17" t="s">
        <v>997</v>
      </c>
      <c r="D833" s="17" t="s">
        <v>1116</v>
      </c>
    </row>
    <row r="834" spans="1:4">
      <c r="A834" s="17">
        <v>1076312</v>
      </c>
      <c r="B834" s="17" t="s">
        <v>283</v>
      </c>
      <c r="C834" s="17" t="s">
        <v>997</v>
      </c>
      <c r="D834" s="17" t="s">
        <v>1117</v>
      </c>
    </row>
    <row r="835" spans="1:4">
      <c r="A835" s="17">
        <v>1076313</v>
      </c>
      <c r="B835" s="17" t="s">
        <v>283</v>
      </c>
      <c r="C835" s="17" t="s">
        <v>997</v>
      </c>
      <c r="D835" s="17" t="s">
        <v>1118</v>
      </c>
    </row>
    <row r="836" spans="1:4">
      <c r="A836" s="17">
        <v>1076314</v>
      </c>
      <c r="B836" s="17" t="s">
        <v>283</v>
      </c>
      <c r="C836" s="17" t="s">
        <v>997</v>
      </c>
      <c r="D836" s="17" t="s">
        <v>1119</v>
      </c>
    </row>
    <row r="837" spans="1:4">
      <c r="A837" s="17">
        <v>1076315</v>
      </c>
      <c r="B837" s="17" t="s">
        <v>283</v>
      </c>
      <c r="C837" s="17" t="s">
        <v>997</v>
      </c>
      <c r="D837" s="17" t="s">
        <v>1120</v>
      </c>
    </row>
    <row r="838" spans="1:4">
      <c r="A838" s="17">
        <v>1076316</v>
      </c>
      <c r="B838" s="17" t="s">
        <v>283</v>
      </c>
      <c r="C838" s="17" t="s">
        <v>997</v>
      </c>
      <c r="D838" s="17" t="s">
        <v>1121</v>
      </c>
    </row>
    <row r="839" spans="1:4">
      <c r="A839" s="17">
        <v>1076317</v>
      </c>
      <c r="B839" s="17" t="s">
        <v>283</v>
      </c>
      <c r="C839" s="17" t="s">
        <v>997</v>
      </c>
      <c r="D839" s="17" t="s">
        <v>1122</v>
      </c>
    </row>
    <row r="840" spans="1:4">
      <c r="A840" s="17">
        <v>1076318</v>
      </c>
      <c r="B840" s="17" t="s">
        <v>283</v>
      </c>
      <c r="C840" s="17" t="s">
        <v>997</v>
      </c>
      <c r="D840" s="17" t="s">
        <v>1123</v>
      </c>
    </row>
    <row r="841" spans="1:4">
      <c r="A841" s="17">
        <v>1076319</v>
      </c>
      <c r="B841" s="17" t="s">
        <v>283</v>
      </c>
      <c r="C841" s="17" t="s">
        <v>997</v>
      </c>
      <c r="D841" s="17" t="s">
        <v>1124</v>
      </c>
    </row>
    <row r="842" spans="1:4">
      <c r="A842" s="17">
        <v>1076320</v>
      </c>
      <c r="B842" s="17" t="s">
        <v>283</v>
      </c>
      <c r="C842" s="17" t="s">
        <v>997</v>
      </c>
      <c r="D842" s="17" t="s">
        <v>1125</v>
      </c>
    </row>
    <row r="843" spans="1:4">
      <c r="A843" s="17">
        <v>1076321</v>
      </c>
      <c r="B843" s="17" t="s">
        <v>283</v>
      </c>
      <c r="C843" s="17" t="s">
        <v>997</v>
      </c>
      <c r="D843" s="17" t="s">
        <v>1126</v>
      </c>
    </row>
    <row r="844" spans="1:4">
      <c r="A844" s="17">
        <v>1076322</v>
      </c>
      <c r="B844" s="17" t="s">
        <v>283</v>
      </c>
      <c r="C844" s="17" t="s">
        <v>997</v>
      </c>
      <c r="D844" s="17" t="s">
        <v>1127</v>
      </c>
    </row>
    <row r="845" spans="1:4">
      <c r="A845" s="17">
        <v>1076323</v>
      </c>
      <c r="B845" s="17" t="s">
        <v>283</v>
      </c>
      <c r="C845" s="17" t="s">
        <v>997</v>
      </c>
      <c r="D845" s="17" t="s">
        <v>1128</v>
      </c>
    </row>
    <row r="846" spans="1:4">
      <c r="A846" s="17">
        <v>1076324</v>
      </c>
      <c r="B846" s="17" t="s">
        <v>283</v>
      </c>
      <c r="C846" s="17" t="s">
        <v>997</v>
      </c>
      <c r="D846" s="17" t="s">
        <v>1129</v>
      </c>
    </row>
    <row r="847" spans="1:4">
      <c r="A847" s="17">
        <v>1076325</v>
      </c>
      <c r="B847" s="17" t="s">
        <v>283</v>
      </c>
      <c r="C847" s="17" t="s">
        <v>997</v>
      </c>
      <c r="D847" s="17" t="s">
        <v>1130</v>
      </c>
    </row>
    <row r="848" spans="1:4">
      <c r="A848" s="17">
        <v>1076326</v>
      </c>
      <c r="B848" s="17" t="s">
        <v>283</v>
      </c>
      <c r="C848" s="17" t="s">
        <v>997</v>
      </c>
      <c r="D848" s="17" t="s">
        <v>1131</v>
      </c>
    </row>
    <row r="849" spans="1:4">
      <c r="A849" s="17">
        <v>1076327</v>
      </c>
      <c r="B849" s="17" t="s">
        <v>283</v>
      </c>
      <c r="C849" s="17" t="s">
        <v>997</v>
      </c>
      <c r="D849" s="17" t="s">
        <v>1132</v>
      </c>
    </row>
    <row r="850" spans="1:4">
      <c r="A850" s="17">
        <v>1076328</v>
      </c>
      <c r="B850" s="17" t="s">
        <v>283</v>
      </c>
      <c r="C850" s="17" t="s">
        <v>997</v>
      </c>
      <c r="D850" s="17" t="s">
        <v>1133</v>
      </c>
    </row>
    <row r="851" spans="1:4">
      <c r="A851" s="17">
        <v>1076329</v>
      </c>
      <c r="B851" s="17" t="s">
        <v>283</v>
      </c>
      <c r="C851" s="17" t="s">
        <v>997</v>
      </c>
      <c r="D851" s="17" t="s">
        <v>1134</v>
      </c>
    </row>
    <row r="852" spans="1:4">
      <c r="A852" s="17">
        <v>1076330</v>
      </c>
      <c r="B852" s="17" t="s">
        <v>283</v>
      </c>
      <c r="C852" s="17" t="s">
        <v>997</v>
      </c>
      <c r="D852" s="17" t="s">
        <v>1135</v>
      </c>
    </row>
    <row r="853" spans="1:4">
      <c r="A853" s="17">
        <v>1076331</v>
      </c>
      <c r="B853" s="17" t="s">
        <v>283</v>
      </c>
      <c r="C853" s="17" t="s">
        <v>997</v>
      </c>
      <c r="D853" s="17" t="s">
        <v>1136</v>
      </c>
    </row>
    <row r="854" spans="1:4">
      <c r="A854" s="17">
        <v>1076332</v>
      </c>
      <c r="B854" s="17" t="s">
        <v>283</v>
      </c>
      <c r="C854" s="17" t="s">
        <v>997</v>
      </c>
      <c r="D854" s="17" t="s">
        <v>1137</v>
      </c>
    </row>
    <row r="855" spans="1:4">
      <c r="A855" s="17">
        <v>1076333</v>
      </c>
      <c r="B855" s="17" t="s">
        <v>283</v>
      </c>
      <c r="C855" s="17" t="s">
        <v>997</v>
      </c>
      <c r="D855" s="17" t="s">
        <v>1138</v>
      </c>
    </row>
    <row r="856" spans="1:4">
      <c r="A856" s="17">
        <v>1076334</v>
      </c>
      <c r="B856" s="17" t="s">
        <v>283</v>
      </c>
      <c r="C856" s="17" t="s">
        <v>997</v>
      </c>
      <c r="D856" s="17" t="s">
        <v>1139</v>
      </c>
    </row>
    <row r="857" spans="1:4">
      <c r="A857" s="17">
        <v>1076335</v>
      </c>
      <c r="B857" s="17" t="s">
        <v>283</v>
      </c>
      <c r="C857" s="17" t="s">
        <v>997</v>
      </c>
      <c r="D857" s="17" t="s">
        <v>1140</v>
      </c>
    </row>
    <row r="858" spans="1:4">
      <c r="A858" s="17">
        <v>1076336</v>
      </c>
      <c r="B858" s="17" t="s">
        <v>283</v>
      </c>
      <c r="C858" s="17" t="s">
        <v>997</v>
      </c>
      <c r="D858" s="17" t="s">
        <v>1141</v>
      </c>
    </row>
    <row r="859" spans="1:4">
      <c r="A859" s="17">
        <v>1076337</v>
      </c>
      <c r="B859" s="17" t="s">
        <v>283</v>
      </c>
      <c r="C859" s="17" t="s">
        <v>997</v>
      </c>
      <c r="D859" s="17" t="s">
        <v>1142</v>
      </c>
    </row>
    <row r="860" spans="1:4">
      <c r="A860" s="17">
        <v>1076338</v>
      </c>
      <c r="B860" s="17" t="s">
        <v>283</v>
      </c>
      <c r="C860" s="17" t="s">
        <v>997</v>
      </c>
      <c r="D860" s="17" t="s">
        <v>1143</v>
      </c>
    </row>
    <row r="861" spans="1:4">
      <c r="A861" s="17">
        <v>1076339</v>
      </c>
      <c r="B861" s="17" t="s">
        <v>283</v>
      </c>
      <c r="C861" s="17" t="s">
        <v>997</v>
      </c>
      <c r="D861" s="17" t="s">
        <v>1144</v>
      </c>
    </row>
    <row r="862" spans="1:4">
      <c r="A862" s="17">
        <v>1076290</v>
      </c>
      <c r="B862" s="17" t="s">
        <v>283</v>
      </c>
      <c r="C862" s="17" t="s">
        <v>997</v>
      </c>
      <c r="D862" s="17" t="s">
        <v>1145</v>
      </c>
    </row>
    <row r="863" spans="1:4">
      <c r="A863" s="17">
        <v>1076201</v>
      </c>
      <c r="B863" s="17" t="s">
        <v>283</v>
      </c>
      <c r="C863" s="17" t="s">
        <v>997</v>
      </c>
      <c r="D863" s="17" t="s">
        <v>1146</v>
      </c>
    </row>
    <row r="864" spans="1:4">
      <c r="A864" s="17">
        <v>1076202</v>
      </c>
      <c r="B864" s="17" t="s">
        <v>283</v>
      </c>
      <c r="C864" s="17" t="s">
        <v>997</v>
      </c>
      <c r="D864" s="17" t="s">
        <v>1147</v>
      </c>
    </row>
    <row r="865" spans="1:4">
      <c r="A865" s="17">
        <v>1076203</v>
      </c>
      <c r="B865" s="17" t="s">
        <v>283</v>
      </c>
      <c r="C865" s="17" t="s">
        <v>997</v>
      </c>
      <c r="D865" s="17" t="s">
        <v>1148</v>
      </c>
    </row>
    <row r="866" spans="1:4">
      <c r="A866" s="17">
        <v>1076204</v>
      </c>
      <c r="B866" s="17" t="s">
        <v>283</v>
      </c>
      <c r="C866" s="17" t="s">
        <v>997</v>
      </c>
      <c r="D866" s="17" t="s">
        <v>1149</v>
      </c>
    </row>
    <row r="867" spans="1:4">
      <c r="A867" s="17">
        <v>1076205</v>
      </c>
      <c r="B867" s="17" t="s">
        <v>283</v>
      </c>
      <c r="C867" s="17" t="s">
        <v>997</v>
      </c>
      <c r="D867" s="17" t="s">
        <v>1150</v>
      </c>
    </row>
    <row r="868" spans="1:4">
      <c r="A868" s="17">
        <v>1076206</v>
      </c>
      <c r="B868" s="17" t="s">
        <v>283</v>
      </c>
      <c r="C868" s="17" t="s">
        <v>997</v>
      </c>
      <c r="D868" s="17" t="s">
        <v>1151</v>
      </c>
    </row>
    <row r="869" spans="1:4">
      <c r="A869" s="17">
        <v>1076207</v>
      </c>
      <c r="B869" s="17" t="s">
        <v>283</v>
      </c>
      <c r="C869" s="17" t="s">
        <v>997</v>
      </c>
      <c r="D869" s="17" t="s">
        <v>1152</v>
      </c>
    </row>
    <row r="870" spans="1:4">
      <c r="A870" s="17">
        <v>1076208</v>
      </c>
      <c r="B870" s="17" t="s">
        <v>283</v>
      </c>
      <c r="C870" s="17" t="s">
        <v>997</v>
      </c>
      <c r="D870" s="17" t="s">
        <v>1153</v>
      </c>
    </row>
    <row r="871" spans="1:4">
      <c r="A871" s="17">
        <v>1076209</v>
      </c>
      <c r="B871" s="17" t="s">
        <v>283</v>
      </c>
      <c r="C871" s="17" t="s">
        <v>997</v>
      </c>
      <c r="D871" s="17" t="s">
        <v>1154</v>
      </c>
    </row>
    <row r="872" spans="1:4">
      <c r="A872" s="17">
        <v>1076210</v>
      </c>
      <c r="B872" s="17" t="s">
        <v>283</v>
      </c>
      <c r="C872" s="17" t="s">
        <v>997</v>
      </c>
      <c r="D872" s="17" t="s">
        <v>1155</v>
      </c>
    </row>
    <row r="873" spans="1:4">
      <c r="A873" s="17">
        <v>1076211</v>
      </c>
      <c r="B873" s="17" t="s">
        <v>283</v>
      </c>
      <c r="C873" s="17" t="s">
        <v>997</v>
      </c>
      <c r="D873" s="17" t="s">
        <v>1156</v>
      </c>
    </row>
    <row r="874" spans="1:4">
      <c r="A874" s="17">
        <v>1076212</v>
      </c>
      <c r="B874" s="17" t="s">
        <v>283</v>
      </c>
      <c r="C874" s="17" t="s">
        <v>997</v>
      </c>
      <c r="D874" s="17" t="s">
        <v>1157</v>
      </c>
    </row>
    <row r="875" spans="1:4">
      <c r="A875" s="17">
        <v>1076213</v>
      </c>
      <c r="B875" s="17" t="s">
        <v>283</v>
      </c>
      <c r="C875" s="17" t="s">
        <v>997</v>
      </c>
      <c r="D875" s="17" t="s">
        <v>1158</v>
      </c>
    </row>
    <row r="876" spans="1:4">
      <c r="A876" s="17">
        <v>1076214</v>
      </c>
      <c r="B876" s="17" t="s">
        <v>283</v>
      </c>
      <c r="C876" s="17" t="s">
        <v>997</v>
      </c>
      <c r="D876" s="17" t="s">
        <v>1159</v>
      </c>
    </row>
    <row r="877" spans="1:4">
      <c r="A877" s="17">
        <v>1076215</v>
      </c>
      <c r="B877" s="17" t="s">
        <v>283</v>
      </c>
      <c r="C877" s="17" t="s">
        <v>997</v>
      </c>
      <c r="D877" s="17" t="s">
        <v>1160</v>
      </c>
    </row>
    <row r="878" spans="1:4">
      <c r="A878" s="17">
        <v>1076216</v>
      </c>
      <c r="B878" s="17" t="s">
        <v>283</v>
      </c>
      <c r="C878" s="17" t="s">
        <v>997</v>
      </c>
      <c r="D878" s="17" t="s">
        <v>1161</v>
      </c>
    </row>
    <row r="879" spans="1:4">
      <c r="A879" s="17">
        <v>1076217</v>
      </c>
      <c r="B879" s="17" t="s">
        <v>283</v>
      </c>
      <c r="C879" s="17" t="s">
        <v>997</v>
      </c>
      <c r="D879" s="17" t="s">
        <v>1162</v>
      </c>
    </row>
    <row r="880" spans="1:4">
      <c r="A880" s="17">
        <v>1076218</v>
      </c>
      <c r="B880" s="17" t="s">
        <v>283</v>
      </c>
      <c r="C880" s="17" t="s">
        <v>997</v>
      </c>
      <c r="D880" s="17" t="s">
        <v>1163</v>
      </c>
    </row>
    <row r="881" spans="1:4">
      <c r="A881" s="17">
        <v>1076219</v>
      </c>
      <c r="B881" s="17" t="s">
        <v>283</v>
      </c>
      <c r="C881" s="17" t="s">
        <v>997</v>
      </c>
      <c r="D881" s="17" t="s">
        <v>1164</v>
      </c>
    </row>
    <row r="882" spans="1:4">
      <c r="A882" s="17">
        <v>1076220</v>
      </c>
      <c r="B882" s="17" t="s">
        <v>283</v>
      </c>
      <c r="C882" s="17" t="s">
        <v>997</v>
      </c>
      <c r="D882" s="17" t="s">
        <v>1165</v>
      </c>
    </row>
    <row r="883" spans="1:4">
      <c r="A883" s="17">
        <v>1076221</v>
      </c>
      <c r="B883" s="17" t="s">
        <v>283</v>
      </c>
      <c r="C883" s="17" t="s">
        <v>997</v>
      </c>
      <c r="D883" s="17" t="s">
        <v>1166</v>
      </c>
    </row>
    <row r="884" spans="1:4">
      <c r="A884" s="17">
        <v>1076222</v>
      </c>
      <c r="B884" s="17" t="s">
        <v>283</v>
      </c>
      <c r="C884" s="17" t="s">
        <v>997</v>
      </c>
      <c r="D884" s="17" t="s">
        <v>1167</v>
      </c>
    </row>
    <row r="885" spans="1:4">
      <c r="A885" s="17">
        <v>1076223</v>
      </c>
      <c r="B885" s="17" t="s">
        <v>283</v>
      </c>
      <c r="C885" s="17" t="s">
        <v>997</v>
      </c>
      <c r="D885" s="17" t="s">
        <v>1168</v>
      </c>
    </row>
    <row r="886" spans="1:4">
      <c r="A886" s="17">
        <v>1076224</v>
      </c>
      <c r="B886" s="17" t="s">
        <v>283</v>
      </c>
      <c r="C886" s="17" t="s">
        <v>997</v>
      </c>
      <c r="D886" s="17" t="s">
        <v>1169</v>
      </c>
    </row>
    <row r="887" spans="1:4">
      <c r="A887" s="17">
        <v>1076225</v>
      </c>
      <c r="B887" s="17" t="s">
        <v>283</v>
      </c>
      <c r="C887" s="17" t="s">
        <v>997</v>
      </c>
      <c r="D887" s="17" t="s">
        <v>1170</v>
      </c>
    </row>
    <row r="888" spans="1:4">
      <c r="A888" s="17">
        <v>1076226</v>
      </c>
      <c r="B888" s="17" t="s">
        <v>283</v>
      </c>
      <c r="C888" s="17" t="s">
        <v>997</v>
      </c>
      <c r="D888" s="17" t="s">
        <v>1171</v>
      </c>
    </row>
    <row r="889" spans="1:4">
      <c r="A889" s="17">
        <v>1076227</v>
      </c>
      <c r="B889" s="17" t="s">
        <v>283</v>
      </c>
      <c r="C889" s="17" t="s">
        <v>997</v>
      </c>
      <c r="D889" s="17" t="s">
        <v>1172</v>
      </c>
    </row>
    <row r="890" spans="1:4">
      <c r="A890" s="17">
        <v>1076228</v>
      </c>
      <c r="B890" s="17" t="s">
        <v>283</v>
      </c>
      <c r="C890" s="17" t="s">
        <v>997</v>
      </c>
      <c r="D890" s="17" t="s">
        <v>1173</v>
      </c>
    </row>
    <row r="891" spans="1:4">
      <c r="A891" s="17">
        <v>1076229</v>
      </c>
      <c r="B891" s="17" t="s">
        <v>283</v>
      </c>
      <c r="C891" s="17" t="s">
        <v>997</v>
      </c>
      <c r="D891" s="17" t="s">
        <v>1174</v>
      </c>
    </row>
    <row r="892" spans="1:4">
      <c r="A892" s="17">
        <v>1076230</v>
      </c>
      <c r="B892" s="17" t="s">
        <v>283</v>
      </c>
      <c r="C892" s="17" t="s">
        <v>997</v>
      </c>
      <c r="D892" s="17" t="s">
        <v>1175</v>
      </c>
    </row>
    <row r="893" spans="1:4">
      <c r="A893" s="17">
        <v>1076231</v>
      </c>
      <c r="B893" s="17" t="s">
        <v>283</v>
      </c>
      <c r="C893" s="17" t="s">
        <v>997</v>
      </c>
      <c r="D893" s="17" t="s">
        <v>1176</v>
      </c>
    </row>
    <row r="894" spans="1:4">
      <c r="A894" s="17">
        <v>1076232</v>
      </c>
      <c r="B894" s="17" t="s">
        <v>283</v>
      </c>
      <c r="C894" s="17" t="s">
        <v>997</v>
      </c>
      <c r="D894" s="17" t="s">
        <v>1177</v>
      </c>
    </row>
    <row r="895" spans="1:4">
      <c r="A895" s="17">
        <v>1076233</v>
      </c>
      <c r="B895" s="17" t="s">
        <v>283</v>
      </c>
      <c r="C895" s="17" t="s">
        <v>997</v>
      </c>
      <c r="D895" s="17" t="s">
        <v>1178</v>
      </c>
    </row>
    <row r="896" spans="1:4">
      <c r="A896" s="17">
        <v>1076234</v>
      </c>
      <c r="B896" s="17" t="s">
        <v>283</v>
      </c>
      <c r="C896" s="17" t="s">
        <v>997</v>
      </c>
      <c r="D896" s="17" t="s">
        <v>1179</v>
      </c>
    </row>
    <row r="897" spans="1:4">
      <c r="A897" s="17">
        <v>1076235</v>
      </c>
      <c r="B897" s="17" t="s">
        <v>283</v>
      </c>
      <c r="C897" s="17" t="s">
        <v>997</v>
      </c>
      <c r="D897" s="17" t="s">
        <v>1180</v>
      </c>
    </row>
    <row r="898" spans="1:4">
      <c r="A898" s="17">
        <v>1076236</v>
      </c>
      <c r="B898" s="17" t="s">
        <v>283</v>
      </c>
      <c r="C898" s="17" t="s">
        <v>997</v>
      </c>
      <c r="D898" s="17" t="s">
        <v>1181</v>
      </c>
    </row>
    <row r="899" spans="1:4">
      <c r="A899" s="17">
        <v>1076237</v>
      </c>
      <c r="B899" s="17" t="s">
        <v>283</v>
      </c>
      <c r="C899" s="17" t="s">
        <v>997</v>
      </c>
      <c r="D899" s="17" t="s">
        <v>1182</v>
      </c>
    </row>
    <row r="900" spans="1:4">
      <c r="A900" s="17">
        <v>1076238</v>
      </c>
      <c r="B900" s="17" t="s">
        <v>283</v>
      </c>
      <c r="C900" s="17" t="s">
        <v>997</v>
      </c>
      <c r="D900" s="17" t="s">
        <v>1183</v>
      </c>
    </row>
    <row r="901" spans="1:4">
      <c r="A901" s="17">
        <v>1076239</v>
      </c>
      <c r="B901" s="17" t="s">
        <v>283</v>
      </c>
      <c r="C901" s="17" t="s">
        <v>997</v>
      </c>
      <c r="D901" s="17" t="s">
        <v>1184</v>
      </c>
    </row>
    <row r="902" spans="1:4">
      <c r="A902" s="17">
        <v>1076240</v>
      </c>
      <c r="B902" s="17" t="s">
        <v>283</v>
      </c>
      <c r="C902" s="17" t="s">
        <v>997</v>
      </c>
      <c r="D902" s="17" t="s">
        <v>1185</v>
      </c>
    </row>
    <row r="903" spans="1:4">
      <c r="A903" s="17">
        <v>1076241</v>
      </c>
      <c r="B903" s="17" t="s">
        <v>283</v>
      </c>
      <c r="C903" s="17" t="s">
        <v>997</v>
      </c>
      <c r="D903" s="17" t="s">
        <v>1186</v>
      </c>
    </row>
    <row r="904" spans="1:4">
      <c r="A904" s="17">
        <v>1076242</v>
      </c>
      <c r="B904" s="17" t="s">
        <v>283</v>
      </c>
      <c r="C904" s="17" t="s">
        <v>997</v>
      </c>
      <c r="D904" s="17" t="s">
        <v>1187</v>
      </c>
    </row>
    <row r="905" spans="1:4">
      <c r="A905" s="17">
        <v>1076243</v>
      </c>
      <c r="B905" s="17" t="s">
        <v>283</v>
      </c>
      <c r="C905" s="17" t="s">
        <v>997</v>
      </c>
      <c r="D905" s="17" t="s">
        <v>1188</v>
      </c>
    </row>
    <row r="906" spans="1:4">
      <c r="A906" s="17">
        <v>1076244</v>
      </c>
      <c r="B906" s="17" t="s">
        <v>283</v>
      </c>
      <c r="C906" s="17" t="s">
        <v>997</v>
      </c>
      <c r="D906" s="17" t="s">
        <v>1189</v>
      </c>
    </row>
    <row r="907" spans="1:4">
      <c r="A907" s="17">
        <v>1076245</v>
      </c>
      <c r="B907" s="17" t="s">
        <v>283</v>
      </c>
      <c r="C907" s="17" t="s">
        <v>997</v>
      </c>
      <c r="D907" s="17" t="s">
        <v>1190</v>
      </c>
    </row>
    <row r="908" spans="1:4">
      <c r="A908" s="17">
        <v>1060045</v>
      </c>
      <c r="B908" s="17" t="s">
        <v>283</v>
      </c>
      <c r="C908" s="17" t="s">
        <v>997</v>
      </c>
      <c r="D908" s="17" t="s">
        <v>1191</v>
      </c>
    </row>
    <row r="909" spans="1:4">
      <c r="A909" s="17">
        <v>1060041</v>
      </c>
      <c r="B909" s="17" t="s">
        <v>283</v>
      </c>
      <c r="C909" s="17" t="s">
        <v>997</v>
      </c>
      <c r="D909" s="17" t="s">
        <v>1192</v>
      </c>
    </row>
    <row r="910" spans="1:4">
      <c r="A910" s="17">
        <v>1060043</v>
      </c>
      <c r="B910" s="17" t="s">
        <v>283</v>
      </c>
      <c r="C910" s="17" t="s">
        <v>997</v>
      </c>
      <c r="D910" s="17" t="s">
        <v>1193</v>
      </c>
    </row>
    <row r="911" spans="1:4">
      <c r="A911" s="17">
        <v>1060042</v>
      </c>
      <c r="B911" s="17" t="s">
        <v>283</v>
      </c>
      <c r="C911" s="17" t="s">
        <v>997</v>
      </c>
      <c r="D911" s="17" t="s">
        <v>1194</v>
      </c>
    </row>
    <row r="912" spans="1:4">
      <c r="A912" s="17">
        <v>1050002</v>
      </c>
      <c r="B912" s="17" t="s">
        <v>283</v>
      </c>
      <c r="C912" s="17" t="s">
        <v>997</v>
      </c>
      <c r="D912" s="17" t="s">
        <v>1195</v>
      </c>
    </row>
    <row r="913" spans="1:4">
      <c r="A913" s="17">
        <v>1056290</v>
      </c>
      <c r="B913" s="17" t="s">
        <v>283</v>
      </c>
      <c r="C913" s="17" t="s">
        <v>997</v>
      </c>
      <c r="D913" s="17" t="s">
        <v>1196</v>
      </c>
    </row>
    <row r="914" spans="1:4">
      <c r="A914" s="17">
        <v>1056201</v>
      </c>
      <c r="B914" s="17" t="s">
        <v>283</v>
      </c>
      <c r="C914" s="17" t="s">
        <v>997</v>
      </c>
      <c r="D914" s="17" t="s">
        <v>1197</v>
      </c>
    </row>
    <row r="915" spans="1:4">
      <c r="A915" s="17">
        <v>1056202</v>
      </c>
      <c r="B915" s="17" t="s">
        <v>283</v>
      </c>
      <c r="C915" s="17" t="s">
        <v>997</v>
      </c>
      <c r="D915" s="17" t="s">
        <v>1198</v>
      </c>
    </row>
    <row r="916" spans="1:4">
      <c r="A916" s="17">
        <v>1056203</v>
      </c>
      <c r="B916" s="17" t="s">
        <v>283</v>
      </c>
      <c r="C916" s="17" t="s">
        <v>997</v>
      </c>
      <c r="D916" s="17" t="s">
        <v>1199</v>
      </c>
    </row>
    <row r="917" spans="1:4">
      <c r="A917" s="17">
        <v>1056204</v>
      </c>
      <c r="B917" s="17" t="s">
        <v>283</v>
      </c>
      <c r="C917" s="17" t="s">
        <v>997</v>
      </c>
      <c r="D917" s="17" t="s">
        <v>1200</v>
      </c>
    </row>
    <row r="918" spans="1:4">
      <c r="A918" s="17">
        <v>1056205</v>
      </c>
      <c r="B918" s="17" t="s">
        <v>283</v>
      </c>
      <c r="C918" s="17" t="s">
        <v>997</v>
      </c>
      <c r="D918" s="17" t="s">
        <v>1201</v>
      </c>
    </row>
    <row r="919" spans="1:4">
      <c r="A919" s="17">
        <v>1056206</v>
      </c>
      <c r="B919" s="17" t="s">
        <v>283</v>
      </c>
      <c r="C919" s="17" t="s">
        <v>997</v>
      </c>
      <c r="D919" s="17" t="s">
        <v>1202</v>
      </c>
    </row>
    <row r="920" spans="1:4">
      <c r="A920" s="17">
        <v>1056207</v>
      </c>
      <c r="B920" s="17" t="s">
        <v>283</v>
      </c>
      <c r="C920" s="17" t="s">
        <v>997</v>
      </c>
      <c r="D920" s="17" t="s">
        <v>1203</v>
      </c>
    </row>
    <row r="921" spans="1:4">
      <c r="A921" s="17">
        <v>1056208</v>
      </c>
      <c r="B921" s="17" t="s">
        <v>283</v>
      </c>
      <c r="C921" s="17" t="s">
        <v>997</v>
      </c>
      <c r="D921" s="17" t="s">
        <v>1204</v>
      </c>
    </row>
    <row r="922" spans="1:4">
      <c r="A922" s="17">
        <v>1056209</v>
      </c>
      <c r="B922" s="17" t="s">
        <v>283</v>
      </c>
      <c r="C922" s="17" t="s">
        <v>997</v>
      </c>
      <c r="D922" s="17" t="s">
        <v>1205</v>
      </c>
    </row>
    <row r="923" spans="1:4">
      <c r="A923" s="17">
        <v>1056210</v>
      </c>
      <c r="B923" s="17" t="s">
        <v>283</v>
      </c>
      <c r="C923" s="17" t="s">
        <v>997</v>
      </c>
      <c r="D923" s="17" t="s">
        <v>1206</v>
      </c>
    </row>
    <row r="924" spans="1:4">
      <c r="A924" s="17">
        <v>1056211</v>
      </c>
      <c r="B924" s="17" t="s">
        <v>283</v>
      </c>
      <c r="C924" s="17" t="s">
        <v>997</v>
      </c>
      <c r="D924" s="17" t="s">
        <v>1207</v>
      </c>
    </row>
    <row r="925" spans="1:4">
      <c r="A925" s="17">
        <v>1056212</v>
      </c>
      <c r="B925" s="17" t="s">
        <v>283</v>
      </c>
      <c r="C925" s="17" t="s">
        <v>997</v>
      </c>
      <c r="D925" s="17" t="s">
        <v>1208</v>
      </c>
    </row>
    <row r="926" spans="1:4">
      <c r="A926" s="17">
        <v>1056213</v>
      </c>
      <c r="B926" s="17" t="s">
        <v>283</v>
      </c>
      <c r="C926" s="17" t="s">
        <v>997</v>
      </c>
      <c r="D926" s="17" t="s">
        <v>1209</v>
      </c>
    </row>
    <row r="927" spans="1:4">
      <c r="A927" s="17">
        <v>1056214</v>
      </c>
      <c r="B927" s="17" t="s">
        <v>283</v>
      </c>
      <c r="C927" s="17" t="s">
        <v>997</v>
      </c>
      <c r="D927" s="17" t="s">
        <v>1210</v>
      </c>
    </row>
    <row r="928" spans="1:4">
      <c r="A928" s="17">
        <v>1056215</v>
      </c>
      <c r="B928" s="17" t="s">
        <v>283</v>
      </c>
      <c r="C928" s="17" t="s">
        <v>997</v>
      </c>
      <c r="D928" s="17" t="s">
        <v>1211</v>
      </c>
    </row>
    <row r="929" spans="1:4">
      <c r="A929" s="17">
        <v>1056216</v>
      </c>
      <c r="B929" s="17" t="s">
        <v>283</v>
      </c>
      <c r="C929" s="17" t="s">
        <v>997</v>
      </c>
      <c r="D929" s="17" t="s">
        <v>1212</v>
      </c>
    </row>
    <row r="930" spans="1:4">
      <c r="A930" s="17">
        <v>1056217</v>
      </c>
      <c r="B930" s="17" t="s">
        <v>283</v>
      </c>
      <c r="C930" s="17" t="s">
        <v>997</v>
      </c>
      <c r="D930" s="17" t="s">
        <v>1213</v>
      </c>
    </row>
    <row r="931" spans="1:4">
      <c r="A931" s="17">
        <v>1056218</v>
      </c>
      <c r="B931" s="17" t="s">
        <v>283</v>
      </c>
      <c r="C931" s="17" t="s">
        <v>997</v>
      </c>
      <c r="D931" s="17" t="s">
        <v>1214</v>
      </c>
    </row>
    <row r="932" spans="1:4">
      <c r="A932" s="17">
        <v>1056219</v>
      </c>
      <c r="B932" s="17" t="s">
        <v>283</v>
      </c>
      <c r="C932" s="17" t="s">
        <v>997</v>
      </c>
      <c r="D932" s="17" t="s">
        <v>1215</v>
      </c>
    </row>
    <row r="933" spans="1:4">
      <c r="A933" s="17">
        <v>1056220</v>
      </c>
      <c r="B933" s="17" t="s">
        <v>283</v>
      </c>
      <c r="C933" s="17" t="s">
        <v>997</v>
      </c>
      <c r="D933" s="17" t="s">
        <v>1216</v>
      </c>
    </row>
    <row r="934" spans="1:4">
      <c r="A934" s="17">
        <v>1056221</v>
      </c>
      <c r="B934" s="17" t="s">
        <v>283</v>
      </c>
      <c r="C934" s="17" t="s">
        <v>997</v>
      </c>
      <c r="D934" s="17" t="s">
        <v>1217</v>
      </c>
    </row>
    <row r="935" spans="1:4">
      <c r="A935" s="17">
        <v>1056222</v>
      </c>
      <c r="B935" s="17" t="s">
        <v>283</v>
      </c>
      <c r="C935" s="17" t="s">
        <v>997</v>
      </c>
      <c r="D935" s="17" t="s">
        <v>1218</v>
      </c>
    </row>
    <row r="936" spans="1:4">
      <c r="A936" s="17">
        <v>1056223</v>
      </c>
      <c r="B936" s="17" t="s">
        <v>283</v>
      </c>
      <c r="C936" s="17" t="s">
        <v>997</v>
      </c>
      <c r="D936" s="17" t="s">
        <v>1219</v>
      </c>
    </row>
    <row r="937" spans="1:4">
      <c r="A937" s="17">
        <v>1056224</v>
      </c>
      <c r="B937" s="17" t="s">
        <v>283</v>
      </c>
      <c r="C937" s="17" t="s">
        <v>997</v>
      </c>
      <c r="D937" s="17" t="s">
        <v>1220</v>
      </c>
    </row>
    <row r="938" spans="1:4">
      <c r="A938" s="17">
        <v>1056225</v>
      </c>
      <c r="B938" s="17" t="s">
        <v>283</v>
      </c>
      <c r="C938" s="17" t="s">
        <v>997</v>
      </c>
      <c r="D938" s="17" t="s">
        <v>1221</v>
      </c>
    </row>
    <row r="939" spans="1:4">
      <c r="A939" s="17">
        <v>1056226</v>
      </c>
      <c r="B939" s="17" t="s">
        <v>283</v>
      </c>
      <c r="C939" s="17" t="s">
        <v>997</v>
      </c>
      <c r="D939" s="17" t="s">
        <v>1222</v>
      </c>
    </row>
    <row r="940" spans="1:4">
      <c r="A940" s="17">
        <v>1056227</v>
      </c>
      <c r="B940" s="17" t="s">
        <v>283</v>
      </c>
      <c r="C940" s="17" t="s">
        <v>997</v>
      </c>
      <c r="D940" s="17" t="s">
        <v>1223</v>
      </c>
    </row>
    <row r="941" spans="1:4">
      <c r="A941" s="17">
        <v>1056228</v>
      </c>
      <c r="B941" s="17" t="s">
        <v>283</v>
      </c>
      <c r="C941" s="17" t="s">
        <v>997</v>
      </c>
      <c r="D941" s="17" t="s">
        <v>1224</v>
      </c>
    </row>
    <row r="942" spans="1:4">
      <c r="A942" s="17">
        <v>1056229</v>
      </c>
      <c r="B942" s="17" t="s">
        <v>283</v>
      </c>
      <c r="C942" s="17" t="s">
        <v>997</v>
      </c>
      <c r="D942" s="17" t="s">
        <v>1225</v>
      </c>
    </row>
    <row r="943" spans="1:4">
      <c r="A943" s="17">
        <v>1056230</v>
      </c>
      <c r="B943" s="17" t="s">
        <v>283</v>
      </c>
      <c r="C943" s="17" t="s">
        <v>997</v>
      </c>
      <c r="D943" s="17" t="s">
        <v>1226</v>
      </c>
    </row>
    <row r="944" spans="1:4">
      <c r="A944" s="17">
        <v>1056231</v>
      </c>
      <c r="B944" s="17" t="s">
        <v>283</v>
      </c>
      <c r="C944" s="17" t="s">
        <v>997</v>
      </c>
      <c r="D944" s="17" t="s">
        <v>1227</v>
      </c>
    </row>
    <row r="945" spans="1:4">
      <c r="A945" s="17">
        <v>1056232</v>
      </c>
      <c r="B945" s="17" t="s">
        <v>283</v>
      </c>
      <c r="C945" s="17" t="s">
        <v>997</v>
      </c>
      <c r="D945" s="17" t="s">
        <v>1228</v>
      </c>
    </row>
    <row r="946" spans="1:4">
      <c r="A946" s="17">
        <v>1056233</v>
      </c>
      <c r="B946" s="17" t="s">
        <v>283</v>
      </c>
      <c r="C946" s="17" t="s">
        <v>997</v>
      </c>
      <c r="D946" s="17" t="s">
        <v>1229</v>
      </c>
    </row>
    <row r="947" spans="1:4">
      <c r="A947" s="17">
        <v>1056234</v>
      </c>
      <c r="B947" s="17" t="s">
        <v>283</v>
      </c>
      <c r="C947" s="17" t="s">
        <v>997</v>
      </c>
      <c r="D947" s="17" t="s">
        <v>1230</v>
      </c>
    </row>
    <row r="948" spans="1:4">
      <c r="A948" s="17">
        <v>1056235</v>
      </c>
      <c r="B948" s="17" t="s">
        <v>283</v>
      </c>
      <c r="C948" s="17" t="s">
        <v>997</v>
      </c>
      <c r="D948" s="17" t="s">
        <v>1231</v>
      </c>
    </row>
    <row r="949" spans="1:4">
      <c r="A949" s="17">
        <v>1056236</v>
      </c>
      <c r="B949" s="17" t="s">
        <v>283</v>
      </c>
      <c r="C949" s="17" t="s">
        <v>997</v>
      </c>
      <c r="D949" s="17" t="s">
        <v>1232</v>
      </c>
    </row>
    <row r="950" spans="1:4">
      <c r="A950" s="17">
        <v>1056237</v>
      </c>
      <c r="B950" s="17" t="s">
        <v>283</v>
      </c>
      <c r="C950" s="17" t="s">
        <v>997</v>
      </c>
      <c r="D950" s="17" t="s">
        <v>1233</v>
      </c>
    </row>
    <row r="951" spans="1:4">
      <c r="A951" s="17">
        <v>1056238</v>
      </c>
      <c r="B951" s="17" t="s">
        <v>283</v>
      </c>
      <c r="C951" s="17" t="s">
        <v>997</v>
      </c>
      <c r="D951" s="17" t="s">
        <v>1234</v>
      </c>
    </row>
    <row r="952" spans="1:4">
      <c r="A952" s="17">
        <v>1056239</v>
      </c>
      <c r="B952" s="17" t="s">
        <v>283</v>
      </c>
      <c r="C952" s="17" t="s">
        <v>997</v>
      </c>
      <c r="D952" s="17" t="s">
        <v>1235</v>
      </c>
    </row>
    <row r="953" spans="1:4">
      <c r="A953" s="17">
        <v>1056240</v>
      </c>
      <c r="B953" s="17" t="s">
        <v>283</v>
      </c>
      <c r="C953" s="17" t="s">
        <v>997</v>
      </c>
      <c r="D953" s="17" t="s">
        <v>1236</v>
      </c>
    </row>
    <row r="954" spans="1:4">
      <c r="A954" s="17">
        <v>1056241</v>
      </c>
      <c r="B954" s="17" t="s">
        <v>283</v>
      </c>
      <c r="C954" s="17" t="s">
        <v>997</v>
      </c>
      <c r="D954" s="17" t="s">
        <v>1237</v>
      </c>
    </row>
    <row r="955" spans="1:4">
      <c r="A955" s="17">
        <v>1056242</v>
      </c>
      <c r="B955" s="17" t="s">
        <v>283</v>
      </c>
      <c r="C955" s="17" t="s">
        <v>997</v>
      </c>
      <c r="D955" s="17" t="s">
        <v>1238</v>
      </c>
    </row>
    <row r="956" spans="1:4">
      <c r="A956" s="17">
        <v>1050022</v>
      </c>
      <c r="B956" s="17" t="s">
        <v>283</v>
      </c>
      <c r="C956" s="17" t="s">
        <v>997</v>
      </c>
      <c r="D956" s="17" t="s">
        <v>1239</v>
      </c>
    </row>
    <row r="957" spans="1:4">
      <c r="A957" s="17">
        <v>1080022</v>
      </c>
      <c r="B957" s="17" t="s">
        <v>283</v>
      </c>
      <c r="C957" s="17" t="s">
        <v>997</v>
      </c>
      <c r="D957" s="17" t="s">
        <v>1240</v>
      </c>
    </row>
    <row r="958" spans="1:4">
      <c r="A958" s="17">
        <v>1057590</v>
      </c>
      <c r="B958" s="17" t="s">
        <v>283</v>
      </c>
      <c r="C958" s="17" t="s">
        <v>997</v>
      </c>
      <c r="D958" s="17" t="s">
        <v>1241</v>
      </c>
    </row>
    <row r="959" spans="1:4">
      <c r="A959" s="17">
        <v>1057501</v>
      </c>
      <c r="B959" s="17" t="s">
        <v>283</v>
      </c>
      <c r="C959" s="17" t="s">
        <v>997</v>
      </c>
      <c r="D959" s="17" t="s">
        <v>1242</v>
      </c>
    </row>
    <row r="960" spans="1:4">
      <c r="A960" s="17">
        <v>1057502</v>
      </c>
      <c r="B960" s="17" t="s">
        <v>283</v>
      </c>
      <c r="C960" s="17" t="s">
        <v>997</v>
      </c>
      <c r="D960" s="17" t="s">
        <v>1243</v>
      </c>
    </row>
    <row r="961" spans="1:4">
      <c r="A961" s="17">
        <v>1057503</v>
      </c>
      <c r="B961" s="17" t="s">
        <v>283</v>
      </c>
      <c r="C961" s="17" t="s">
        <v>997</v>
      </c>
      <c r="D961" s="17" t="s">
        <v>1244</v>
      </c>
    </row>
    <row r="962" spans="1:4">
      <c r="A962" s="17">
        <v>1057504</v>
      </c>
      <c r="B962" s="17" t="s">
        <v>283</v>
      </c>
      <c r="C962" s="17" t="s">
        <v>997</v>
      </c>
      <c r="D962" s="17" t="s">
        <v>1245</v>
      </c>
    </row>
    <row r="963" spans="1:4">
      <c r="A963" s="17">
        <v>1057505</v>
      </c>
      <c r="B963" s="17" t="s">
        <v>283</v>
      </c>
      <c r="C963" s="17" t="s">
        <v>997</v>
      </c>
      <c r="D963" s="17" t="s">
        <v>1246</v>
      </c>
    </row>
    <row r="964" spans="1:4">
      <c r="A964" s="17">
        <v>1057506</v>
      </c>
      <c r="B964" s="17" t="s">
        <v>283</v>
      </c>
      <c r="C964" s="17" t="s">
        <v>997</v>
      </c>
      <c r="D964" s="17" t="s">
        <v>1247</v>
      </c>
    </row>
    <row r="965" spans="1:4">
      <c r="A965" s="17">
        <v>1057507</v>
      </c>
      <c r="B965" s="17" t="s">
        <v>283</v>
      </c>
      <c r="C965" s="17" t="s">
        <v>997</v>
      </c>
      <c r="D965" s="17" t="s">
        <v>1248</v>
      </c>
    </row>
    <row r="966" spans="1:4">
      <c r="A966" s="17">
        <v>1057508</v>
      </c>
      <c r="B966" s="17" t="s">
        <v>283</v>
      </c>
      <c r="C966" s="17" t="s">
        <v>997</v>
      </c>
      <c r="D966" s="17" t="s">
        <v>1249</v>
      </c>
    </row>
    <row r="967" spans="1:4">
      <c r="A967" s="17">
        <v>1057509</v>
      </c>
      <c r="B967" s="17" t="s">
        <v>283</v>
      </c>
      <c r="C967" s="17" t="s">
        <v>997</v>
      </c>
      <c r="D967" s="17" t="s">
        <v>1250</v>
      </c>
    </row>
    <row r="968" spans="1:4">
      <c r="A968" s="17">
        <v>1057510</v>
      </c>
      <c r="B968" s="17" t="s">
        <v>283</v>
      </c>
      <c r="C968" s="17" t="s">
        <v>997</v>
      </c>
      <c r="D968" s="17" t="s">
        <v>1251</v>
      </c>
    </row>
    <row r="969" spans="1:4">
      <c r="A969" s="17">
        <v>1057511</v>
      </c>
      <c r="B969" s="17" t="s">
        <v>283</v>
      </c>
      <c r="C969" s="17" t="s">
        <v>997</v>
      </c>
      <c r="D969" s="17" t="s">
        <v>1252</v>
      </c>
    </row>
    <row r="970" spans="1:4">
      <c r="A970" s="17">
        <v>1057512</v>
      </c>
      <c r="B970" s="17" t="s">
        <v>283</v>
      </c>
      <c r="C970" s="17" t="s">
        <v>997</v>
      </c>
      <c r="D970" s="17" t="s">
        <v>1253</v>
      </c>
    </row>
    <row r="971" spans="1:4">
      <c r="A971" s="17">
        <v>1057513</v>
      </c>
      <c r="B971" s="17" t="s">
        <v>283</v>
      </c>
      <c r="C971" s="17" t="s">
        <v>997</v>
      </c>
      <c r="D971" s="17" t="s">
        <v>1254</v>
      </c>
    </row>
    <row r="972" spans="1:4">
      <c r="A972" s="17">
        <v>1057514</v>
      </c>
      <c r="B972" s="17" t="s">
        <v>283</v>
      </c>
      <c r="C972" s="17" t="s">
        <v>997</v>
      </c>
      <c r="D972" s="17" t="s">
        <v>1255</v>
      </c>
    </row>
    <row r="973" spans="1:4">
      <c r="A973" s="17">
        <v>1057515</v>
      </c>
      <c r="B973" s="17" t="s">
        <v>283</v>
      </c>
      <c r="C973" s="17" t="s">
        <v>997</v>
      </c>
      <c r="D973" s="17" t="s">
        <v>1256</v>
      </c>
    </row>
    <row r="974" spans="1:4">
      <c r="A974" s="17">
        <v>1057516</v>
      </c>
      <c r="B974" s="17" t="s">
        <v>283</v>
      </c>
      <c r="C974" s="17" t="s">
        <v>997</v>
      </c>
      <c r="D974" s="17" t="s">
        <v>1257</v>
      </c>
    </row>
    <row r="975" spans="1:4">
      <c r="A975" s="17">
        <v>1057517</v>
      </c>
      <c r="B975" s="17" t="s">
        <v>283</v>
      </c>
      <c r="C975" s="17" t="s">
        <v>997</v>
      </c>
      <c r="D975" s="17" t="s">
        <v>1258</v>
      </c>
    </row>
    <row r="976" spans="1:4">
      <c r="A976" s="17">
        <v>1057518</v>
      </c>
      <c r="B976" s="17" t="s">
        <v>283</v>
      </c>
      <c r="C976" s="17" t="s">
        <v>997</v>
      </c>
      <c r="D976" s="17" t="s">
        <v>1259</v>
      </c>
    </row>
    <row r="977" spans="1:4">
      <c r="A977" s="17">
        <v>1057519</v>
      </c>
      <c r="B977" s="17" t="s">
        <v>283</v>
      </c>
      <c r="C977" s="17" t="s">
        <v>997</v>
      </c>
      <c r="D977" s="17" t="s">
        <v>1260</v>
      </c>
    </row>
    <row r="978" spans="1:4">
      <c r="A978" s="17">
        <v>1057520</v>
      </c>
      <c r="B978" s="17" t="s">
        <v>283</v>
      </c>
      <c r="C978" s="17" t="s">
        <v>997</v>
      </c>
      <c r="D978" s="17" t="s">
        <v>1261</v>
      </c>
    </row>
    <row r="979" spans="1:4">
      <c r="A979" s="17">
        <v>1057521</v>
      </c>
      <c r="B979" s="17" t="s">
        <v>283</v>
      </c>
      <c r="C979" s="17" t="s">
        <v>997</v>
      </c>
      <c r="D979" s="17" t="s">
        <v>1262</v>
      </c>
    </row>
    <row r="980" spans="1:4">
      <c r="A980" s="17">
        <v>1057522</v>
      </c>
      <c r="B980" s="17" t="s">
        <v>283</v>
      </c>
      <c r="C980" s="17" t="s">
        <v>997</v>
      </c>
      <c r="D980" s="17" t="s">
        <v>1263</v>
      </c>
    </row>
    <row r="981" spans="1:4">
      <c r="A981" s="17">
        <v>1057523</v>
      </c>
      <c r="B981" s="17" t="s">
        <v>283</v>
      </c>
      <c r="C981" s="17" t="s">
        <v>997</v>
      </c>
      <c r="D981" s="17" t="s">
        <v>1264</v>
      </c>
    </row>
    <row r="982" spans="1:4">
      <c r="A982" s="17">
        <v>1057524</v>
      </c>
      <c r="B982" s="17" t="s">
        <v>283</v>
      </c>
      <c r="C982" s="17" t="s">
        <v>997</v>
      </c>
      <c r="D982" s="17" t="s">
        <v>1265</v>
      </c>
    </row>
    <row r="983" spans="1:4">
      <c r="A983" s="17">
        <v>1057525</v>
      </c>
      <c r="B983" s="17" t="s">
        <v>283</v>
      </c>
      <c r="C983" s="17" t="s">
        <v>997</v>
      </c>
      <c r="D983" s="17" t="s">
        <v>1266</v>
      </c>
    </row>
    <row r="984" spans="1:4">
      <c r="A984" s="17">
        <v>1057526</v>
      </c>
      <c r="B984" s="17" t="s">
        <v>283</v>
      </c>
      <c r="C984" s="17" t="s">
        <v>997</v>
      </c>
      <c r="D984" s="17" t="s">
        <v>1267</v>
      </c>
    </row>
    <row r="985" spans="1:4">
      <c r="A985" s="17">
        <v>1057527</v>
      </c>
      <c r="B985" s="17" t="s">
        <v>283</v>
      </c>
      <c r="C985" s="17" t="s">
        <v>997</v>
      </c>
      <c r="D985" s="17" t="s">
        <v>1268</v>
      </c>
    </row>
    <row r="986" spans="1:4">
      <c r="A986" s="17">
        <v>1057528</v>
      </c>
      <c r="B986" s="17" t="s">
        <v>283</v>
      </c>
      <c r="C986" s="17" t="s">
        <v>997</v>
      </c>
      <c r="D986" s="17" t="s">
        <v>1269</v>
      </c>
    </row>
    <row r="987" spans="1:4">
      <c r="A987" s="17">
        <v>1057529</v>
      </c>
      <c r="B987" s="17" t="s">
        <v>283</v>
      </c>
      <c r="C987" s="17" t="s">
        <v>997</v>
      </c>
      <c r="D987" s="17" t="s">
        <v>1270</v>
      </c>
    </row>
    <row r="988" spans="1:4">
      <c r="A988" s="17">
        <v>1057530</v>
      </c>
      <c r="B988" s="17" t="s">
        <v>283</v>
      </c>
      <c r="C988" s="17" t="s">
        <v>997</v>
      </c>
      <c r="D988" s="17" t="s">
        <v>1271</v>
      </c>
    </row>
    <row r="989" spans="1:4">
      <c r="A989" s="17">
        <v>1057531</v>
      </c>
      <c r="B989" s="17" t="s">
        <v>283</v>
      </c>
      <c r="C989" s="17" t="s">
        <v>997</v>
      </c>
      <c r="D989" s="17" t="s">
        <v>1272</v>
      </c>
    </row>
    <row r="990" spans="1:4">
      <c r="A990" s="17">
        <v>1057532</v>
      </c>
      <c r="B990" s="17" t="s">
        <v>283</v>
      </c>
      <c r="C990" s="17" t="s">
        <v>997</v>
      </c>
      <c r="D990" s="17" t="s">
        <v>1273</v>
      </c>
    </row>
    <row r="991" spans="1:4">
      <c r="A991" s="17">
        <v>1057533</v>
      </c>
      <c r="B991" s="17" t="s">
        <v>283</v>
      </c>
      <c r="C991" s="17" t="s">
        <v>997</v>
      </c>
      <c r="D991" s="17" t="s">
        <v>1274</v>
      </c>
    </row>
    <row r="992" spans="1:4">
      <c r="A992" s="17">
        <v>1057534</v>
      </c>
      <c r="B992" s="17" t="s">
        <v>283</v>
      </c>
      <c r="C992" s="17" t="s">
        <v>997</v>
      </c>
      <c r="D992" s="17" t="s">
        <v>1275</v>
      </c>
    </row>
    <row r="993" spans="1:4">
      <c r="A993" s="17">
        <v>1057535</v>
      </c>
      <c r="B993" s="17" t="s">
        <v>283</v>
      </c>
      <c r="C993" s="17" t="s">
        <v>997</v>
      </c>
      <c r="D993" s="17" t="s">
        <v>1276</v>
      </c>
    </row>
    <row r="994" spans="1:4">
      <c r="A994" s="17">
        <v>1057536</v>
      </c>
      <c r="B994" s="17" t="s">
        <v>283</v>
      </c>
      <c r="C994" s="17" t="s">
        <v>997</v>
      </c>
      <c r="D994" s="17" t="s">
        <v>1277</v>
      </c>
    </row>
    <row r="995" spans="1:4">
      <c r="A995" s="17">
        <v>1057537</v>
      </c>
      <c r="B995" s="17" t="s">
        <v>283</v>
      </c>
      <c r="C995" s="17" t="s">
        <v>997</v>
      </c>
      <c r="D995" s="17" t="s">
        <v>1278</v>
      </c>
    </row>
    <row r="996" spans="1:4">
      <c r="A996" s="17">
        <v>1057538</v>
      </c>
      <c r="B996" s="17" t="s">
        <v>283</v>
      </c>
      <c r="C996" s="17" t="s">
        <v>997</v>
      </c>
      <c r="D996" s="17" t="s">
        <v>1279</v>
      </c>
    </row>
    <row r="997" spans="1:4">
      <c r="A997" s="17">
        <v>1057539</v>
      </c>
      <c r="B997" s="17" t="s">
        <v>283</v>
      </c>
      <c r="C997" s="17" t="s">
        <v>997</v>
      </c>
      <c r="D997" s="17" t="s">
        <v>1280</v>
      </c>
    </row>
    <row r="998" spans="1:4">
      <c r="A998" s="17">
        <v>1070061</v>
      </c>
      <c r="B998" s="17" t="s">
        <v>283</v>
      </c>
      <c r="C998" s="17" t="s">
        <v>997</v>
      </c>
      <c r="D998" s="17" t="s">
        <v>1281</v>
      </c>
    </row>
    <row r="999" spans="1:4">
      <c r="A999" s="17">
        <v>1080075</v>
      </c>
      <c r="B999" s="17" t="s">
        <v>283</v>
      </c>
      <c r="C999" s="17" t="s">
        <v>997</v>
      </c>
      <c r="D999" s="17" t="s">
        <v>1282</v>
      </c>
    </row>
    <row r="1000" spans="1:4">
      <c r="A1000" s="17">
        <v>1086090</v>
      </c>
      <c r="B1000" s="17" t="s">
        <v>283</v>
      </c>
      <c r="C1000" s="17" t="s">
        <v>997</v>
      </c>
      <c r="D1000" s="17" t="s">
        <v>1283</v>
      </c>
    </row>
    <row r="1001" spans="1:4">
      <c r="A1001" s="17">
        <v>1086001</v>
      </c>
      <c r="B1001" s="17" t="s">
        <v>283</v>
      </c>
      <c r="C1001" s="17" t="s">
        <v>997</v>
      </c>
      <c r="D1001" s="17" t="s">
        <v>1284</v>
      </c>
    </row>
    <row r="1002" spans="1:4">
      <c r="A1002" s="17">
        <v>1086002</v>
      </c>
      <c r="B1002" s="17" t="s">
        <v>283</v>
      </c>
      <c r="C1002" s="17" t="s">
        <v>997</v>
      </c>
      <c r="D1002" s="17" t="s">
        <v>1285</v>
      </c>
    </row>
    <row r="1003" spans="1:4">
      <c r="A1003" s="17">
        <v>1086003</v>
      </c>
      <c r="B1003" s="17" t="s">
        <v>283</v>
      </c>
      <c r="C1003" s="17" t="s">
        <v>997</v>
      </c>
      <c r="D1003" s="17" t="s">
        <v>1286</v>
      </c>
    </row>
    <row r="1004" spans="1:4">
      <c r="A1004" s="17">
        <v>1086004</v>
      </c>
      <c r="B1004" s="17" t="s">
        <v>283</v>
      </c>
      <c r="C1004" s="17" t="s">
        <v>997</v>
      </c>
      <c r="D1004" s="17" t="s">
        <v>1287</v>
      </c>
    </row>
    <row r="1005" spans="1:4">
      <c r="A1005" s="17">
        <v>1086005</v>
      </c>
      <c r="B1005" s="17" t="s">
        <v>283</v>
      </c>
      <c r="C1005" s="17" t="s">
        <v>997</v>
      </c>
      <c r="D1005" s="17" t="s">
        <v>1288</v>
      </c>
    </row>
    <row r="1006" spans="1:4">
      <c r="A1006" s="17">
        <v>1086006</v>
      </c>
      <c r="B1006" s="17" t="s">
        <v>283</v>
      </c>
      <c r="C1006" s="17" t="s">
        <v>997</v>
      </c>
      <c r="D1006" s="17" t="s">
        <v>1289</v>
      </c>
    </row>
    <row r="1007" spans="1:4">
      <c r="A1007" s="17">
        <v>1086007</v>
      </c>
      <c r="B1007" s="17" t="s">
        <v>283</v>
      </c>
      <c r="C1007" s="17" t="s">
        <v>997</v>
      </c>
      <c r="D1007" s="17" t="s">
        <v>1290</v>
      </c>
    </row>
    <row r="1008" spans="1:4">
      <c r="A1008" s="17">
        <v>1086008</v>
      </c>
      <c r="B1008" s="17" t="s">
        <v>283</v>
      </c>
      <c r="C1008" s="17" t="s">
        <v>997</v>
      </c>
      <c r="D1008" s="17" t="s">
        <v>1291</v>
      </c>
    </row>
    <row r="1009" spans="1:4">
      <c r="A1009" s="17">
        <v>1086009</v>
      </c>
      <c r="B1009" s="17" t="s">
        <v>283</v>
      </c>
      <c r="C1009" s="17" t="s">
        <v>997</v>
      </c>
      <c r="D1009" s="17" t="s">
        <v>1292</v>
      </c>
    </row>
    <row r="1010" spans="1:4">
      <c r="A1010" s="17">
        <v>1086010</v>
      </c>
      <c r="B1010" s="17" t="s">
        <v>283</v>
      </c>
      <c r="C1010" s="17" t="s">
        <v>997</v>
      </c>
      <c r="D1010" s="17" t="s">
        <v>1293</v>
      </c>
    </row>
    <row r="1011" spans="1:4">
      <c r="A1011" s="17">
        <v>1086011</v>
      </c>
      <c r="B1011" s="17" t="s">
        <v>283</v>
      </c>
      <c r="C1011" s="17" t="s">
        <v>997</v>
      </c>
      <c r="D1011" s="17" t="s">
        <v>1294</v>
      </c>
    </row>
    <row r="1012" spans="1:4">
      <c r="A1012" s="17">
        <v>1086012</v>
      </c>
      <c r="B1012" s="17" t="s">
        <v>283</v>
      </c>
      <c r="C1012" s="17" t="s">
        <v>997</v>
      </c>
      <c r="D1012" s="17" t="s">
        <v>1295</v>
      </c>
    </row>
    <row r="1013" spans="1:4">
      <c r="A1013" s="17">
        <v>1086013</v>
      </c>
      <c r="B1013" s="17" t="s">
        <v>283</v>
      </c>
      <c r="C1013" s="17" t="s">
        <v>997</v>
      </c>
      <c r="D1013" s="17" t="s">
        <v>1296</v>
      </c>
    </row>
    <row r="1014" spans="1:4">
      <c r="A1014" s="17">
        <v>1086014</v>
      </c>
      <c r="B1014" s="17" t="s">
        <v>283</v>
      </c>
      <c r="C1014" s="17" t="s">
        <v>997</v>
      </c>
      <c r="D1014" s="17" t="s">
        <v>1297</v>
      </c>
    </row>
    <row r="1015" spans="1:4">
      <c r="A1015" s="17">
        <v>1086015</v>
      </c>
      <c r="B1015" s="17" t="s">
        <v>283</v>
      </c>
      <c r="C1015" s="17" t="s">
        <v>997</v>
      </c>
      <c r="D1015" s="17" t="s">
        <v>1298</v>
      </c>
    </row>
    <row r="1016" spans="1:4">
      <c r="A1016" s="17">
        <v>1086016</v>
      </c>
      <c r="B1016" s="17" t="s">
        <v>283</v>
      </c>
      <c r="C1016" s="17" t="s">
        <v>997</v>
      </c>
      <c r="D1016" s="17" t="s">
        <v>1299</v>
      </c>
    </row>
    <row r="1017" spans="1:4">
      <c r="A1017" s="17">
        <v>1086017</v>
      </c>
      <c r="B1017" s="17" t="s">
        <v>283</v>
      </c>
      <c r="C1017" s="17" t="s">
        <v>997</v>
      </c>
      <c r="D1017" s="17" t="s">
        <v>1300</v>
      </c>
    </row>
    <row r="1018" spans="1:4">
      <c r="A1018" s="17">
        <v>1086018</v>
      </c>
      <c r="B1018" s="17" t="s">
        <v>283</v>
      </c>
      <c r="C1018" s="17" t="s">
        <v>997</v>
      </c>
      <c r="D1018" s="17" t="s">
        <v>1301</v>
      </c>
    </row>
    <row r="1019" spans="1:4">
      <c r="A1019" s="17">
        <v>1086019</v>
      </c>
      <c r="B1019" s="17" t="s">
        <v>283</v>
      </c>
      <c r="C1019" s="17" t="s">
        <v>997</v>
      </c>
      <c r="D1019" s="17" t="s">
        <v>1302</v>
      </c>
    </row>
    <row r="1020" spans="1:4">
      <c r="A1020" s="17">
        <v>1086020</v>
      </c>
      <c r="B1020" s="17" t="s">
        <v>283</v>
      </c>
      <c r="C1020" s="17" t="s">
        <v>997</v>
      </c>
      <c r="D1020" s="17" t="s">
        <v>1303</v>
      </c>
    </row>
    <row r="1021" spans="1:4">
      <c r="A1021" s="17">
        <v>1086021</v>
      </c>
      <c r="B1021" s="17" t="s">
        <v>283</v>
      </c>
      <c r="C1021" s="17" t="s">
        <v>997</v>
      </c>
      <c r="D1021" s="17" t="s">
        <v>1304</v>
      </c>
    </row>
    <row r="1022" spans="1:4">
      <c r="A1022" s="17">
        <v>1086022</v>
      </c>
      <c r="B1022" s="17" t="s">
        <v>283</v>
      </c>
      <c r="C1022" s="17" t="s">
        <v>997</v>
      </c>
      <c r="D1022" s="17" t="s">
        <v>1305</v>
      </c>
    </row>
    <row r="1023" spans="1:4">
      <c r="A1023" s="17">
        <v>1086023</v>
      </c>
      <c r="B1023" s="17" t="s">
        <v>283</v>
      </c>
      <c r="C1023" s="17" t="s">
        <v>997</v>
      </c>
      <c r="D1023" s="17" t="s">
        <v>1306</v>
      </c>
    </row>
    <row r="1024" spans="1:4">
      <c r="A1024" s="17">
        <v>1086024</v>
      </c>
      <c r="B1024" s="17" t="s">
        <v>283</v>
      </c>
      <c r="C1024" s="17" t="s">
        <v>997</v>
      </c>
      <c r="D1024" s="17" t="s">
        <v>1307</v>
      </c>
    </row>
    <row r="1025" spans="1:4">
      <c r="A1025" s="17">
        <v>1086025</v>
      </c>
      <c r="B1025" s="17" t="s">
        <v>283</v>
      </c>
      <c r="C1025" s="17" t="s">
        <v>997</v>
      </c>
      <c r="D1025" s="17" t="s">
        <v>1308</v>
      </c>
    </row>
    <row r="1026" spans="1:4">
      <c r="A1026" s="17">
        <v>1086026</v>
      </c>
      <c r="B1026" s="17" t="s">
        <v>283</v>
      </c>
      <c r="C1026" s="17" t="s">
        <v>997</v>
      </c>
      <c r="D1026" s="17" t="s">
        <v>1309</v>
      </c>
    </row>
    <row r="1027" spans="1:4">
      <c r="A1027" s="17">
        <v>1086027</v>
      </c>
      <c r="B1027" s="17" t="s">
        <v>283</v>
      </c>
      <c r="C1027" s="17" t="s">
        <v>997</v>
      </c>
      <c r="D1027" s="17" t="s">
        <v>1310</v>
      </c>
    </row>
    <row r="1028" spans="1:4">
      <c r="A1028" s="17">
        <v>1086028</v>
      </c>
      <c r="B1028" s="17" t="s">
        <v>283</v>
      </c>
      <c r="C1028" s="17" t="s">
        <v>997</v>
      </c>
      <c r="D1028" s="17" t="s">
        <v>1311</v>
      </c>
    </row>
    <row r="1029" spans="1:4">
      <c r="A1029" s="17">
        <v>1086029</v>
      </c>
      <c r="B1029" s="17" t="s">
        <v>283</v>
      </c>
      <c r="C1029" s="17" t="s">
        <v>997</v>
      </c>
      <c r="D1029" s="17" t="s">
        <v>1312</v>
      </c>
    </row>
    <row r="1030" spans="1:4">
      <c r="A1030" s="17">
        <v>1086030</v>
      </c>
      <c r="B1030" s="17" t="s">
        <v>283</v>
      </c>
      <c r="C1030" s="17" t="s">
        <v>997</v>
      </c>
      <c r="D1030" s="17" t="s">
        <v>1313</v>
      </c>
    </row>
    <row r="1031" spans="1:4">
      <c r="A1031" s="17">
        <v>1086031</v>
      </c>
      <c r="B1031" s="17" t="s">
        <v>283</v>
      </c>
      <c r="C1031" s="17" t="s">
        <v>997</v>
      </c>
      <c r="D1031" s="17" t="s">
        <v>1314</v>
      </c>
    </row>
    <row r="1032" spans="1:4">
      <c r="A1032" s="17">
        <v>1086032</v>
      </c>
      <c r="B1032" s="17" t="s">
        <v>283</v>
      </c>
      <c r="C1032" s="17" t="s">
        <v>997</v>
      </c>
      <c r="D1032" s="17" t="s">
        <v>1315</v>
      </c>
    </row>
    <row r="1033" spans="1:4">
      <c r="A1033" s="17">
        <v>1086190</v>
      </c>
      <c r="B1033" s="17" t="s">
        <v>283</v>
      </c>
      <c r="C1033" s="17" t="s">
        <v>997</v>
      </c>
      <c r="D1033" s="17" t="s">
        <v>1316</v>
      </c>
    </row>
    <row r="1034" spans="1:4">
      <c r="A1034" s="17">
        <v>1086101</v>
      </c>
      <c r="B1034" s="17" t="s">
        <v>283</v>
      </c>
      <c r="C1034" s="17" t="s">
        <v>997</v>
      </c>
      <c r="D1034" s="17" t="s">
        <v>1317</v>
      </c>
    </row>
    <row r="1035" spans="1:4">
      <c r="A1035" s="17">
        <v>1086102</v>
      </c>
      <c r="B1035" s="17" t="s">
        <v>283</v>
      </c>
      <c r="C1035" s="17" t="s">
        <v>997</v>
      </c>
      <c r="D1035" s="17" t="s">
        <v>1318</v>
      </c>
    </row>
    <row r="1036" spans="1:4">
      <c r="A1036" s="17">
        <v>1086103</v>
      </c>
      <c r="B1036" s="17" t="s">
        <v>283</v>
      </c>
      <c r="C1036" s="17" t="s">
        <v>997</v>
      </c>
      <c r="D1036" s="17" t="s">
        <v>1319</v>
      </c>
    </row>
    <row r="1037" spans="1:4">
      <c r="A1037" s="17">
        <v>1086104</v>
      </c>
      <c r="B1037" s="17" t="s">
        <v>283</v>
      </c>
      <c r="C1037" s="17" t="s">
        <v>997</v>
      </c>
      <c r="D1037" s="17" t="s">
        <v>1320</v>
      </c>
    </row>
    <row r="1038" spans="1:4">
      <c r="A1038" s="17">
        <v>1086105</v>
      </c>
      <c r="B1038" s="17" t="s">
        <v>283</v>
      </c>
      <c r="C1038" s="17" t="s">
        <v>997</v>
      </c>
      <c r="D1038" s="17" t="s">
        <v>1321</v>
      </c>
    </row>
    <row r="1039" spans="1:4">
      <c r="A1039" s="17">
        <v>1086106</v>
      </c>
      <c r="B1039" s="17" t="s">
        <v>283</v>
      </c>
      <c r="C1039" s="17" t="s">
        <v>997</v>
      </c>
      <c r="D1039" s="17" t="s">
        <v>1322</v>
      </c>
    </row>
    <row r="1040" spans="1:4">
      <c r="A1040" s="17">
        <v>1086107</v>
      </c>
      <c r="B1040" s="17" t="s">
        <v>283</v>
      </c>
      <c r="C1040" s="17" t="s">
        <v>997</v>
      </c>
      <c r="D1040" s="17" t="s">
        <v>1323</v>
      </c>
    </row>
    <row r="1041" spans="1:4">
      <c r="A1041" s="17">
        <v>1086108</v>
      </c>
      <c r="B1041" s="17" t="s">
        <v>283</v>
      </c>
      <c r="C1041" s="17" t="s">
        <v>997</v>
      </c>
      <c r="D1041" s="17" t="s">
        <v>1324</v>
      </c>
    </row>
    <row r="1042" spans="1:4">
      <c r="A1042" s="17">
        <v>1086109</v>
      </c>
      <c r="B1042" s="17" t="s">
        <v>283</v>
      </c>
      <c r="C1042" s="17" t="s">
        <v>997</v>
      </c>
      <c r="D1042" s="17" t="s">
        <v>1325</v>
      </c>
    </row>
    <row r="1043" spans="1:4">
      <c r="A1043" s="17">
        <v>1086110</v>
      </c>
      <c r="B1043" s="17" t="s">
        <v>283</v>
      </c>
      <c r="C1043" s="17" t="s">
        <v>997</v>
      </c>
      <c r="D1043" s="17" t="s">
        <v>1326</v>
      </c>
    </row>
    <row r="1044" spans="1:4">
      <c r="A1044" s="17">
        <v>1086111</v>
      </c>
      <c r="B1044" s="17" t="s">
        <v>283</v>
      </c>
      <c r="C1044" s="17" t="s">
        <v>997</v>
      </c>
      <c r="D1044" s="17" t="s">
        <v>1327</v>
      </c>
    </row>
    <row r="1045" spans="1:4">
      <c r="A1045" s="17">
        <v>1086112</v>
      </c>
      <c r="B1045" s="17" t="s">
        <v>283</v>
      </c>
      <c r="C1045" s="17" t="s">
        <v>997</v>
      </c>
      <c r="D1045" s="17" t="s">
        <v>1328</v>
      </c>
    </row>
    <row r="1046" spans="1:4">
      <c r="A1046" s="17">
        <v>1086113</v>
      </c>
      <c r="B1046" s="17" t="s">
        <v>283</v>
      </c>
      <c r="C1046" s="17" t="s">
        <v>997</v>
      </c>
      <c r="D1046" s="17" t="s">
        <v>1329</v>
      </c>
    </row>
    <row r="1047" spans="1:4">
      <c r="A1047" s="17">
        <v>1086114</v>
      </c>
      <c r="B1047" s="17" t="s">
        <v>283</v>
      </c>
      <c r="C1047" s="17" t="s">
        <v>997</v>
      </c>
      <c r="D1047" s="17" t="s">
        <v>1330</v>
      </c>
    </row>
    <row r="1048" spans="1:4">
      <c r="A1048" s="17">
        <v>1086115</v>
      </c>
      <c r="B1048" s="17" t="s">
        <v>283</v>
      </c>
      <c r="C1048" s="17" t="s">
        <v>997</v>
      </c>
      <c r="D1048" s="17" t="s">
        <v>1331</v>
      </c>
    </row>
    <row r="1049" spans="1:4">
      <c r="A1049" s="17">
        <v>1086116</v>
      </c>
      <c r="B1049" s="17" t="s">
        <v>283</v>
      </c>
      <c r="C1049" s="17" t="s">
        <v>997</v>
      </c>
      <c r="D1049" s="17" t="s">
        <v>1332</v>
      </c>
    </row>
    <row r="1050" spans="1:4">
      <c r="A1050" s="17">
        <v>1086117</v>
      </c>
      <c r="B1050" s="17" t="s">
        <v>283</v>
      </c>
      <c r="C1050" s="17" t="s">
        <v>997</v>
      </c>
      <c r="D1050" s="17" t="s">
        <v>1333</v>
      </c>
    </row>
    <row r="1051" spans="1:4">
      <c r="A1051" s="17">
        <v>1086118</v>
      </c>
      <c r="B1051" s="17" t="s">
        <v>283</v>
      </c>
      <c r="C1051" s="17" t="s">
        <v>997</v>
      </c>
      <c r="D1051" s="17" t="s">
        <v>1334</v>
      </c>
    </row>
    <row r="1052" spans="1:4">
      <c r="A1052" s="17">
        <v>1086119</v>
      </c>
      <c r="B1052" s="17" t="s">
        <v>283</v>
      </c>
      <c r="C1052" s="17" t="s">
        <v>997</v>
      </c>
      <c r="D1052" s="17" t="s">
        <v>1335</v>
      </c>
    </row>
    <row r="1053" spans="1:4">
      <c r="A1053" s="17">
        <v>1086120</v>
      </c>
      <c r="B1053" s="17" t="s">
        <v>283</v>
      </c>
      <c r="C1053" s="17" t="s">
        <v>997</v>
      </c>
      <c r="D1053" s="17" t="s">
        <v>1336</v>
      </c>
    </row>
    <row r="1054" spans="1:4">
      <c r="A1054" s="17">
        <v>1086121</v>
      </c>
      <c r="B1054" s="17" t="s">
        <v>283</v>
      </c>
      <c r="C1054" s="17" t="s">
        <v>997</v>
      </c>
      <c r="D1054" s="17" t="s">
        <v>1337</v>
      </c>
    </row>
    <row r="1055" spans="1:4">
      <c r="A1055" s="17">
        <v>1086122</v>
      </c>
      <c r="B1055" s="17" t="s">
        <v>283</v>
      </c>
      <c r="C1055" s="17" t="s">
        <v>997</v>
      </c>
      <c r="D1055" s="17" t="s">
        <v>1338</v>
      </c>
    </row>
    <row r="1056" spans="1:4">
      <c r="A1056" s="17">
        <v>1086123</v>
      </c>
      <c r="B1056" s="17" t="s">
        <v>283</v>
      </c>
      <c r="C1056" s="17" t="s">
        <v>997</v>
      </c>
      <c r="D1056" s="17" t="s">
        <v>1339</v>
      </c>
    </row>
    <row r="1057" spans="1:4">
      <c r="A1057" s="17">
        <v>1086124</v>
      </c>
      <c r="B1057" s="17" t="s">
        <v>283</v>
      </c>
      <c r="C1057" s="17" t="s">
        <v>997</v>
      </c>
      <c r="D1057" s="17" t="s">
        <v>1340</v>
      </c>
    </row>
    <row r="1058" spans="1:4">
      <c r="A1058" s="17">
        <v>1086125</v>
      </c>
      <c r="B1058" s="17" t="s">
        <v>283</v>
      </c>
      <c r="C1058" s="17" t="s">
        <v>997</v>
      </c>
      <c r="D1058" s="17" t="s">
        <v>1341</v>
      </c>
    </row>
    <row r="1059" spans="1:4">
      <c r="A1059" s="17">
        <v>1086126</v>
      </c>
      <c r="B1059" s="17" t="s">
        <v>283</v>
      </c>
      <c r="C1059" s="17" t="s">
        <v>997</v>
      </c>
      <c r="D1059" s="17" t="s">
        <v>1342</v>
      </c>
    </row>
    <row r="1060" spans="1:4">
      <c r="A1060" s="17">
        <v>1086127</v>
      </c>
      <c r="B1060" s="17" t="s">
        <v>283</v>
      </c>
      <c r="C1060" s="17" t="s">
        <v>997</v>
      </c>
      <c r="D1060" s="17" t="s">
        <v>1343</v>
      </c>
    </row>
    <row r="1061" spans="1:4">
      <c r="A1061" s="17">
        <v>1086128</v>
      </c>
      <c r="B1061" s="17" t="s">
        <v>283</v>
      </c>
      <c r="C1061" s="17" t="s">
        <v>997</v>
      </c>
      <c r="D1061" s="17" t="s">
        <v>1344</v>
      </c>
    </row>
    <row r="1062" spans="1:4">
      <c r="A1062" s="17">
        <v>1086129</v>
      </c>
      <c r="B1062" s="17" t="s">
        <v>283</v>
      </c>
      <c r="C1062" s="17" t="s">
        <v>997</v>
      </c>
      <c r="D1062" s="17" t="s">
        <v>1345</v>
      </c>
    </row>
    <row r="1063" spans="1:4">
      <c r="A1063" s="17">
        <v>1086130</v>
      </c>
      <c r="B1063" s="17" t="s">
        <v>283</v>
      </c>
      <c r="C1063" s="17" t="s">
        <v>997</v>
      </c>
      <c r="D1063" s="17" t="s">
        <v>1346</v>
      </c>
    </row>
    <row r="1064" spans="1:4">
      <c r="A1064" s="17">
        <v>1086131</v>
      </c>
      <c r="B1064" s="17" t="s">
        <v>283</v>
      </c>
      <c r="C1064" s="17" t="s">
        <v>997</v>
      </c>
      <c r="D1064" s="17" t="s">
        <v>1347</v>
      </c>
    </row>
    <row r="1065" spans="1:4">
      <c r="A1065" s="17">
        <v>1086290</v>
      </c>
      <c r="B1065" s="17" t="s">
        <v>283</v>
      </c>
      <c r="C1065" s="17" t="s">
        <v>997</v>
      </c>
      <c r="D1065" s="17" t="s">
        <v>1348</v>
      </c>
    </row>
    <row r="1066" spans="1:4">
      <c r="A1066" s="17">
        <v>1086201</v>
      </c>
      <c r="B1066" s="17" t="s">
        <v>283</v>
      </c>
      <c r="C1066" s="17" t="s">
        <v>997</v>
      </c>
      <c r="D1066" s="17" t="s">
        <v>1349</v>
      </c>
    </row>
    <row r="1067" spans="1:4">
      <c r="A1067" s="17">
        <v>1086202</v>
      </c>
      <c r="B1067" s="17" t="s">
        <v>283</v>
      </c>
      <c r="C1067" s="17" t="s">
        <v>997</v>
      </c>
      <c r="D1067" s="17" t="s">
        <v>1350</v>
      </c>
    </row>
    <row r="1068" spans="1:4">
      <c r="A1068" s="17">
        <v>1086203</v>
      </c>
      <c r="B1068" s="17" t="s">
        <v>283</v>
      </c>
      <c r="C1068" s="17" t="s">
        <v>997</v>
      </c>
      <c r="D1068" s="17" t="s">
        <v>1351</v>
      </c>
    </row>
    <row r="1069" spans="1:4">
      <c r="A1069" s="17">
        <v>1086204</v>
      </c>
      <c r="B1069" s="17" t="s">
        <v>283</v>
      </c>
      <c r="C1069" s="17" t="s">
        <v>997</v>
      </c>
      <c r="D1069" s="17" t="s">
        <v>1352</v>
      </c>
    </row>
    <row r="1070" spans="1:4">
      <c r="A1070" s="17">
        <v>1086205</v>
      </c>
      <c r="B1070" s="17" t="s">
        <v>283</v>
      </c>
      <c r="C1070" s="17" t="s">
        <v>997</v>
      </c>
      <c r="D1070" s="17" t="s">
        <v>1353</v>
      </c>
    </row>
    <row r="1071" spans="1:4">
      <c r="A1071" s="17">
        <v>1086206</v>
      </c>
      <c r="B1071" s="17" t="s">
        <v>283</v>
      </c>
      <c r="C1071" s="17" t="s">
        <v>997</v>
      </c>
      <c r="D1071" s="17" t="s">
        <v>1354</v>
      </c>
    </row>
    <row r="1072" spans="1:4">
      <c r="A1072" s="17">
        <v>1086207</v>
      </c>
      <c r="B1072" s="17" t="s">
        <v>283</v>
      </c>
      <c r="C1072" s="17" t="s">
        <v>997</v>
      </c>
      <c r="D1072" s="17" t="s">
        <v>1355</v>
      </c>
    </row>
    <row r="1073" spans="1:4">
      <c r="A1073" s="17">
        <v>1086208</v>
      </c>
      <c r="B1073" s="17" t="s">
        <v>283</v>
      </c>
      <c r="C1073" s="17" t="s">
        <v>997</v>
      </c>
      <c r="D1073" s="17" t="s">
        <v>1356</v>
      </c>
    </row>
    <row r="1074" spans="1:4">
      <c r="A1074" s="17">
        <v>1086209</v>
      </c>
      <c r="B1074" s="17" t="s">
        <v>283</v>
      </c>
      <c r="C1074" s="17" t="s">
        <v>997</v>
      </c>
      <c r="D1074" s="17" t="s">
        <v>1357</v>
      </c>
    </row>
    <row r="1075" spans="1:4">
      <c r="A1075" s="17">
        <v>1086210</v>
      </c>
      <c r="B1075" s="17" t="s">
        <v>283</v>
      </c>
      <c r="C1075" s="17" t="s">
        <v>997</v>
      </c>
      <c r="D1075" s="17" t="s">
        <v>1358</v>
      </c>
    </row>
    <row r="1076" spans="1:4">
      <c r="A1076" s="17">
        <v>1086211</v>
      </c>
      <c r="B1076" s="17" t="s">
        <v>283</v>
      </c>
      <c r="C1076" s="17" t="s">
        <v>997</v>
      </c>
      <c r="D1076" s="17" t="s">
        <v>1359</v>
      </c>
    </row>
    <row r="1077" spans="1:4">
      <c r="A1077" s="17">
        <v>1086212</v>
      </c>
      <c r="B1077" s="17" t="s">
        <v>283</v>
      </c>
      <c r="C1077" s="17" t="s">
        <v>997</v>
      </c>
      <c r="D1077" s="17" t="s">
        <v>1360</v>
      </c>
    </row>
    <row r="1078" spans="1:4">
      <c r="A1078" s="17">
        <v>1086213</v>
      </c>
      <c r="B1078" s="17" t="s">
        <v>283</v>
      </c>
      <c r="C1078" s="17" t="s">
        <v>997</v>
      </c>
      <c r="D1078" s="17" t="s">
        <v>1361</v>
      </c>
    </row>
    <row r="1079" spans="1:4">
      <c r="A1079" s="17">
        <v>1086214</v>
      </c>
      <c r="B1079" s="17" t="s">
        <v>283</v>
      </c>
      <c r="C1079" s="17" t="s">
        <v>997</v>
      </c>
      <c r="D1079" s="17" t="s">
        <v>1362</v>
      </c>
    </row>
    <row r="1080" spans="1:4">
      <c r="A1080" s="17">
        <v>1086215</v>
      </c>
      <c r="B1080" s="17" t="s">
        <v>283</v>
      </c>
      <c r="C1080" s="17" t="s">
        <v>997</v>
      </c>
      <c r="D1080" s="17" t="s">
        <v>1363</v>
      </c>
    </row>
    <row r="1081" spans="1:4">
      <c r="A1081" s="17">
        <v>1086216</v>
      </c>
      <c r="B1081" s="17" t="s">
        <v>283</v>
      </c>
      <c r="C1081" s="17" t="s">
        <v>997</v>
      </c>
      <c r="D1081" s="17" t="s">
        <v>1364</v>
      </c>
    </row>
    <row r="1082" spans="1:4">
      <c r="A1082" s="17">
        <v>1086217</v>
      </c>
      <c r="B1082" s="17" t="s">
        <v>283</v>
      </c>
      <c r="C1082" s="17" t="s">
        <v>997</v>
      </c>
      <c r="D1082" s="17" t="s">
        <v>1365</v>
      </c>
    </row>
    <row r="1083" spans="1:4">
      <c r="A1083" s="17">
        <v>1086218</v>
      </c>
      <c r="B1083" s="17" t="s">
        <v>283</v>
      </c>
      <c r="C1083" s="17" t="s">
        <v>997</v>
      </c>
      <c r="D1083" s="17" t="s">
        <v>1366</v>
      </c>
    </row>
    <row r="1084" spans="1:4">
      <c r="A1084" s="17">
        <v>1086219</v>
      </c>
      <c r="B1084" s="17" t="s">
        <v>283</v>
      </c>
      <c r="C1084" s="17" t="s">
        <v>997</v>
      </c>
      <c r="D1084" s="17" t="s">
        <v>1367</v>
      </c>
    </row>
    <row r="1085" spans="1:4">
      <c r="A1085" s="17">
        <v>1086220</v>
      </c>
      <c r="B1085" s="17" t="s">
        <v>283</v>
      </c>
      <c r="C1085" s="17" t="s">
        <v>997</v>
      </c>
      <c r="D1085" s="17" t="s">
        <v>1368</v>
      </c>
    </row>
    <row r="1086" spans="1:4">
      <c r="A1086" s="17">
        <v>1086221</v>
      </c>
      <c r="B1086" s="17" t="s">
        <v>283</v>
      </c>
      <c r="C1086" s="17" t="s">
        <v>997</v>
      </c>
      <c r="D1086" s="17" t="s">
        <v>1369</v>
      </c>
    </row>
    <row r="1087" spans="1:4">
      <c r="A1087" s="17">
        <v>1086222</v>
      </c>
      <c r="B1087" s="17" t="s">
        <v>283</v>
      </c>
      <c r="C1087" s="17" t="s">
        <v>997</v>
      </c>
      <c r="D1087" s="17" t="s">
        <v>1370</v>
      </c>
    </row>
    <row r="1088" spans="1:4">
      <c r="A1088" s="17">
        <v>1086223</v>
      </c>
      <c r="B1088" s="17" t="s">
        <v>283</v>
      </c>
      <c r="C1088" s="17" t="s">
        <v>997</v>
      </c>
      <c r="D1088" s="17" t="s">
        <v>1371</v>
      </c>
    </row>
    <row r="1089" spans="1:4">
      <c r="A1089" s="17">
        <v>1086224</v>
      </c>
      <c r="B1089" s="17" t="s">
        <v>283</v>
      </c>
      <c r="C1089" s="17" t="s">
        <v>997</v>
      </c>
      <c r="D1089" s="17" t="s">
        <v>1372</v>
      </c>
    </row>
    <row r="1090" spans="1:4">
      <c r="A1090" s="17">
        <v>1086225</v>
      </c>
      <c r="B1090" s="17" t="s">
        <v>283</v>
      </c>
      <c r="C1090" s="17" t="s">
        <v>997</v>
      </c>
      <c r="D1090" s="17" t="s">
        <v>1373</v>
      </c>
    </row>
    <row r="1091" spans="1:4">
      <c r="A1091" s="17">
        <v>1086226</v>
      </c>
      <c r="B1091" s="17" t="s">
        <v>283</v>
      </c>
      <c r="C1091" s="17" t="s">
        <v>997</v>
      </c>
      <c r="D1091" s="17" t="s">
        <v>1374</v>
      </c>
    </row>
    <row r="1092" spans="1:4">
      <c r="A1092" s="17">
        <v>1086227</v>
      </c>
      <c r="B1092" s="17" t="s">
        <v>283</v>
      </c>
      <c r="C1092" s="17" t="s">
        <v>997</v>
      </c>
      <c r="D1092" s="17" t="s">
        <v>1375</v>
      </c>
    </row>
    <row r="1093" spans="1:4">
      <c r="A1093" s="17">
        <v>1086228</v>
      </c>
      <c r="B1093" s="17" t="s">
        <v>283</v>
      </c>
      <c r="C1093" s="17" t="s">
        <v>997</v>
      </c>
      <c r="D1093" s="17" t="s">
        <v>1376</v>
      </c>
    </row>
    <row r="1094" spans="1:4">
      <c r="A1094" s="17">
        <v>1086229</v>
      </c>
      <c r="B1094" s="17" t="s">
        <v>283</v>
      </c>
      <c r="C1094" s="17" t="s">
        <v>997</v>
      </c>
      <c r="D1094" s="17" t="s">
        <v>1377</v>
      </c>
    </row>
    <row r="1095" spans="1:4">
      <c r="A1095" s="17">
        <v>1086230</v>
      </c>
      <c r="B1095" s="17" t="s">
        <v>283</v>
      </c>
      <c r="C1095" s="17" t="s">
        <v>997</v>
      </c>
      <c r="D1095" s="17" t="s">
        <v>1378</v>
      </c>
    </row>
    <row r="1096" spans="1:4">
      <c r="A1096" s="17">
        <v>1086231</v>
      </c>
      <c r="B1096" s="17" t="s">
        <v>283</v>
      </c>
      <c r="C1096" s="17" t="s">
        <v>997</v>
      </c>
      <c r="D1096" s="17" t="s">
        <v>1379</v>
      </c>
    </row>
    <row r="1097" spans="1:4">
      <c r="A1097" s="17">
        <v>1050014</v>
      </c>
      <c r="B1097" s="17" t="s">
        <v>283</v>
      </c>
      <c r="C1097" s="17" t="s">
        <v>997</v>
      </c>
      <c r="D1097" s="17" t="s">
        <v>1380</v>
      </c>
    </row>
    <row r="1098" spans="1:4">
      <c r="A1098" s="17">
        <v>1080014</v>
      </c>
      <c r="B1098" s="17" t="s">
        <v>283</v>
      </c>
      <c r="C1098" s="17" t="s">
        <v>997</v>
      </c>
      <c r="D1098" s="17" t="s">
        <v>1381</v>
      </c>
    </row>
    <row r="1099" spans="1:4">
      <c r="A1099" s="17">
        <v>1050023</v>
      </c>
      <c r="B1099" s="17" t="s">
        <v>283</v>
      </c>
      <c r="C1099" s="17" t="s">
        <v>997</v>
      </c>
      <c r="D1099" s="17" t="s">
        <v>1382</v>
      </c>
    </row>
    <row r="1100" spans="1:4">
      <c r="A1100" s="17">
        <v>1080023</v>
      </c>
      <c r="B1100" s="17" t="s">
        <v>283</v>
      </c>
      <c r="C1100" s="17" t="s">
        <v>997</v>
      </c>
      <c r="D1100" s="17" t="s">
        <v>1383</v>
      </c>
    </row>
    <row r="1101" spans="1:4">
      <c r="A1101" s="17">
        <v>1050011</v>
      </c>
      <c r="B1101" s="17" t="s">
        <v>283</v>
      </c>
      <c r="C1101" s="17" t="s">
        <v>997</v>
      </c>
      <c r="D1101" s="17" t="s">
        <v>1384</v>
      </c>
    </row>
    <row r="1102" spans="1:4">
      <c r="A1102" s="17">
        <v>1050012</v>
      </c>
      <c r="B1102" s="17" t="s">
        <v>283</v>
      </c>
      <c r="C1102" s="17" t="s">
        <v>997</v>
      </c>
      <c r="D1102" s="17" t="s">
        <v>1385</v>
      </c>
    </row>
    <row r="1103" spans="1:4">
      <c r="A1103" s="17">
        <v>1080072</v>
      </c>
      <c r="B1103" s="17" t="s">
        <v>283</v>
      </c>
      <c r="C1103" s="17" t="s">
        <v>997</v>
      </c>
      <c r="D1103" s="17" t="s">
        <v>1386</v>
      </c>
    </row>
    <row r="1104" spans="1:4">
      <c r="A1104" s="17">
        <v>1080071</v>
      </c>
      <c r="B1104" s="17" t="s">
        <v>283</v>
      </c>
      <c r="C1104" s="17" t="s">
        <v>997</v>
      </c>
      <c r="D1104" s="17" t="s">
        <v>1387</v>
      </c>
    </row>
    <row r="1105" spans="1:4">
      <c r="A1105" s="17">
        <v>1050004</v>
      </c>
      <c r="B1105" s="17" t="s">
        <v>283</v>
      </c>
      <c r="C1105" s="17" t="s">
        <v>997</v>
      </c>
      <c r="D1105" s="17" t="s">
        <v>1388</v>
      </c>
    </row>
    <row r="1106" spans="1:4">
      <c r="A1106" s="17">
        <v>1350091</v>
      </c>
      <c r="B1106" s="17" t="s">
        <v>283</v>
      </c>
      <c r="C1106" s="17" t="s">
        <v>997</v>
      </c>
      <c r="D1106" s="17" t="s">
        <v>1389</v>
      </c>
    </row>
    <row r="1107" spans="1:4">
      <c r="A1107" s="17">
        <v>1080074</v>
      </c>
      <c r="B1107" s="17" t="s">
        <v>283</v>
      </c>
      <c r="C1107" s="17" t="s">
        <v>997</v>
      </c>
      <c r="D1107" s="17" t="s">
        <v>1390</v>
      </c>
    </row>
    <row r="1108" spans="1:4">
      <c r="A1108" s="17">
        <v>1050001</v>
      </c>
      <c r="B1108" s="17" t="s">
        <v>283</v>
      </c>
      <c r="C1108" s="17" t="s">
        <v>997</v>
      </c>
      <c r="D1108" s="17" t="s">
        <v>1391</v>
      </c>
    </row>
    <row r="1109" spans="1:4">
      <c r="A1109" s="17">
        <v>1056990</v>
      </c>
      <c r="B1109" s="17" t="s">
        <v>283</v>
      </c>
      <c r="C1109" s="17" t="s">
        <v>997</v>
      </c>
      <c r="D1109" s="17" t="s">
        <v>1392</v>
      </c>
    </row>
    <row r="1110" spans="1:4">
      <c r="A1110" s="17">
        <v>1056901</v>
      </c>
      <c r="B1110" s="17" t="s">
        <v>283</v>
      </c>
      <c r="C1110" s="17" t="s">
        <v>997</v>
      </c>
      <c r="D1110" s="17" t="s">
        <v>1393</v>
      </c>
    </row>
    <row r="1111" spans="1:4">
      <c r="A1111" s="17">
        <v>1056902</v>
      </c>
      <c r="B1111" s="17" t="s">
        <v>283</v>
      </c>
      <c r="C1111" s="17" t="s">
        <v>997</v>
      </c>
      <c r="D1111" s="17" t="s">
        <v>1394</v>
      </c>
    </row>
    <row r="1112" spans="1:4">
      <c r="A1112" s="17">
        <v>1056903</v>
      </c>
      <c r="B1112" s="17" t="s">
        <v>283</v>
      </c>
      <c r="C1112" s="17" t="s">
        <v>997</v>
      </c>
      <c r="D1112" s="17" t="s">
        <v>1395</v>
      </c>
    </row>
    <row r="1113" spans="1:4">
      <c r="A1113" s="17">
        <v>1056904</v>
      </c>
      <c r="B1113" s="17" t="s">
        <v>283</v>
      </c>
      <c r="C1113" s="17" t="s">
        <v>997</v>
      </c>
      <c r="D1113" s="17" t="s">
        <v>1396</v>
      </c>
    </row>
    <row r="1114" spans="1:4">
      <c r="A1114" s="17">
        <v>1056905</v>
      </c>
      <c r="B1114" s="17" t="s">
        <v>283</v>
      </c>
      <c r="C1114" s="17" t="s">
        <v>997</v>
      </c>
      <c r="D1114" s="17" t="s">
        <v>1397</v>
      </c>
    </row>
    <row r="1115" spans="1:4">
      <c r="A1115" s="17">
        <v>1056906</v>
      </c>
      <c r="B1115" s="17" t="s">
        <v>283</v>
      </c>
      <c r="C1115" s="17" t="s">
        <v>997</v>
      </c>
      <c r="D1115" s="17" t="s">
        <v>1398</v>
      </c>
    </row>
    <row r="1116" spans="1:4">
      <c r="A1116" s="17">
        <v>1056907</v>
      </c>
      <c r="B1116" s="17" t="s">
        <v>283</v>
      </c>
      <c r="C1116" s="17" t="s">
        <v>997</v>
      </c>
      <c r="D1116" s="17" t="s">
        <v>1399</v>
      </c>
    </row>
    <row r="1117" spans="1:4">
      <c r="A1117" s="17">
        <v>1056908</v>
      </c>
      <c r="B1117" s="17" t="s">
        <v>283</v>
      </c>
      <c r="C1117" s="17" t="s">
        <v>997</v>
      </c>
      <c r="D1117" s="17" t="s">
        <v>1400</v>
      </c>
    </row>
    <row r="1118" spans="1:4">
      <c r="A1118" s="17">
        <v>1056909</v>
      </c>
      <c r="B1118" s="17" t="s">
        <v>283</v>
      </c>
      <c r="C1118" s="17" t="s">
        <v>997</v>
      </c>
      <c r="D1118" s="17" t="s">
        <v>1401</v>
      </c>
    </row>
    <row r="1119" spans="1:4">
      <c r="A1119" s="17">
        <v>1056910</v>
      </c>
      <c r="B1119" s="17" t="s">
        <v>283</v>
      </c>
      <c r="C1119" s="17" t="s">
        <v>997</v>
      </c>
      <c r="D1119" s="17" t="s">
        <v>1402</v>
      </c>
    </row>
    <row r="1120" spans="1:4">
      <c r="A1120" s="17">
        <v>1056911</v>
      </c>
      <c r="B1120" s="17" t="s">
        <v>283</v>
      </c>
      <c r="C1120" s="17" t="s">
        <v>997</v>
      </c>
      <c r="D1120" s="17" t="s">
        <v>1403</v>
      </c>
    </row>
    <row r="1121" spans="1:4">
      <c r="A1121" s="17">
        <v>1056912</v>
      </c>
      <c r="B1121" s="17" t="s">
        <v>283</v>
      </c>
      <c r="C1121" s="17" t="s">
        <v>997</v>
      </c>
      <c r="D1121" s="17" t="s">
        <v>1404</v>
      </c>
    </row>
    <row r="1122" spans="1:4">
      <c r="A1122" s="17">
        <v>1056913</v>
      </c>
      <c r="B1122" s="17" t="s">
        <v>283</v>
      </c>
      <c r="C1122" s="17" t="s">
        <v>997</v>
      </c>
      <c r="D1122" s="17" t="s">
        <v>1405</v>
      </c>
    </row>
    <row r="1123" spans="1:4">
      <c r="A1123" s="17">
        <v>1056914</v>
      </c>
      <c r="B1123" s="17" t="s">
        <v>283</v>
      </c>
      <c r="C1123" s="17" t="s">
        <v>997</v>
      </c>
      <c r="D1123" s="17" t="s">
        <v>1406</v>
      </c>
    </row>
    <row r="1124" spans="1:4">
      <c r="A1124" s="17">
        <v>1056915</v>
      </c>
      <c r="B1124" s="17" t="s">
        <v>283</v>
      </c>
      <c r="C1124" s="17" t="s">
        <v>997</v>
      </c>
      <c r="D1124" s="17" t="s">
        <v>1407</v>
      </c>
    </row>
    <row r="1125" spans="1:4">
      <c r="A1125" s="17">
        <v>1056916</v>
      </c>
      <c r="B1125" s="17" t="s">
        <v>283</v>
      </c>
      <c r="C1125" s="17" t="s">
        <v>997</v>
      </c>
      <c r="D1125" s="17" t="s">
        <v>1408</v>
      </c>
    </row>
    <row r="1126" spans="1:4">
      <c r="A1126" s="17">
        <v>1056917</v>
      </c>
      <c r="B1126" s="17" t="s">
        <v>283</v>
      </c>
      <c r="C1126" s="17" t="s">
        <v>997</v>
      </c>
      <c r="D1126" s="17" t="s">
        <v>1409</v>
      </c>
    </row>
    <row r="1127" spans="1:4">
      <c r="A1127" s="17">
        <v>1056918</v>
      </c>
      <c r="B1127" s="17" t="s">
        <v>283</v>
      </c>
      <c r="C1127" s="17" t="s">
        <v>997</v>
      </c>
      <c r="D1127" s="17" t="s">
        <v>1410</v>
      </c>
    </row>
    <row r="1128" spans="1:4">
      <c r="A1128" s="17">
        <v>1056919</v>
      </c>
      <c r="B1128" s="17" t="s">
        <v>283</v>
      </c>
      <c r="C1128" s="17" t="s">
        <v>997</v>
      </c>
      <c r="D1128" s="17" t="s">
        <v>1411</v>
      </c>
    </row>
    <row r="1129" spans="1:4">
      <c r="A1129" s="17">
        <v>1056920</v>
      </c>
      <c r="B1129" s="17" t="s">
        <v>283</v>
      </c>
      <c r="C1129" s="17" t="s">
        <v>997</v>
      </c>
      <c r="D1129" s="17" t="s">
        <v>1412</v>
      </c>
    </row>
    <row r="1130" spans="1:4">
      <c r="A1130" s="17">
        <v>1056921</v>
      </c>
      <c r="B1130" s="17" t="s">
        <v>283</v>
      </c>
      <c r="C1130" s="17" t="s">
        <v>997</v>
      </c>
      <c r="D1130" s="17" t="s">
        <v>1413</v>
      </c>
    </row>
    <row r="1131" spans="1:4">
      <c r="A1131" s="17">
        <v>1056922</v>
      </c>
      <c r="B1131" s="17" t="s">
        <v>283</v>
      </c>
      <c r="C1131" s="17" t="s">
        <v>997</v>
      </c>
      <c r="D1131" s="17" t="s">
        <v>1414</v>
      </c>
    </row>
    <row r="1132" spans="1:4">
      <c r="A1132" s="17">
        <v>1056923</v>
      </c>
      <c r="B1132" s="17" t="s">
        <v>283</v>
      </c>
      <c r="C1132" s="17" t="s">
        <v>997</v>
      </c>
      <c r="D1132" s="17" t="s">
        <v>1415</v>
      </c>
    </row>
    <row r="1133" spans="1:4">
      <c r="A1133" s="17">
        <v>1056924</v>
      </c>
      <c r="B1133" s="17" t="s">
        <v>283</v>
      </c>
      <c r="C1133" s="17" t="s">
        <v>997</v>
      </c>
      <c r="D1133" s="17" t="s">
        <v>1416</v>
      </c>
    </row>
    <row r="1134" spans="1:4">
      <c r="A1134" s="17">
        <v>1056925</v>
      </c>
      <c r="B1134" s="17" t="s">
        <v>283</v>
      </c>
      <c r="C1134" s="17" t="s">
        <v>997</v>
      </c>
      <c r="D1134" s="17" t="s">
        <v>1417</v>
      </c>
    </row>
    <row r="1135" spans="1:4">
      <c r="A1135" s="17">
        <v>1056926</v>
      </c>
      <c r="B1135" s="17" t="s">
        <v>283</v>
      </c>
      <c r="C1135" s="17" t="s">
        <v>997</v>
      </c>
      <c r="D1135" s="17" t="s">
        <v>1418</v>
      </c>
    </row>
    <row r="1136" spans="1:4">
      <c r="A1136" s="17">
        <v>1056927</v>
      </c>
      <c r="B1136" s="17" t="s">
        <v>283</v>
      </c>
      <c r="C1136" s="17" t="s">
        <v>997</v>
      </c>
      <c r="D1136" s="17" t="s">
        <v>1419</v>
      </c>
    </row>
    <row r="1137" spans="1:4">
      <c r="A1137" s="17">
        <v>1056928</v>
      </c>
      <c r="B1137" s="17" t="s">
        <v>283</v>
      </c>
      <c r="C1137" s="17" t="s">
        <v>997</v>
      </c>
      <c r="D1137" s="17" t="s">
        <v>1420</v>
      </c>
    </row>
    <row r="1138" spans="1:4">
      <c r="A1138" s="17">
        <v>1056929</v>
      </c>
      <c r="B1138" s="17" t="s">
        <v>283</v>
      </c>
      <c r="C1138" s="17" t="s">
        <v>997</v>
      </c>
      <c r="D1138" s="17" t="s">
        <v>1421</v>
      </c>
    </row>
    <row r="1139" spans="1:4">
      <c r="A1139" s="17">
        <v>1056930</v>
      </c>
      <c r="B1139" s="17" t="s">
        <v>283</v>
      </c>
      <c r="C1139" s="17" t="s">
        <v>997</v>
      </c>
      <c r="D1139" s="17" t="s">
        <v>1422</v>
      </c>
    </row>
    <row r="1140" spans="1:4">
      <c r="A1140" s="17">
        <v>1056090</v>
      </c>
      <c r="B1140" s="17" t="s">
        <v>283</v>
      </c>
      <c r="C1140" s="17" t="s">
        <v>997</v>
      </c>
      <c r="D1140" s="17" t="s">
        <v>1423</v>
      </c>
    </row>
    <row r="1141" spans="1:4">
      <c r="A1141" s="17">
        <v>1056001</v>
      </c>
      <c r="B1141" s="17" t="s">
        <v>283</v>
      </c>
      <c r="C1141" s="17" t="s">
        <v>997</v>
      </c>
      <c r="D1141" s="17" t="s">
        <v>1424</v>
      </c>
    </row>
    <row r="1142" spans="1:4">
      <c r="A1142" s="17">
        <v>1056002</v>
      </c>
      <c r="B1142" s="17" t="s">
        <v>283</v>
      </c>
      <c r="C1142" s="17" t="s">
        <v>997</v>
      </c>
      <c r="D1142" s="17" t="s">
        <v>1425</v>
      </c>
    </row>
    <row r="1143" spans="1:4">
      <c r="A1143" s="17">
        <v>1056003</v>
      </c>
      <c r="B1143" s="17" t="s">
        <v>283</v>
      </c>
      <c r="C1143" s="17" t="s">
        <v>997</v>
      </c>
      <c r="D1143" s="17" t="s">
        <v>1426</v>
      </c>
    </row>
    <row r="1144" spans="1:4">
      <c r="A1144" s="17">
        <v>1056004</v>
      </c>
      <c r="B1144" s="17" t="s">
        <v>283</v>
      </c>
      <c r="C1144" s="17" t="s">
        <v>997</v>
      </c>
      <c r="D1144" s="17" t="s">
        <v>1427</v>
      </c>
    </row>
    <row r="1145" spans="1:4">
      <c r="A1145" s="17">
        <v>1056005</v>
      </c>
      <c r="B1145" s="17" t="s">
        <v>283</v>
      </c>
      <c r="C1145" s="17" t="s">
        <v>997</v>
      </c>
      <c r="D1145" s="17" t="s">
        <v>1428</v>
      </c>
    </row>
    <row r="1146" spans="1:4">
      <c r="A1146" s="17">
        <v>1056006</v>
      </c>
      <c r="B1146" s="17" t="s">
        <v>283</v>
      </c>
      <c r="C1146" s="17" t="s">
        <v>997</v>
      </c>
      <c r="D1146" s="17" t="s">
        <v>1429</v>
      </c>
    </row>
    <row r="1147" spans="1:4">
      <c r="A1147" s="17">
        <v>1056007</v>
      </c>
      <c r="B1147" s="17" t="s">
        <v>283</v>
      </c>
      <c r="C1147" s="17" t="s">
        <v>997</v>
      </c>
      <c r="D1147" s="17" t="s">
        <v>1430</v>
      </c>
    </row>
    <row r="1148" spans="1:4">
      <c r="A1148" s="17">
        <v>1056008</v>
      </c>
      <c r="B1148" s="17" t="s">
        <v>283</v>
      </c>
      <c r="C1148" s="17" t="s">
        <v>997</v>
      </c>
      <c r="D1148" s="17" t="s">
        <v>1431</v>
      </c>
    </row>
    <row r="1149" spans="1:4">
      <c r="A1149" s="17">
        <v>1056009</v>
      </c>
      <c r="B1149" s="17" t="s">
        <v>283</v>
      </c>
      <c r="C1149" s="17" t="s">
        <v>997</v>
      </c>
      <c r="D1149" s="17" t="s">
        <v>1432</v>
      </c>
    </row>
    <row r="1150" spans="1:4">
      <c r="A1150" s="17">
        <v>1056010</v>
      </c>
      <c r="B1150" s="17" t="s">
        <v>283</v>
      </c>
      <c r="C1150" s="17" t="s">
        <v>997</v>
      </c>
      <c r="D1150" s="17" t="s">
        <v>1433</v>
      </c>
    </row>
    <row r="1151" spans="1:4">
      <c r="A1151" s="17">
        <v>1056011</v>
      </c>
      <c r="B1151" s="17" t="s">
        <v>283</v>
      </c>
      <c r="C1151" s="17" t="s">
        <v>997</v>
      </c>
      <c r="D1151" s="17" t="s">
        <v>1434</v>
      </c>
    </row>
    <row r="1152" spans="1:4">
      <c r="A1152" s="17">
        <v>1056012</v>
      </c>
      <c r="B1152" s="17" t="s">
        <v>283</v>
      </c>
      <c r="C1152" s="17" t="s">
        <v>997</v>
      </c>
      <c r="D1152" s="17" t="s">
        <v>1435</v>
      </c>
    </row>
    <row r="1153" spans="1:4">
      <c r="A1153" s="17">
        <v>1056013</v>
      </c>
      <c r="B1153" s="17" t="s">
        <v>283</v>
      </c>
      <c r="C1153" s="17" t="s">
        <v>997</v>
      </c>
      <c r="D1153" s="17" t="s">
        <v>1436</v>
      </c>
    </row>
    <row r="1154" spans="1:4">
      <c r="A1154" s="17">
        <v>1056014</v>
      </c>
      <c r="B1154" s="17" t="s">
        <v>283</v>
      </c>
      <c r="C1154" s="17" t="s">
        <v>997</v>
      </c>
      <c r="D1154" s="17" t="s">
        <v>1437</v>
      </c>
    </row>
    <row r="1155" spans="1:4">
      <c r="A1155" s="17">
        <v>1056015</v>
      </c>
      <c r="B1155" s="17" t="s">
        <v>283</v>
      </c>
      <c r="C1155" s="17" t="s">
        <v>997</v>
      </c>
      <c r="D1155" s="17" t="s">
        <v>1438</v>
      </c>
    </row>
    <row r="1156" spans="1:4">
      <c r="A1156" s="17">
        <v>1056016</v>
      </c>
      <c r="B1156" s="17" t="s">
        <v>283</v>
      </c>
      <c r="C1156" s="17" t="s">
        <v>997</v>
      </c>
      <c r="D1156" s="17" t="s">
        <v>1439</v>
      </c>
    </row>
    <row r="1157" spans="1:4">
      <c r="A1157" s="17">
        <v>1056017</v>
      </c>
      <c r="B1157" s="17" t="s">
        <v>283</v>
      </c>
      <c r="C1157" s="17" t="s">
        <v>997</v>
      </c>
      <c r="D1157" s="17" t="s">
        <v>1440</v>
      </c>
    </row>
    <row r="1158" spans="1:4">
      <c r="A1158" s="17">
        <v>1056018</v>
      </c>
      <c r="B1158" s="17" t="s">
        <v>283</v>
      </c>
      <c r="C1158" s="17" t="s">
        <v>997</v>
      </c>
      <c r="D1158" s="17" t="s">
        <v>1441</v>
      </c>
    </row>
    <row r="1159" spans="1:4">
      <c r="A1159" s="17">
        <v>1056019</v>
      </c>
      <c r="B1159" s="17" t="s">
        <v>283</v>
      </c>
      <c r="C1159" s="17" t="s">
        <v>997</v>
      </c>
      <c r="D1159" s="17" t="s">
        <v>1442</v>
      </c>
    </row>
    <row r="1160" spans="1:4">
      <c r="A1160" s="17">
        <v>1056020</v>
      </c>
      <c r="B1160" s="17" t="s">
        <v>283</v>
      </c>
      <c r="C1160" s="17" t="s">
        <v>997</v>
      </c>
      <c r="D1160" s="17" t="s">
        <v>1443</v>
      </c>
    </row>
    <row r="1161" spans="1:4">
      <c r="A1161" s="17">
        <v>1056021</v>
      </c>
      <c r="B1161" s="17" t="s">
        <v>283</v>
      </c>
      <c r="C1161" s="17" t="s">
        <v>997</v>
      </c>
      <c r="D1161" s="17" t="s">
        <v>1444</v>
      </c>
    </row>
    <row r="1162" spans="1:4">
      <c r="A1162" s="17">
        <v>1056022</v>
      </c>
      <c r="B1162" s="17" t="s">
        <v>283</v>
      </c>
      <c r="C1162" s="17" t="s">
        <v>997</v>
      </c>
      <c r="D1162" s="17" t="s">
        <v>1445</v>
      </c>
    </row>
    <row r="1163" spans="1:4">
      <c r="A1163" s="17">
        <v>1056023</v>
      </c>
      <c r="B1163" s="17" t="s">
        <v>283</v>
      </c>
      <c r="C1163" s="17" t="s">
        <v>997</v>
      </c>
      <c r="D1163" s="17" t="s">
        <v>1446</v>
      </c>
    </row>
    <row r="1164" spans="1:4">
      <c r="A1164" s="17">
        <v>1056024</v>
      </c>
      <c r="B1164" s="17" t="s">
        <v>283</v>
      </c>
      <c r="C1164" s="17" t="s">
        <v>997</v>
      </c>
      <c r="D1164" s="17" t="s">
        <v>1447</v>
      </c>
    </row>
    <row r="1165" spans="1:4">
      <c r="A1165" s="17">
        <v>1056025</v>
      </c>
      <c r="B1165" s="17" t="s">
        <v>283</v>
      </c>
      <c r="C1165" s="17" t="s">
        <v>997</v>
      </c>
      <c r="D1165" s="17" t="s">
        <v>1448</v>
      </c>
    </row>
    <row r="1166" spans="1:4">
      <c r="A1166" s="17">
        <v>1056026</v>
      </c>
      <c r="B1166" s="17" t="s">
        <v>283</v>
      </c>
      <c r="C1166" s="17" t="s">
        <v>997</v>
      </c>
      <c r="D1166" s="17" t="s">
        <v>1449</v>
      </c>
    </row>
    <row r="1167" spans="1:4">
      <c r="A1167" s="17">
        <v>1056027</v>
      </c>
      <c r="B1167" s="17" t="s">
        <v>283</v>
      </c>
      <c r="C1167" s="17" t="s">
        <v>997</v>
      </c>
      <c r="D1167" s="17" t="s">
        <v>1450</v>
      </c>
    </row>
    <row r="1168" spans="1:4">
      <c r="A1168" s="17">
        <v>1056028</v>
      </c>
      <c r="B1168" s="17" t="s">
        <v>283</v>
      </c>
      <c r="C1168" s="17" t="s">
        <v>997</v>
      </c>
      <c r="D1168" s="17" t="s">
        <v>1451</v>
      </c>
    </row>
    <row r="1169" spans="1:4">
      <c r="A1169" s="17">
        <v>1056029</v>
      </c>
      <c r="B1169" s="17" t="s">
        <v>283</v>
      </c>
      <c r="C1169" s="17" t="s">
        <v>997</v>
      </c>
      <c r="D1169" s="17" t="s">
        <v>1452</v>
      </c>
    </row>
    <row r="1170" spans="1:4">
      <c r="A1170" s="17">
        <v>1056030</v>
      </c>
      <c r="B1170" s="17" t="s">
        <v>283</v>
      </c>
      <c r="C1170" s="17" t="s">
        <v>997</v>
      </c>
      <c r="D1170" s="17" t="s">
        <v>1453</v>
      </c>
    </row>
    <row r="1171" spans="1:4">
      <c r="A1171" s="17">
        <v>1056031</v>
      </c>
      <c r="B1171" s="17" t="s">
        <v>283</v>
      </c>
      <c r="C1171" s="17" t="s">
        <v>997</v>
      </c>
      <c r="D1171" s="17" t="s">
        <v>1454</v>
      </c>
    </row>
    <row r="1172" spans="1:4">
      <c r="A1172" s="17">
        <v>1056032</v>
      </c>
      <c r="B1172" s="17" t="s">
        <v>283</v>
      </c>
      <c r="C1172" s="17" t="s">
        <v>997</v>
      </c>
      <c r="D1172" s="17" t="s">
        <v>1455</v>
      </c>
    </row>
    <row r="1173" spans="1:4">
      <c r="A1173" s="17">
        <v>1056033</v>
      </c>
      <c r="B1173" s="17" t="s">
        <v>283</v>
      </c>
      <c r="C1173" s="17" t="s">
        <v>997</v>
      </c>
      <c r="D1173" s="17" t="s">
        <v>1456</v>
      </c>
    </row>
    <row r="1174" spans="1:4">
      <c r="A1174" s="17">
        <v>1056034</v>
      </c>
      <c r="B1174" s="17" t="s">
        <v>283</v>
      </c>
      <c r="C1174" s="17" t="s">
        <v>997</v>
      </c>
      <c r="D1174" s="17" t="s">
        <v>1457</v>
      </c>
    </row>
    <row r="1175" spans="1:4">
      <c r="A1175" s="17">
        <v>1056035</v>
      </c>
      <c r="B1175" s="17" t="s">
        <v>283</v>
      </c>
      <c r="C1175" s="17" t="s">
        <v>997</v>
      </c>
      <c r="D1175" s="17" t="s">
        <v>1458</v>
      </c>
    </row>
    <row r="1176" spans="1:4">
      <c r="A1176" s="17">
        <v>1056036</v>
      </c>
      <c r="B1176" s="17" t="s">
        <v>283</v>
      </c>
      <c r="C1176" s="17" t="s">
        <v>997</v>
      </c>
      <c r="D1176" s="17" t="s">
        <v>1459</v>
      </c>
    </row>
    <row r="1177" spans="1:4">
      <c r="A1177" s="17">
        <v>1056037</v>
      </c>
      <c r="B1177" s="17" t="s">
        <v>283</v>
      </c>
      <c r="C1177" s="17" t="s">
        <v>997</v>
      </c>
      <c r="D1177" s="17" t="s">
        <v>1460</v>
      </c>
    </row>
    <row r="1178" spans="1:4">
      <c r="A1178" s="17">
        <v>1055590</v>
      </c>
      <c r="B1178" s="17" t="s">
        <v>283</v>
      </c>
      <c r="C1178" s="17" t="s">
        <v>997</v>
      </c>
      <c r="D1178" s="17" t="s">
        <v>1461</v>
      </c>
    </row>
    <row r="1179" spans="1:4">
      <c r="A1179" s="17">
        <v>1055501</v>
      </c>
      <c r="B1179" s="17" t="s">
        <v>283</v>
      </c>
      <c r="C1179" s="17" t="s">
        <v>997</v>
      </c>
      <c r="D1179" s="17" t="s">
        <v>1462</v>
      </c>
    </row>
    <row r="1180" spans="1:4">
      <c r="A1180" s="17">
        <v>1055502</v>
      </c>
      <c r="B1180" s="17" t="s">
        <v>283</v>
      </c>
      <c r="C1180" s="17" t="s">
        <v>997</v>
      </c>
      <c r="D1180" s="17" t="s">
        <v>1463</v>
      </c>
    </row>
    <row r="1181" spans="1:4">
      <c r="A1181" s="17">
        <v>1055503</v>
      </c>
      <c r="B1181" s="17" t="s">
        <v>283</v>
      </c>
      <c r="C1181" s="17" t="s">
        <v>997</v>
      </c>
      <c r="D1181" s="17" t="s">
        <v>1464</v>
      </c>
    </row>
    <row r="1182" spans="1:4">
      <c r="A1182" s="17">
        <v>1055504</v>
      </c>
      <c r="B1182" s="17" t="s">
        <v>283</v>
      </c>
      <c r="C1182" s="17" t="s">
        <v>997</v>
      </c>
      <c r="D1182" s="17" t="s">
        <v>1465</v>
      </c>
    </row>
    <row r="1183" spans="1:4">
      <c r="A1183" s="17">
        <v>1055505</v>
      </c>
      <c r="B1183" s="17" t="s">
        <v>283</v>
      </c>
      <c r="C1183" s="17" t="s">
        <v>997</v>
      </c>
      <c r="D1183" s="17" t="s">
        <v>1466</v>
      </c>
    </row>
    <row r="1184" spans="1:4">
      <c r="A1184" s="17">
        <v>1055506</v>
      </c>
      <c r="B1184" s="17" t="s">
        <v>283</v>
      </c>
      <c r="C1184" s="17" t="s">
        <v>997</v>
      </c>
      <c r="D1184" s="17" t="s">
        <v>1467</v>
      </c>
    </row>
    <row r="1185" spans="1:4">
      <c r="A1185" s="17">
        <v>1055507</v>
      </c>
      <c r="B1185" s="17" t="s">
        <v>283</v>
      </c>
      <c r="C1185" s="17" t="s">
        <v>997</v>
      </c>
      <c r="D1185" s="17" t="s">
        <v>1468</v>
      </c>
    </row>
    <row r="1186" spans="1:4">
      <c r="A1186" s="17">
        <v>1055508</v>
      </c>
      <c r="B1186" s="17" t="s">
        <v>283</v>
      </c>
      <c r="C1186" s="17" t="s">
        <v>997</v>
      </c>
      <c r="D1186" s="17" t="s">
        <v>1469</v>
      </c>
    </row>
    <row r="1187" spans="1:4">
      <c r="A1187" s="17">
        <v>1055509</v>
      </c>
      <c r="B1187" s="17" t="s">
        <v>283</v>
      </c>
      <c r="C1187" s="17" t="s">
        <v>997</v>
      </c>
      <c r="D1187" s="17" t="s">
        <v>1470</v>
      </c>
    </row>
    <row r="1188" spans="1:4">
      <c r="A1188" s="17">
        <v>1055510</v>
      </c>
      <c r="B1188" s="17" t="s">
        <v>283</v>
      </c>
      <c r="C1188" s="17" t="s">
        <v>997</v>
      </c>
      <c r="D1188" s="17" t="s">
        <v>1471</v>
      </c>
    </row>
    <row r="1189" spans="1:4">
      <c r="A1189" s="17">
        <v>1055515</v>
      </c>
      <c r="B1189" s="17" t="s">
        <v>283</v>
      </c>
      <c r="C1189" s="17" t="s">
        <v>997</v>
      </c>
      <c r="D1189" s="17" t="s">
        <v>1472</v>
      </c>
    </row>
    <row r="1190" spans="1:4">
      <c r="A1190" s="17">
        <v>1055516</v>
      </c>
      <c r="B1190" s="17" t="s">
        <v>283</v>
      </c>
      <c r="C1190" s="17" t="s">
        <v>997</v>
      </c>
      <c r="D1190" s="17" t="s">
        <v>1473</v>
      </c>
    </row>
    <row r="1191" spans="1:4">
      <c r="A1191" s="17">
        <v>1055517</v>
      </c>
      <c r="B1191" s="17" t="s">
        <v>283</v>
      </c>
      <c r="C1191" s="17" t="s">
        <v>997</v>
      </c>
      <c r="D1191" s="17" t="s">
        <v>1474</v>
      </c>
    </row>
    <row r="1192" spans="1:4">
      <c r="A1192" s="17">
        <v>1055518</v>
      </c>
      <c r="B1192" s="17" t="s">
        <v>283</v>
      </c>
      <c r="C1192" s="17" t="s">
        <v>997</v>
      </c>
      <c r="D1192" s="17" t="s">
        <v>1475</v>
      </c>
    </row>
    <row r="1193" spans="1:4">
      <c r="A1193" s="17">
        <v>1055519</v>
      </c>
      <c r="B1193" s="17" t="s">
        <v>283</v>
      </c>
      <c r="C1193" s="17" t="s">
        <v>997</v>
      </c>
      <c r="D1193" s="17" t="s">
        <v>1476</v>
      </c>
    </row>
    <row r="1194" spans="1:4">
      <c r="A1194" s="17">
        <v>1055520</v>
      </c>
      <c r="B1194" s="17" t="s">
        <v>283</v>
      </c>
      <c r="C1194" s="17" t="s">
        <v>997</v>
      </c>
      <c r="D1194" s="17" t="s">
        <v>1477</v>
      </c>
    </row>
    <row r="1195" spans="1:4">
      <c r="A1195" s="17">
        <v>1055521</v>
      </c>
      <c r="B1195" s="17" t="s">
        <v>283</v>
      </c>
      <c r="C1195" s="17" t="s">
        <v>997</v>
      </c>
      <c r="D1195" s="17" t="s">
        <v>1478</v>
      </c>
    </row>
    <row r="1196" spans="1:4">
      <c r="A1196" s="17">
        <v>1055522</v>
      </c>
      <c r="B1196" s="17" t="s">
        <v>283</v>
      </c>
      <c r="C1196" s="17" t="s">
        <v>997</v>
      </c>
      <c r="D1196" s="17" t="s">
        <v>1479</v>
      </c>
    </row>
    <row r="1197" spans="1:4">
      <c r="A1197" s="17">
        <v>1055523</v>
      </c>
      <c r="B1197" s="17" t="s">
        <v>283</v>
      </c>
      <c r="C1197" s="17" t="s">
        <v>997</v>
      </c>
      <c r="D1197" s="17" t="s">
        <v>1480</v>
      </c>
    </row>
    <row r="1198" spans="1:4">
      <c r="A1198" s="17">
        <v>1055524</v>
      </c>
      <c r="B1198" s="17" t="s">
        <v>283</v>
      </c>
      <c r="C1198" s="17" t="s">
        <v>997</v>
      </c>
      <c r="D1198" s="17" t="s">
        <v>1481</v>
      </c>
    </row>
    <row r="1199" spans="1:4">
      <c r="A1199" s="17">
        <v>1055525</v>
      </c>
      <c r="B1199" s="17" t="s">
        <v>283</v>
      </c>
      <c r="C1199" s="17" t="s">
        <v>997</v>
      </c>
      <c r="D1199" s="17" t="s">
        <v>1482</v>
      </c>
    </row>
    <row r="1200" spans="1:4">
      <c r="A1200" s="17">
        <v>1055526</v>
      </c>
      <c r="B1200" s="17" t="s">
        <v>283</v>
      </c>
      <c r="C1200" s="17" t="s">
        <v>997</v>
      </c>
      <c r="D1200" s="17" t="s">
        <v>1483</v>
      </c>
    </row>
    <row r="1201" spans="1:4">
      <c r="A1201" s="17">
        <v>1055527</v>
      </c>
      <c r="B1201" s="17" t="s">
        <v>283</v>
      </c>
      <c r="C1201" s="17" t="s">
        <v>997</v>
      </c>
      <c r="D1201" s="17" t="s">
        <v>1484</v>
      </c>
    </row>
    <row r="1202" spans="1:4">
      <c r="A1202" s="17">
        <v>1055528</v>
      </c>
      <c r="B1202" s="17" t="s">
        <v>283</v>
      </c>
      <c r="C1202" s="17" t="s">
        <v>997</v>
      </c>
      <c r="D1202" s="17" t="s">
        <v>1485</v>
      </c>
    </row>
    <row r="1203" spans="1:4">
      <c r="A1203" s="17">
        <v>1055529</v>
      </c>
      <c r="B1203" s="17" t="s">
        <v>283</v>
      </c>
      <c r="C1203" s="17" t="s">
        <v>997</v>
      </c>
      <c r="D1203" s="17" t="s">
        <v>1486</v>
      </c>
    </row>
    <row r="1204" spans="1:4">
      <c r="A1204" s="17">
        <v>1055530</v>
      </c>
      <c r="B1204" s="17" t="s">
        <v>283</v>
      </c>
      <c r="C1204" s="17" t="s">
        <v>997</v>
      </c>
      <c r="D1204" s="17" t="s">
        <v>1487</v>
      </c>
    </row>
    <row r="1205" spans="1:4">
      <c r="A1205" s="17">
        <v>1055531</v>
      </c>
      <c r="B1205" s="17" t="s">
        <v>283</v>
      </c>
      <c r="C1205" s="17" t="s">
        <v>997</v>
      </c>
      <c r="D1205" s="17" t="s">
        <v>1488</v>
      </c>
    </row>
    <row r="1206" spans="1:4">
      <c r="A1206" s="17">
        <v>1055532</v>
      </c>
      <c r="B1206" s="17" t="s">
        <v>283</v>
      </c>
      <c r="C1206" s="17" t="s">
        <v>997</v>
      </c>
      <c r="D1206" s="17" t="s">
        <v>1489</v>
      </c>
    </row>
    <row r="1207" spans="1:4">
      <c r="A1207" s="17">
        <v>1055533</v>
      </c>
      <c r="B1207" s="17" t="s">
        <v>283</v>
      </c>
      <c r="C1207" s="17" t="s">
        <v>997</v>
      </c>
      <c r="D1207" s="17" t="s">
        <v>1490</v>
      </c>
    </row>
    <row r="1208" spans="1:4">
      <c r="A1208" s="17">
        <v>1055534</v>
      </c>
      <c r="B1208" s="17" t="s">
        <v>283</v>
      </c>
      <c r="C1208" s="17" t="s">
        <v>997</v>
      </c>
      <c r="D1208" s="17" t="s">
        <v>1491</v>
      </c>
    </row>
    <row r="1209" spans="1:4">
      <c r="A1209" s="17">
        <v>1055535</v>
      </c>
      <c r="B1209" s="17" t="s">
        <v>283</v>
      </c>
      <c r="C1209" s="17" t="s">
        <v>997</v>
      </c>
      <c r="D1209" s="17" t="s">
        <v>1492</v>
      </c>
    </row>
    <row r="1210" spans="1:4">
      <c r="A1210" s="17">
        <v>1055536</v>
      </c>
      <c r="B1210" s="17" t="s">
        <v>283</v>
      </c>
      <c r="C1210" s="17" t="s">
        <v>997</v>
      </c>
      <c r="D1210" s="17" t="s">
        <v>1493</v>
      </c>
    </row>
    <row r="1211" spans="1:4">
      <c r="A1211" s="17">
        <v>1055537</v>
      </c>
      <c r="B1211" s="17" t="s">
        <v>283</v>
      </c>
      <c r="C1211" s="17" t="s">
        <v>997</v>
      </c>
      <c r="D1211" s="17" t="s">
        <v>1494</v>
      </c>
    </row>
    <row r="1212" spans="1:4">
      <c r="A1212" s="17">
        <v>1055538</v>
      </c>
      <c r="B1212" s="17" t="s">
        <v>283</v>
      </c>
      <c r="C1212" s="17" t="s">
        <v>997</v>
      </c>
      <c r="D1212" s="17" t="s">
        <v>1495</v>
      </c>
    </row>
    <row r="1213" spans="1:4">
      <c r="A1213" s="17">
        <v>1055539</v>
      </c>
      <c r="B1213" s="17" t="s">
        <v>283</v>
      </c>
      <c r="C1213" s="17" t="s">
        <v>997</v>
      </c>
      <c r="D1213" s="17" t="s">
        <v>1496</v>
      </c>
    </row>
    <row r="1214" spans="1:4">
      <c r="A1214" s="17">
        <v>1055540</v>
      </c>
      <c r="B1214" s="17" t="s">
        <v>283</v>
      </c>
      <c r="C1214" s="17" t="s">
        <v>997</v>
      </c>
      <c r="D1214" s="17" t="s">
        <v>1497</v>
      </c>
    </row>
    <row r="1215" spans="1:4">
      <c r="A1215" s="17">
        <v>1055541</v>
      </c>
      <c r="B1215" s="17" t="s">
        <v>283</v>
      </c>
      <c r="C1215" s="17" t="s">
        <v>997</v>
      </c>
      <c r="D1215" s="17" t="s">
        <v>1498</v>
      </c>
    </row>
    <row r="1216" spans="1:4">
      <c r="A1216" s="17">
        <v>1055542</v>
      </c>
      <c r="B1216" s="17" t="s">
        <v>283</v>
      </c>
      <c r="C1216" s="17" t="s">
        <v>997</v>
      </c>
      <c r="D1216" s="17" t="s">
        <v>1499</v>
      </c>
    </row>
    <row r="1217" spans="1:4">
      <c r="A1217" s="17">
        <v>1055543</v>
      </c>
      <c r="B1217" s="17" t="s">
        <v>283</v>
      </c>
      <c r="C1217" s="17" t="s">
        <v>997</v>
      </c>
      <c r="D1217" s="17" t="s">
        <v>1500</v>
      </c>
    </row>
    <row r="1218" spans="1:4">
      <c r="A1218" s="17">
        <v>1055544</v>
      </c>
      <c r="B1218" s="17" t="s">
        <v>283</v>
      </c>
      <c r="C1218" s="17" t="s">
        <v>997</v>
      </c>
      <c r="D1218" s="17" t="s">
        <v>1501</v>
      </c>
    </row>
    <row r="1219" spans="1:4">
      <c r="A1219" s="17">
        <v>1055545</v>
      </c>
      <c r="B1219" s="17" t="s">
        <v>283</v>
      </c>
      <c r="C1219" s="17" t="s">
        <v>997</v>
      </c>
      <c r="D1219" s="17" t="s">
        <v>1502</v>
      </c>
    </row>
    <row r="1220" spans="1:4">
      <c r="A1220" s="17">
        <v>1055546</v>
      </c>
      <c r="B1220" s="17" t="s">
        <v>283</v>
      </c>
      <c r="C1220" s="17" t="s">
        <v>997</v>
      </c>
      <c r="D1220" s="17" t="s">
        <v>1503</v>
      </c>
    </row>
    <row r="1221" spans="1:4">
      <c r="A1221" s="17">
        <v>1055547</v>
      </c>
      <c r="B1221" s="17" t="s">
        <v>283</v>
      </c>
      <c r="C1221" s="17" t="s">
        <v>997</v>
      </c>
      <c r="D1221" s="17" t="s">
        <v>1504</v>
      </c>
    </row>
    <row r="1222" spans="1:4">
      <c r="A1222" s="17">
        <v>1055548</v>
      </c>
      <c r="B1222" s="17" t="s">
        <v>283</v>
      </c>
      <c r="C1222" s="17" t="s">
        <v>997</v>
      </c>
      <c r="D1222" s="17" t="s">
        <v>1505</v>
      </c>
    </row>
    <row r="1223" spans="1:4">
      <c r="A1223" s="17">
        <v>1055549</v>
      </c>
      <c r="B1223" s="17" t="s">
        <v>283</v>
      </c>
      <c r="C1223" s="17" t="s">
        <v>997</v>
      </c>
      <c r="D1223" s="17" t="s">
        <v>1506</v>
      </c>
    </row>
    <row r="1224" spans="1:4">
      <c r="A1224" s="17">
        <v>1056490</v>
      </c>
      <c r="B1224" s="17" t="s">
        <v>283</v>
      </c>
      <c r="C1224" s="17" t="s">
        <v>997</v>
      </c>
      <c r="D1224" s="17" t="s">
        <v>1507</v>
      </c>
    </row>
    <row r="1225" spans="1:4">
      <c r="A1225" s="17">
        <v>1056401</v>
      </c>
      <c r="B1225" s="17" t="s">
        <v>283</v>
      </c>
      <c r="C1225" s="17" t="s">
        <v>997</v>
      </c>
      <c r="D1225" s="17" t="s">
        <v>1508</v>
      </c>
    </row>
    <row r="1226" spans="1:4">
      <c r="A1226" s="17">
        <v>1056402</v>
      </c>
      <c r="B1226" s="17" t="s">
        <v>283</v>
      </c>
      <c r="C1226" s="17" t="s">
        <v>997</v>
      </c>
      <c r="D1226" s="17" t="s">
        <v>1509</v>
      </c>
    </row>
    <row r="1227" spans="1:4">
      <c r="A1227" s="17">
        <v>1056403</v>
      </c>
      <c r="B1227" s="17" t="s">
        <v>283</v>
      </c>
      <c r="C1227" s="17" t="s">
        <v>997</v>
      </c>
      <c r="D1227" s="17" t="s">
        <v>1510</v>
      </c>
    </row>
    <row r="1228" spans="1:4">
      <c r="A1228" s="17">
        <v>1056404</v>
      </c>
      <c r="B1228" s="17" t="s">
        <v>283</v>
      </c>
      <c r="C1228" s="17" t="s">
        <v>997</v>
      </c>
      <c r="D1228" s="17" t="s">
        <v>1511</v>
      </c>
    </row>
    <row r="1229" spans="1:4">
      <c r="A1229" s="17">
        <v>1056405</v>
      </c>
      <c r="B1229" s="17" t="s">
        <v>283</v>
      </c>
      <c r="C1229" s="17" t="s">
        <v>997</v>
      </c>
      <c r="D1229" s="17" t="s">
        <v>1512</v>
      </c>
    </row>
    <row r="1230" spans="1:4">
      <c r="A1230" s="17">
        <v>1056406</v>
      </c>
      <c r="B1230" s="17" t="s">
        <v>283</v>
      </c>
      <c r="C1230" s="17" t="s">
        <v>997</v>
      </c>
      <c r="D1230" s="17" t="s">
        <v>1513</v>
      </c>
    </row>
    <row r="1231" spans="1:4">
      <c r="A1231" s="17">
        <v>1056407</v>
      </c>
      <c r="B1231" s="17" t="s">
        <v>283</v>
      </c>
      <c r="C1231" s="17" t="s">
        <v>997</v>
      </c>
      <c r="D1231" s="17" t="s">
        <v>1514</v>
      </c>
    </row>
    <row r="1232" spans="1:4">
      <c r="A1232" s="17">
        <v>1056408</v>
      </c>
      <c r="B1232" s="17" t="s">
        <v>283</v>
      </c>
      <c r="C1232" s="17" t="s">
        <v>997</v>
      </c>
      <c r="D1232" s="17" t="s">
        <v>1515</v>
      </c>
    </row>
    <row r="1233" spans="1:4">
      <c r="A1233" s="17">
        <v>1056409</v>
      </c>
      <c r="B1233" s="17" t="s">
        <v>283</v>
      </c>
      <c r="C1233" s="17" t="s">
        <v>997</v>
      </c>
      <c r="D1233" s="17" t="s">
        <v>1516</v>
      </c>
    </row>
    <row r="1234" spans="1:4">
      <c r="A1234" s="17">
        <v>1056410</v>
      </c>
      <c r="B1234" s="17" t="s">
        <v>283</v>
      </c>
      <c r="C1234" s="17" t="s">
        <v>997</v>
      </c>
      <c r="D1234" s="17" t="s">
        <v>1517</v>
      </c>
    </row>
    <row r="1235" spans="1:4">
      <c r="A1235" s="17">
        <v>1056411</v>
      </c>
      <c r="B1235" s="17" t="s">
        <v>283</v>
      </c>
      <c r="C1235" s="17" t="s">
        <v>997</v>
      </c>
      <c r="D1235" s="17" t="s">
        <v>1518</v>
      </c>
    </row>
    <row r="1236" spans="1:4">
      <c r="A1236" s="17">
        <v>1056412</v>
      </c>
      <c r="B1236" s="17" t="s">
        <v>283</v>
      </c>
      <c r="C1236" s="17" t="s">
        <v>997</v>
      </c>
      <c r="D1236" s="17" t="s">
        <v>1519</v>
      </c>
    </row>
    <row r="1237" spans="1:4">
      <c r="A1237" s="17">
        <v>1056413</v>
      </c>
      <c r="B1237" s="17" t="s">
        <v>283</v>
      </c>
      <c r="C1237" s="17" t="s">
        <v>997</v>
      </c>
      <c r="D1237" s="17" t="s">
        <v>1520</v>
      </c>
    </row>
    <row r="1238" spans="1:4">
      <c r="A1238" s="17">
        <v>1056414</v>
      </c>
      <c r="B1238" s="17" t="s">
        <v>283</v>
      </c>
      <c r="C1238" s="17" t="s">
        <v>997</v>
      </c>
      <c r="D1238" s="17" t="s">
        <v>1521</v>
      </c>
    </row>
    <row r="1239" spans="1:4">
      <c r="A1239" s="17">
        <v>1056415</v>
      </c>
      <c r="B1239" s="17" t="s">
        <v>283</v>
      </c>
      <c r="C1239" s="17" t="s">
        <v>997</v>
      </c>
      <c r="D1239" s="17" t="s">
        <v>1522</v>
      </c>
    </row>
    <row r="1240" spans="1:4">
      <c r="A1240" s="17">
        <v>1056416</v>
      </c>
      <c r="B1240" s="17" t="s">
        <v>283</v>
      </c>
      <c r="C1240" s="17" t="s">
        <v>997</v>
      </c>
      <c r="D1240" s="17" t="s">
        <v>1523</v>
      </c>
    </row>
    <row r="1241" spans="1:4">
      <c r="A1241" s="17">
        <v>1056417</v>
      </c>
      <c r="B1241" s="17" t="s">
        <v>283</v>
      </c>
      <c r="C1241" s="17" t="s">
        <v>997</v>
      </c>
      <c r="D1241" s="17" t="s">
        <v>1524</v>
      </c>
    </row>
    <row r="1242" spans="1:4">
      <c r="A1242" s="17">
        <v>1056418</v>
      </c>
      <c r="B1242" s="17" t="s">
        <v>283</v>
      </c>
      <c r="C1242" s="17" t="s">
        <v>997</v>
      </c>
      <c r="D1242" s="17" t="s">
        <v>1525</v>
      </c>
    </row>
    <row r="1243" spans="1:4">
      <c r="A1243" s="17">
        <v>1056419</v>
      </c>
      <c r="B1243" s="17" t="s">
        <v>283</v>
      </c>
      <c r="C1243" s="17" t="s">
        <v>997</v>
      </c>
      <c r="D1243" s="17" t="s">
        <v>1526</v>
      </c>
    </row>
    <row r="1244" spans="1:4">
      <c r="A1244" s="17">
        <v>1056420</v>
      </c>
      <c r="B1244" s="17" t="s">
        <v>283</v>
      </c>
      <c r="C1244" s="17" t="s">
        <v>997</v>
      </c>
      <c r="D1244" s="17" t="s">
        <v>1527</v>
      </c>
    </row>
    <row r="1245" spans="1:4">
      <c r="A1245" s="17">
        <v>1056421</v>
      </c>
      <c r="B1245" s="17" t="s">
        <v>283</v>
      </c>
      <c r="C1245" s="17" t="s">
        <v>997</v>
      </c>
      <c r="D1245" s="17" t="s">
        <v>1528</v>
      </c>
    </row>
    <row r="1246" spans="1:4">
      <c r="A1246" s="17">
        <v>1056422</v>
      </c>
      <c r="B1246" s="17" t="s">
        <v>283</v>
      </c>
      <c r="C1246" s="17" t="s">
        <v>997</v>
      </c>
      <c r="D1246" s="17" t="s">
        <v>1529</v>
      </c>
    </row>
    <row r="1247" spans="1:4">
      <c r="A1247" s="17">
        <v>1056423</v>
      </c>
      <c r="B1247" s="17" t="s">
        <v>283</v>
      </c>
      <c r="C1247" s="17" t="s">
        <v>997</v>
      </c>
      <c r="D1247" s="17" t="s">
        <v>1530</v>
      </c>
    </row>
    <row r="1248" spans="1:4">
      <c r="A1248" s="17">
        <v>1056424</v>
      </c>
      <c r="B1248" s="17" t="s">
        <v>283</v>
      </c>
      <c r="C1248" s="17" t="s">
        <v>997</v>
      </c>
      <c r="D1248" s="17" t="s">
        <v>1531</v>
      </c>
    </row>
    <row r="1249" spans="1:4">
      <c r="A1249" s="17">
        <v>1056425</v>
      </c>
      <c r="B1249" s="17" t="s">
        <v>283</v>
      </c>
      <c r="C1249" s="17" t="s">
        <v>997</v>
      </c>
      <c r="D1249" s="17" t="s">
        <v>1532</v>
      </c>
    </row>
    <row r="1250" spans="1:4">
      <c r="A1250" s="17">
        <v>1056426</v>
      </c>
      <c r="B1250" s="17" t="s">
        <v>283</v>
      </c>
      <c r="C1250" s="17" t="s">
        <v>997</v>
      </c>
      <c r="D1250" s="17" t="s">
        <v>1533</v>
      </c>
    </row>
    <row r="1251" spans="1:4">
      <c r="A1251" s="17">
        <v>1056427</v>
      </c>
      <c r="B1251" s="17" t="s">
        <v>283</v>
      </c>
      <c r="C1251" s="17" t="s">
        <v>997</v>
      </c>
      <c r="D1251" s="17" t="s">
        <v>1534</v>
      </c>
    </row>
    <row r="1252" spans="1:4">
      <c r="A1252" s="17">
        <v>1056428</v>
      </c>
      <c r="B1252" s="17" t="s">
        <v>283</v>
      </c>
      <c r="C1252" s="17" t="s">
        <v>997</v>
      </c>
      <c r="D1252" s="17" t="s">
        <v>1535</v>
      </c>
    </row>
    <row r="1253" spans="1:4">
      <c r="A1253" s="17">
        <v>1056429</v>
      </c>
      <c r="B1253" s="17" t="s">
        <v>283</v>
      </c>
      <c r="C1253" s="17" t="s">
        <v>997</v>
      </c>
      <c r="D1253" s="17" t="s">
        <v>1536</v>
      </c>
    </row>
    <row r="1254" spans="1:4">
      <c r="A1254" s="17">
        <v>1056430</v>
      </c>
      <c r="B1254" s="17" t="s">
        <v>283</v>
      </c>
      <c r="C1254" s="17" t="s">
        <v>997</v>
      </c>
      <c r="D1254" s="17" t="s">
        <v>1537</v>
      </c>
    </row>
    <row r="1255" spans="1:4">
      <c r="A1255" s="17">
        <v>1056431</v>
      </c>
      <c r="B1255" s="17" t="s">
        <v>283</v>
      </c>
      <c r="C1255" s="17" t="s">
        <v>997</v>
      </c>
      <c r="D1255" s="17" t="s">
        <v>1538</v>
      </c>
    </row>
    <row r="1256" spans="1:4">
      <c r="A1256" s="17">
        <v>1056432</v>
      </c>
      <c r="B1256" s="17" t="s">
        <v>283</v>
      </c>
      <c r="C1256" s="17" t="s">
        <v>997</v>
      </c>
      <c r="D1256" s="17" t="s">
        <v>1539</v>
      </c>
    </row>
    <row r="1257" spans="1:4">
      <c r="A1257" s="17">
        <v>1056433</v>
      </c>
      <c r="B1257" s="17" t="s">
        <v>283</v>
      </c>
      <c r="C1257" s="17" t="s">
        <v>997</v>
      </c>
      <c r="D1257" s="17" t="s">
        <v>1540</v>
      </c>
    </row>
    <row r="1258" spans="1:4">
      <c r="A1258" s="17">
        <v>1056434</v>
      </c>
      <c r="B1258" s="17" t="s">
        <v>283</v>
      </c>
      <c r="C1258" s="17" t="s">
        <v>997</v>
      </c>
      <c r="D1258" s="17" t="s">
        <v>1541</v>
      </c>
    </row>
    <row r="1259" spans="1:4">
      <c r="A1259" s="17">
        <v>1056435</v>
      </c>
      <c r="B1259" s="17" t="s">
        <v>283</v>
      </c>
      <c r="C1259" s="17" t="s">
        <v>997</v>
      </c>
      <c r="D1259" s="17" t="s">
        <v>1542</v>
      </c>
    </row>
    <row r="1260" spans="1:4">
      <c r="A1260" s="17">
        <v>1056436</v>
      </c>
      <c r="B1260" s="17" t="s">
        <v>283</v>
      </c>
      <c r="C1260" s="17" t="s">
        <v>997</v>
      </c>
      <c r="D1260" s="17" t="s">
        <v>1543</v>
      </c>
    </row>
    <row r="1261" spans="1:4">
      <c r="A1261" s="17">
        <v>1056390</v>
      </c>
      <c r="B1261" s="17" t="s">
        <v>283</v>
      </c>
      <c r="C1261" s="17" t="s">
        <v>997</v>
      </c>
      <c r="D1261" s="17" t="s">
        <v>1544</v>
      </c>
    </row>
    <row r="1262" spans="1:4">
      <c r="A1262" s="17">
        <v>1056301</v>
      </c>
      <c r="B1262" s="17" t="s">
        <v>283</v>
      </c>
      <c r="C1262" s="17" t="s">
        <v>997</v>
      </c>
      <c r="D1262" s="17" t="s">
        <v>1545</v>
      </c>
    </row>
    <row r="1263" spans="1:4">
      <c r="A1263" s="17">
        <v>1056302</v>
      </c>
      <c r="B1263" s="17" t="s">
        <v>283</v>
      </c>
      <c r="C1263" s="17" t="s">
        <v>997</v>
      </c>
      <c r="D1263" s="17" t="s">
        <v>1546</v>
      </c>
    </row>
    <row r="1264" spans="1:4">
      <c r="A1264" s="17">
        <v>1056303</v>
      </c>
      <c r="B1264" s="17" t="s">
        <v>283</v>
      </c>
      <c r="C1264" s="17" t="s">
        <v>997</v>
      </c>
      <c r="D1264" s="17" t="s">
        <v>1547</v>
      </c>
    </row>
    <row r="1265" spans="1:4">
      <c r="A1265" s="17">
        <v>1056304</v>
      </c>
      <c r="B1265" s="17" t="s">
        <v>283</v>
      </c>
      <c r="C1265" s="17" t="s">
        <v>997</v>
      </c>
      <c r="D1265" s="17" t="s">
        <v>1548</v>
      </c>
    </row>
    <row r="1266" spans="1:4">
      <c r="A1266" s="17">
        <v>1056305</v>
      </c>
      <c r="B1266" s="17" t="s">
        <v>283</v>
      </c>
      <c r="C1266" s="17" t="s">
        <v>997</v>
      </c>
      <c r="D1266" s="17" t="s">
        <v>1549</v>
      </c>
    </row>
    <row r="1267" spans="1:4">
      <c r="A1267" s="17">
        <v>1056306</v>
      </c>
      <c r="B1267" s="17" t="s">
        <v>283</v>
      </c>
      <c r="C1267" s="17" t="s">
        <v>997</v>
      </c>
      <c r="D1267" s="17" t="s">
        <v>1550</v>
      </c>
    </row>
    <row r="1268" spans="1:4">
      <c r="A1268" s="17">
        <v>1056307</v>
      </c>
      <c r="B1268" s="17" t="s">
        <v>283</v>
      </c>
      <c r="C1268" s="17" t="s">
        <v>997</v>
      </c>
      <c r="D1268" s="17" t="s">
        <v>1551</v>
      </c>
    </row>
    <row r="1269" spans="1:4">
      <c r="A1269" s="17">
        <v>1056308</v>
      </c>
      <c r="B1269" s="17" t="s">
        <v>283</v>
      </c>
      <c r="C1269" s="17" t="s">
        <v>997</v>
      </c>
      <c r="D1269" s="17" t="s">
        <v>1552</v>
      </c>
    </row>
    <row r="1270" spans="1:4">
      <c r="A1270" s="17">
        <v>1056309</v>
      </c>
      <c r="B1270" s="17" t="s">
        <v>283</v>
      </c>
      <c r="C1270" s="17" t="s">
        <v>997</v>
      </c>
      <c r="D1270" s="17" t="s">
        <v>1553</v>
      </c>
    </row>
    <row r="1271" spans="1:4">
      <c r="A1271" s="17">
        <v>1056310</v>
      </c>
      <c r="B1271" s="17" t="s">
        <v>283</v>
      </c>
      <c r="C1271" s="17" t="s">
        <v>997</v>
      </c>
      <c r="D1271" s="17" t="s">
        <v>1554</v>
      </c>
    </row>
    <row r="1272" spans="1:4">
      <c r="A1272" s="17">
        <v>1056311</v>
      </c>
      <c r="B1272" s="17" t="s">
        <v>283</v>
      </c>
      <c r="C1272" s="17" t="s">
        <v>997</v>
      </c>
      <c r="D1272" s="17" t="s">
        <v>1555</v>
      </c>
    </row>
    <row r="1273" spans="1:4">
      <c r="A1273" s="17">
        <v>1056312</v>
      </c>
      <c r="B1273" s="17" t="s">
        <v>283</v>
      </c>
      <c r="C1273" s="17" t="s">
        <v>997</v>
      </c>
      <c r="D1273" s="17" t="s">
        <v>1556</v>
      </c>
    </row>
    <row r="1274" spans="1:4">
      <c r="A1274" s="17">
        <v>1056313</v>
      </c>
      <c r="B1274" s="17" t="s">
        <v>283</v>
      </c>
      <c r="C1274" s="17" t="s">
        <v>997</v>
      </c>
      <c r="D1274" s="17" t="s">
        <v>1557</v>
      </c>
    </row>
    <row r="1275" spans="1:4">
      <c r="A1275" s="17">
        <v>1056314</v>
      </c>
      <c r="B1275" s="17" t="s">
        <v>283</v>
      </c>
      <c r="C1275" s="17" t="s">
        <v>997</v>
      </c>
      <c r="D1275" s="17" t="s">
        <v>1558</v>
      </c>
    </row>
    <row r="1276" spans="1:4">
      <c r="A1276" s="17">
        <v>1056315</v>
      </c>
      <c r="B1276" s="17" t="s">
        <v>283</v>
      </c>
      <c r="C1276" s="17" t="s">
        <v>997</v>
      </c>
      <c r="D1276" s="17" t="s">
        <v>1559</v>
      </c>
    </row>
    <row r="1277" spans="1:4">
      <c r="A1277" s="17">
        <v>1056316</v>
      </c>
      <c r="B1277" s="17" t="s">
        <v>283</v>
      </c>
      <c r="C1277" s="17" t="s">
        <v>997</v>
      </c>
      <c r="D1277" s="17" t="s">
        <v>1560</v>
      </c>
    </row>
    <row r="1278" spans="1:4">
      <c r="A1278" s="17">
        <v>1056317</v>
      </c>
      <c r="B1278" s="17" t="s">
        <v>283</v>
      </c>
      <c r="C1278" s="17" t="s">
        <v>997</v>
      </c>
      <c r="D1278" s="17" t="s">
        <v>1561</v>
      </c>
    </row>
    <row r="1279" spans="1:4">
      <c r="A1279" s="17">
        <v>1056318</v>
      </c>
      <c r="B1279" s="17" t="s">
        <v>283</v>
      </c>
      <c r="C1279" s="17" t="s">
        <v>997</v>
      </c>
      <c r="D1279" s="17" t="s">
        <v>1562</v>
      </c>
    </row>
    <row r="1280" spans="1:4">
      <c r="A1280" s="17">
        <v>1056319</v>
      </c>
      <c r="B1280" s="17" t="s">
        <v>283</v>
      </c>
      <c r="C1280" s="17" t="s">
        <v>997</v>
      </c>
      <c r="D1280" s="17" t="s">
        <v>1563</v>
      </c>
    </row>
    <row r="1281" spans="1:4">
      <c r="A1281" s="17">
        <v>1056320</v>
      </c>
      <c r="B1281" s="17" t="s">
        <v>283</v>
      </c>
      <c r="C1281" s="17" t="s">
        <v>997</v>
      </c>
      <c r="D1281" s="17" t="s">
        <v>1564</v>
      </c>
    </row>
    <row r="1282" spans="1:4">
      <c r="A1282" s="17">
        <v>1056321</v>
      </c>
      <c r="B1282" s="17" t="s">
        <v>283</v>
      </c>
      <c r="C1282" s="17" t="s">
        <v>997</v>
      </c>
      <c r="D1282" s="17" t="s">
        <v>1565</v>
      </c>
    </row>
    <row r="1283" spans="1:4">
      <c r="A1283" s="17">
        <v>1056322</v>
      </c>
      <c r="B1283" s="17" t="s">
        <v>283</v>
      </c>
      <c r="C1283" s="17" t="s">
        <v>997</v>
      </c>
      <c r="D1283" s="17" t="s">
        <v>1566</v>
      </c>
    </row>
    <row r="1284" spans="1:4">
      <c r="A1284" s="17">
        <v>1056323</v>
      </c>
      <c r="B1284" s="17" t="s">
        <v>283</v>
      </c>
      <c r="C1284" s="17" t="s">
        <v>997</v>
      </c>
      <c r="D1284" s="17" t="s">
        <v>1567</v>
      </c>
    </row>
    <row r="1285" spans="1:4">
      <c r="A1285" s="17">
        <v>1056324</v>
      </c>
      <c r="B1285" s="17" t="s">
        <v>283</v>
      </c>
      <c r="C1285" s="17" t="s">
        <v>997</v>
      </c>
      <c r="D1285" s="17" t="s">
        <v>1568</v>
      </c>
    </row>
    <row r="1286" spans="1:4">
      <c r="A1286" s="17">
        <v>1056325</v>
      </c>
      <c r="B1286" s="17" t="s">
        <v>283</v>
      </c>
      <c r="C1286" s="17" t="s">
        <v>997</v>
      </c>
      <c r="D1286" s="17" t="s">
        <v>1569</v>
      </c>
    </row>
    <row r="1287" spans="1:4">
      <c r="A1287" s="17">
        <v>1056326</v>
      </c>
      <c r="B1287" s="17" t="s">
        <v>283</v>
      </c>
      <c r="C1287" s="17" t="s">
        <v>997</v>
      </c>
      <c r="D1287" s="17" t="s">
        <v>1570</v>
      </c>
    </row>
    <row r="1288" spans="1:4">
      <c r="A1288" s="17">
        <v>1056327</v>
      </c>
      <c r="B1288" s="17" t="s">
        <v>283</v>
      </c>
      <c r="C1288" s="17" t="s">
        <v>997</v>
      </c>
      <c r="D1288" s="17" t="s">
        <v>1571</v>
      </c>
    </row>
    <row r="1289" spans="1:4">
      <c r="A1289" s="17">
        <v>1056328</v>
      </c>
      <c r="B1289" s="17" t="s">
        <v>283</v>
      </c>
      <c r="C1289" s="17" t="s">
        <v>997</v>
      </c>
      <c r="D1289" s="17" t="s">
        <v>1572</v>
      </c>
    </row>
    <row r="1290" spans="1:4">
      <c r="A1290" s="17">
        <v>1056329</v>
      </c>
      <c r="B1290" s="17" t="s">
        <v>283</v>
      </c>
      <c r="C1290" s="17" t="s">
        <v>997</v>
      </c>
      <c r="D1290" s="17" t="s">
        <v>1573</v>
      </c>
    </row>
    <row r="1291" spans="1:4">
      <c r="A1291" s="17">
        <v>1056330</v>
      </c>
      <c r="B1291" s="17" t="s">
        <v>283</v>
      </c>
      <c r="C1291" s="17" t="s">
        <v>997</v>
      </c>
      <c r="D1291" s="17" t="s">
        <v>1574</v>
      </c>
    </row>
    <row r="1292" spans="1:4">
      <c r="A1292" s="17">
        <v>1056331</v>
      </c>
      <c r="B1292" s="17" t="s">
        <v>283</v>
      </c>
      <c r="C1292" s="17" t="s">
        <v>997</v>
      </c>
      <c r="D1292" s="17" t="s">
        <v>1575</v>
      </c>
    </row>
    <row r="1293" spans="1:4">
      <c r="A1293" s="17">
        <v>1056332</v>
      </c>
      <c r="B1293" s="17" t="s">
        <v>283</v>
      </c>
      <c r="C1293" s="17" t="s">
        <v>997</v>
      </c>
      <c r="D1293" s="17" t="s">
        <v>1576</v>
      </c>
    </row>
    <row r="1294" spans="1:4">
      <c r="A1294" s="17">
        <v>1056333</v>
      </c>
      <c r="B1294" s="17" t="s">
        <v>283</v>
      </c>
      <c r="C1294" s="17" t="s">
        <v>997</v>
      </c>
      <c r="D1294" s="17" t="s">
        <v>1577</v>
      </c>
    </row>
    <row r="1295" spans="1:4">
      <c r="A1295" s="17">
        <v>1056334</v>
      </c>
      <c r="B1295" s="17" t="s">
        <v>283</v>
      </c>
      <c r="C1295" s="17" t="s">
        <v>997</v>
      </c>
      <c r="D1295" s="17" t="s">
        <v>1578</v>
      </c>
    </row>
    <row r="1296" spans="1:4">
      <c r="A1296" s="17">
        <v>1056335</v>
      </c>
      <c r="B1296" s="17" t="s">
        <v>283</v>
      </c>
      <c r="C1296" s="17" t="s">
        <v>997</v>
      </c>
      <c r="D1296" s="17" t="s">
        <v>1579</v>
      </c>
    </row>
    <row r="1297" spans="1:4">
      <c r="A1297" s="17">
        <v>1056336</v>
      </c>
      <c r="B1297" s="17" t="s">
        <v>283</v>
      </c>
      <c r="C1297" s="17" t="s">
        <v>997</v>
      </c>
      <c r="D1297" s="17" t="s">
        <v>1580</v>
      </c>
    </row>
    <row r="1298" spans="1:4">
      <c r="A1298" s="17">
        <v>1060031</v>
      </c>
      <c r="B1298" s="17" t="s">
        <v>283</v>
      </c>
      <c r="C1298" s="17" t="s">
        <v>997</v>
      </c>
      <c r="D1298" s="17" t="s">
        <v>1581</v>
      </c>
    </row>
    <row r="1299" spans="1:4">
      <c r="A1299" s="17">
        <v>1050003</v>
      </c>
      <c r="B1299" s="17" t="s">
        <v>283</v>
      </c>
      <c r="C1299" s="17" t="s">
        <v>997</v>
      </c>
      <c r="D1299" s="17" t="s">
        <v>1582</v>
      </c>
    </row>
    <row r="1300" spans="1:4">
      <c r="A1300" s="17">
        <v>1050013</v>
      </c>
      <c r="B1300" s="17" t="s">
        <v>283</v>
      </c>
      <c r="C1300" s="17" t="s">
        <v>997</v>
      </c>
      <c r="D1300" s="17" t="s">
        <v>1583</v>
      </c>
    </row>
    <row r="1301" spans="1:4">
      <c r="A1301" s="17">
        <v>1055190</v>
      </c>
      <c r="B1301" s="17" t="s">
        <v>283</v>
      </c>
      <c r="C1301" s="17" t="s">
        <v>997</v>
      </c>
      <c r="D1301" s="17" t="s">
        <v>1584</v>
      </c>
    </row>
    <row r="1302" spans="1:4">
      <c r="A1302" s="17">
        <v>1055101</v>
      </c>
      <c r="B1302" s="17" t="s">
        <v>283</v>
      </c>
      <c r="C1302" s="17" t="s">
        <v>997</v>
      </c>
      <c r="D1302" s="17" t="s">
        <v>1585</v>
      </c>
    </row>
    <row r="1303" spans="1:4">
      <c r="A1303" s="17">
        <v>1055102</v>
      </c>
      <c r="B1303" s="17" t="s">
        <v>283</v>
      </c>
      <c r="C1303" s="17" t="s">
        <v>997</v>
      </c>
      <c r="D1303" s="17" t="s">
        <v>1586</v>
      </c>
    </row>
    <row r="1304" spans="1:4">
      <c r="A1304" s="17">
        <v>1055103</v>
      </c>
      <c r="B1304" s="17" t="s">
        <v>283</v>
      </c>
      <c r="C1304" s="17" t="s">
        <v>997</v>
      </c>
      <c r="D1304" s="17" t="s">
        <v>1587</v>
      </c>
    </row>
    <row r="1305" spans="1:4">
      <c r="A1305" s="17">
        <v>1055104</v>
      </c>
      <c r="B1305" s="17" t="s">
        <v>283</v>
      </c>
      <c r="C1305" s="17" t="s">
        <v>997</v>
      </c>
      <c r="D1305" s="17" t="s">
        <v>1588</v>
      </c>
    </row>
    <row r="1306" spans="1:4">
      <c r="A1306" s="17">
        <v>1055105</v>
      </c>
      <c r="B1306" s="17" t="s">
        <v>283</v>
      </c>
      <c r="C1306" s="17" t="s">
        <v>997</v>
      </c>
      <c r="D1306" s="17" t="s">
        <v>1589</v>
      </c>
    </row>
    <row r="1307" spans="1:4">
      <c r="A1307" s="17">
        <v>1055106</v>
      </c>
      <c r="B1307" s="17" t="s">
        <v>283</v>
      </c>
      <c r="C1307" s="17" t="s">
        <v>997</v>
      </c>
      <c r="D1307" s="17" t="s">
        <v>1590</v>
      </c>
    </row>
    <row r="1308" spans="1:4">
      <c r="A1308" s="17">
        <v>1055107</v>
      </c>
      <c r="B1308" s="17" t="s">
        <v>283</v>
      </c>
      <c r="C1308" s="17" t="s">
        <v>997</v>
      </c>
      <c r="D1308" s="17" t="s">
        <v>1591</v>
      </c>
    </row>
    <row r="1309" spans="1:4">
      <c r="A1309" s="17">
        <v>1055108</v>
      </c>
      <c r="B1309" s="17" t="s">
        <v>283</v>
      </c>
      <c r="C1309" s="17" t="s">
        <v>997</v>
      </c>
      <c r="D1309" s="17" t="s">
        <v>1592</v>
      </c>
    </row>
    <row r="1310" spans="1:4">
      <c r="A1310" s="17">
        <v>1055109</v>
      </c>
      <c r="B1310" s="17" t="s">
        <v>283</v>
      </c>
      <c r="C1310" s="17" t="s">
        <v>997</v>
      </c>
      <c r="D1310" s="17" t="s">
        <v>1593</v>
      </c>
    </row>
    <row r="1311" spans="1:4">
      <c r="A1311" s="17">
        <v>1055110</v>
      </c>
      <c r="B1311" s="17" t="s">
        <v>283</v>
      </c>
      <c r="C1311" s="17" t="s">
        <v>997</v>
      </c>
      <c r="D1311" s="17" t="s">
        <v>1594</v>
      </c>
    </row>
    <row r="1312" spans="1:4">
      <c r="A1312" s="17">
        <v>1055111</v>
      </c>
      <c r="B1312" s="17" t="s">
        <v>283</v>
      </c>
      <c r="C1312" s="17" t="s">
        <v>997</v>
      </c>
      <c r="D1312" s="17" t="s">
        <v>1595</v>
      </c>
    </row>
    <row r="1313" spans="1:4">
      <c r="A1313" s="17">
        <v>1055112</v>
      </c>
      <c r="B1313" s="17" t="s">
        <v>283</v>
      </c>
      <c r="C1313" s="17" t="s">
        <v>997</v>
      </c>
      <c r="D1313" s="17" t="s">
        <v>1596</v>
      </c>
    </row>
    <row r="1314" spans="1:4">
      <c r="A1314" s="17">
        <v>1055113</v>
      </c>
      <c r="B1314" s="17" t="s">
        <v>283</v>
      </c>
      <c r="C1314" s="17" t="s">
        <v>997</v>
      </c>
      <c r="D1314" s="17" t="s">
        <v>1597</v>
      </c>
    </row>
    <row r="1315" spans="1:4">
      <c r="A1315" s="17">
        <v>1055114</v>
      </c>
      <c r="B1315" s="17" t="s">
        <v>283</v>
      </c>
      <c r="C1315" s="17" t="s">
        <v>997</v>
      </c>
      <c r="D1315" s="17" t="s">
        <v>1598</v>
      </c>
    </row>
    <row r="1316" spans="1:4">
      <c r="A1316" s="17">
        <v>1055115</v>
      </c>
      <c r="B1316" s="17" t="s">
        <v>283</v>
      </c>
      <c r="C1316" s="17" t="s">
        <v>997</v>
      </c>
      <c r="D1316" s="17" t="s">
        <v>1599</v>
      </c>
    </row>
    <row r="1317" spans="1:4">
      <c r="A1317" s="17">
        <v>1055116</v>
      </c>
      <c r="B1317" s="17" t="s">
        <v>283</v>
      </c>
      <c r="C1317" s="17" t="s">
        <v>997</v>
      </c>
      <c r="D1317" s="17" t="s">
        <v>1600</v>
      </c>
    </row>
    <row r="1318" spans="1:4">
      <c r="A1318" s="17">
        <v>1055117</v>
      </c>
      <c r="B1318" s="17" t="s">
        <v>283</v>
      </c>
      <c r="C1318" s="17" t="s">
        <v>997</v>
      </c>
      <c r="D1318" s="17" t="s">
        <v>1601</v>
      </c>
    </row>
    <row r="1319" spans="1:4">
      <c r="A1319" s="17">
        <v>1055118</v>
      </c>
      <c r="B1319" s="17" t="s">
        <v>283</v>
      </c>
      <c r="C1319" s="17" t="s">
        <v>997</v>
      </c>
      <c r="D1319" s="17" t="s">
        <v>1602</v>
      </c>
    </row>
    <row r="1320" spans="1:4">
      <c r="A1320" s="17">
        <v>1055119</v>
      </c>
      <c r="B1320" s="17" t="s">
        <v>283</v>
      </c>
      <c r="C1320" s="17" t="s">
        <v>997</v>
      </c>
      <c r="D1320" s="17" t="s">
        <v>1603</v>
      </c>
    </row>
    <row r="1321" spans="1:4">
      <c r="A1321" s="17">
        <v>1055120</v>
      </c>
      <c r="B1321" s="17" t="s">
        <v>283</v>
      </c>
      <c r="C1321" s="17" t="s">
        <v>997</v>
      </c>
      <c r="D1321" s="17" t="s">
        <v>1604</v>
      </c>
    </row>
    <row r="1322" spans="1:4">
      <c r="A1322" s="17">
        <v>1055121</v>
      </c>
      <c r="B1322" s="17" t="s">
        <v>283</v>
      </c>
      <c r="C1322" s="17" t="s">
        <v>997</v>
      </c>
      <c r="D1322" s="17" t="s">
        <v>1605</v>
      </c>
    </row>
    <row r="1323" spans="1:4">
      <c r="A1323" s="17">
        <v>1055122</v>
      </c>
      <c r="B1323" s="17" t="s">
        <v>283</v>
      </c>
      <c r="C1323" s="17" t="s">
        <v>997</v>
      </c>
      <c r="D1323" s="17" t="s">
        <v>1606</v>
      </c>
    </row>
    <row r="1324" spans="1:4">
      <c r="A1324" s="17">
        <v>1055123</v>
      </c>
      <c r="B1324" s="17" t="s">
        <v>283</v>
      </c>
      <c r="C1324" s="17" t="s">
        <v>997</v>
      </c>
      <c r="D1324" s="17" t="s">
        <v>1607</v>
      </c>
    </row>
    <row r="1325" spans="1:4">
      <c r="A1325" s="17">
        <v>1055124</v>
      </c>
      <c r="B1325" s="17" t="s">
        <v>283</v>
      </c>
      <c r="C1325" s="17" t="s">
        <v>997</v>
      </c>
      <c r="D1325" s="17" t="s">
        <v>1608</v>
      </c>
    </row>
    <row r="1326" spans="1:4">
      <c r="A1326" s="17">
        <v>1055125</v>
      </c>
      <c r="B1326" s="17" t="s">
        <v>283</v>
      </c>
      <c r="C1326" s="17" t="s">
        <v>997</v>
      </c>
      <c r="D1326" s="17" t="s">
        <v>1609</v>
      </c>
    </row>
    <row r="1327" spans="1:4">
      <c r="A1327" s="17">
        <v>1055126</v>
      </c>
      <c r="B1327" s="17" t="s">
        <v>283</v>
      </c>
      <c r="C1327" s="17" t="s">
        <v>997</v>
      </c>
      <c r="D1327" s="17" t="s">
        <v>1610</v>
      </c>
    </row>
    <row r="1328" spans="1:4">
      <c r="A1328" s="17">
        <v>1055127</v>
      </c>
      <c r="B1328" s="17" t="s">
        <v>283</v>
      </c>
      <c r="C1328" s="17" t="s">
        <v>997</v>
      </c>
      <c r="D1328" s="17" t="s">
        <v>1611</v>
      </c>
    </row>
    <row r="1329" spans="1:4">
      <c r="A1329" s="17">
        <v>1055128</v>
      </c>
      <c r="B1329" s="17" t="s">
        <v>283</v>
      </c>
      <c r="C1329" s="17" t="s">
        <v>997</v>
      </c>
      <c r="D1329" s="17" t="s">
        <v>1612</v>
      </c>
    </row>
    <row r="1330" spans="1:4">
      <c r="A1330" s="17">
        <v>1055129</v>
      </c>
      <c r="B1330" s="17" t="s">
        <v>283</v>
      </c>
      <c r="C1330" s="17" t="s">
        <v>997</v>
      </c>
      <c r="D1330" s="17" t="s">
        <v>1613</v>
      </c>
    </row>
    <row r="1331" spans="1:4">
      <c r="A1331" s="17">
        <v>1055130</v>
      </c>
      <c r="B1331" s="17" t="s">
        <v>283</v>
      </c>
      <c r="C1331" s="17" t="s">
        <v>997</v>
      </c>
      <c r="D1331" s="17" t="s">
        <v>1614</v>
      </c>
    </row>
    <row r="1332" spans="1:4">
      <c r="A1332" s="17">
        <v>1055131</v>
      </c>
      <c r="B1332" s="17" t="s">
        <v>283</v>
      </c>
      <c r="C1332" s="17" t="s">
        <v>997</v>
      </c>
      <c r="D1332" s="17" t="s">
        <v>1615</v>
      </c>
    </row>
    <row r="1333" spans="1:4">
      <c r="A1333" s="17">
        <v>1055132</v>
      </c>
      <c r="B1333" s="17" t="s">
        <v>283</v>
      </c>
      <c r="C1333" s="17" t="s">
        <v>997</v>
      </c>
      <c r="D1333" s="17" t="s">
        <v>1616</v>
      </c>
    </row>
    <row r="1334" spans="1:4">
      <c r="A1334" s="17">
        <v>1055133</v>
      </c>
      <c r="B1334" s="17" t="s">
        <v>283</v>
      </c>
      <c r="C1334" s="17" t="s">
        <v>997</v>
      </c>
      <c r="D1334" s="17" t="s">
        <v>1617</v>
      </c>
    </row>
    <row r="1335" spans="1:4">
      <c r="A1335" s="17">
        <v>1055134</v>
      </c>
      <c r="B1335" s="17" t="s">
        <v>283</v>
      </c>
      <c r="C1335" s="17" t="s">
        <v>997</v>
      </c>
      <c r="D1335" s="17" t="s">
        <v>1618</v>
      </c>
    </row>
    <row r="1336" spans="1:4">
      <c r="A1336" s="17">
        <v>1055135</v>
      </c>
      <c r="B1336" s="17" t="s">
        <v>283</v>
      </c>
      <c r="C1336" s="17" t="s">
        <v>997</v>
      </c>
      <c r="D1336" s="17" t="s">
        <v>1619</v>
      </c>
    </row>
    <row r="1337" spans="1:4">
      <c r="A1337" s="17">
        <v>1055136</v>
      </c>
      <c r="B1337" s="17" t="s">
        <v>283</v>
      </c>
      <c r="C1337" s="17" t="s">
        <v>997</v>
      </c>
      <c r="D1337" s="17" t="s">
        <v>1620</v>
      </c>
    </row>
    <row r="1338" spans="1:4">
      <c r="A1338" s="17">
        <v>1055137</v>
      </c>
      <c r="B1338" s="17" t="s">
        <v>283</v>
      </c>
      <c r="C1338" s="17" t="s">
        <v>997</v>
      </c>
      <c r="D1338" s="17" t="s">
        <v>1621</v>
      </c>
    </row>
    <row r="1339" spans="1:4">
      <c r="A1339" s="17">
        <v>1055138</v>
      </c>
      <c r="B1339" s="17" t="s">
        <v>283</v>
      </c>
      <c r="C1339" s="17" t="s">
        <v>997</v>
      </c>
      <c r="D1339" s="17" t="s">
        <v>1622</v>
      </c>
    </row>
    <row r="1340" spans="1:4">
      <c r="A1340" s="17">
        <v>1060044</v>
      </c>
      <c r="B1340" s="17" t="s">
        <v>283</v>
      </c>
      <c r="C1340" s="17" t="s">
        <v>997</v>
      </c>
      <c r="D1340" s="17" t="s">
        <v>1623</v>
      </c>
    </row>
    <row r="1341" spans="1:4">
      <c r="A1341" s="17">
        <v>1050021</v>
      </c>
      <c r="B1341" s="17" t="s">
        <v>283</v>
      </c>
      <c r="C1341" s="17" t="s">
        <v>997</v>
      </c>
      <c r="D1341" s="17" t="s">
        <v>1624</v>
      </c>
    </row>
    <row r="1342" spans="1:4">
      <c r="A1342" s="17">
        <v>1057190</v>
      </c>
      <c r="B1342" s="17" t="s">
        <v>283</v>
      </c>
      <c r="C1342" s="17" t="s">
        <v>997</v>
      </c>
      <c r="D1342" s="17" t="s">
        <v>1625</v>
      </c>
    </row>
    <row r="1343" spans="1:4">
      <c r="A1343" s="17">
        <v>1057101</v>
      </c>
      <c r="B1343" s="17" t="s">
        <v>283</v>
      </c>
      <c r="C1343" s="17" t="s">
        <v>997</v>
      </c>
      <c r="D1343" s="17" t="s">
        <v>1626</v>
      </c>
    </row>
    <row r="1344" spans="1:4">
      <c r="A1344" s="17">
        <v>1057102</v>
      </c>
      <c r="B1344" s="17" t="s">
        <v>283</v>
      </c>
      <c r="C1344" s="17" t="s">
        <v>997</v>
      </c>
      <c r="D1344" s="17" t="s">
        <v>1627</v>
      </c>
    </row>
    <row r="1345" spans="1:4">
      <c r="A1345" s="17">
        <v>1057103</v>
      </c>
      <c r="B1345" s="17" t="s">
        <v>283</v>
      </c>
      <c r="C1345" s="17" t="s">
        <v>997</v>
      </c>
      <c r="D1345" s="17" t="s">
        <v>1628</v>
      </c>
    </row>
    <row r="1346" spans="1:4">
      <c r="A1346" s="17">
        <v>1057104</v>
      </c>
      <c r="B1346" s="17" t="s">
        <v>283</v>
      </c>
      <c r="C1346" s="17" t="s">
        <v>997</v>
      </c>
      <c r="D1346" s="17" t="s">
        <v>1629</v>
      </c>
    </row>
    <row r="1347" spans="1:4">
      <c r="A1347" s="17">
        <v>1057105</v>
      </c>
      <c r="B1347" s="17" t="s">
        <v>283</v>
      </c>
      <c r="C1347" s="17" t="s">
        <v>997</v>
      </c>
      <c r="D1347" s="17" t="s">
        <v>1630</v>
      </c>
    </row>
    <row r="1348" spans="1:4">
      <c r="A1348" s="17">
        <v>1057106</v>
      </c>
      <c r="B1348" s="17" t="s">
        <v>283</v>
      </c>
      <c r="C1348" s="17" t="s">
        <v>997</v>
      </c>
      <c r="D1348" s="17" t="s">
        <v>1631</v>
      </c>
    </row>
    <row r="1349" spans="1:4">
      <c r="A1349" s="17">
        <v>1057107</v>
      </c>
      <c r="B1349" s="17" t="s">
        <v>283</v>
      </c>
      <c r="C1349" s="17" t="s">
        <v>997</v>
      </c>
      <c r="D1349" s="17" t="s">
        <v>1632</v>
      </c>
    </row>
    <row r="1350" spans="1:4">
      <c r="A1350" s="17">
        <v>1057108</v>
      </c>
      <c r="B1350" s="17" t="s">
        <v>283</v>
      </c>
      <c r="C1350" s="17" t="s">
        <v>997</v>
      </c>
      <c r="D1350" s="17" t="s">
        <v>1633</v>
      </c>
    </row>
    <row r="1351" spans="1:4">
      <c r="A1351" s="17">
        <v>1057109</v>
      </c>
      <c r="B1351" s="17" t="s">
        <v>283</v>
      </c>
      <c r="C1351" s="17" t="s">
        <v>997</v>
      </c>
      <c r="D1351" s="17" t="s">
        <v>1634</v>
      </c>
    </row>
    <row r="1352" spans="1:4">
      <c r="A1352" s="17">
        <v>1057110</v>
      </c>
      <c r="B1352" s="17" t="s">
        <v>283</v>
      </c>
      <c r="C1352" s="17" t="s">
        <v>997</v>
      </c>
      <c r="D1352" s="17" t="s">
        <v>1635</v>
      </c>
    </row>
    <row r="1353" spans="1:4">
      <c r="A1353" s="17">
        <v>1057111</v>
      </c>
      <c r="B1353" s="17" t="s">
        <v>283</v>
      </c>
      <c r="C1353" s="17" t="s">
        <v>997</v>
      </c>
      <c r="D1353" s="17" t="s">
        <v>1636</v>
      </c>
    </row>
    <row r="1354" spans="1:4">
      <c r="A1354" s="17">
        <v>1057112</v>
      </c>
      <c r="B1354" s="17" t="s">
        <v>283</v>
      </c>
      <c r="C1354" s="17" t="s">
        <v>997</v>
      </c>
      <c r="D1354" s="17" t="s">
        <v>1637</v>
      </c>
    </row>
    <row r="1355" spans="1:4">
      <c r="A1355" s="17">
        <v>1057113</v>
      </c>
      <c r="B1355" s="17" t="s">
        <v>283</v>
      </c>
      <c r="C1355" s="17" t="s">
        <v>997</v>
      </c>
      <c r="D1355" s="17" t="s">
        <v>1638</v>
      </c>
    </row>
    <row r="1356" spans="1:4">
      <c r="A1356" s="17">
        <v>1057114</v>
      </c>
      <c r="B1356" s="17" t="s">
        <v>283</v>
      </c>
      <c r="C1356" s="17" t="s">
        <v>997</v>
      </c>
      <c r="D1356" s="17" t="s">
        <v>1639</v>
      </c>
    </row>
    <row r="1357" spans="1:4">
      <c r="A1357" s="17">
        <v>1057115</v>
      </c>
      <c r="B1357" s="17" t="s">
        <v>283</v>
      </c>
      <c r="C1357" s="17" t="s">
        <v>997</v>
      </c>
      <c r="D1357" s="17" t="s">
        <v>1640</v>
      </c>
    </row>
    <row r="1358" spans="1:4">
      <c r="A1358" s="17">
        <v>1057116</v>
      </c>
      <c r="B1358" s="17" t="s">
        <v>283</v>
      </c>
      <c r="C1358" s="17" t="s">
        <v>997</v>
      </c>
      <c r="D1358" s="17" t="s">
        <v>1641</v>
      </c>
    </row>
    <row r="1359" spans="1:4">
      <c r="A1359" s="17">
        <v>1057117</v>
      </c>
      <c r="B1359" s="17" t="s">
        <v>283</v>
      </c>
      <c r="C1359" s="17" t="s">
        <v>997</v>
      </c>
      <c r="D1359" s="17" t="s">
        <v>1642</v>
      </c>
    </row>
    <row r="1360" spans="1:4">
      <c r="A1360" s="17">
        <v>1057118</v>
      </c>
      <c r="B1360" s="17" t="s">
        <v>283</v>
      </c>
      <c r="C1360" s="17" t="s">
        <v>997</v>
      </c>
      <c r="D1360" s="17" t="s">
        <v>1643</v>
      </c>
    </row>
    <row r="1361" spans="1:4">
      <c r="A1361" s="17">
        <v>1057119</v>
      </c>
      <c r="B1361" s="17" t="s">
        <v>283</v>
      </c>
      <c r="C1361" s="17" t="s">
        <v>997</v>
      </c>
      <c r="D1361" s="17" t="s">
        <v>1644</v>
      </c>
    </row>
    <row r="1362" spans="1:4">
      <c r="A1362" s="17">
        <v>1057120</v>
      </c>
      <c r="B1362" s="17" t="s">
        <v>283</v>
      </c>
      <c r="C1362" s="17" t="s">
        <v>997</v>
      </c>
      <c r="D1362" s="17" t="s">
        <v>1645</v>
      </c>
    </row>
    <row r="1363" spans="1:4">
      <c r="A1363" s="17">
        <v>1057121</v>
      </c>
      <c r="B1363" s="17" t="s">
        <v>283</v>
      </c>
      <c r="C1363" s="17" t="s">
        <v>997</v>
      </c>
      <c r="D1363" s="17" t="s">
        <v>1646</v>
      </c>
    </row>
    <row r="1364" spans="1:4">
      <c r="A1364" s="17">
        <v>1057122</v>
      </c>
      <c r="B1364" s="17" t="s">
        <v>283</v>
      </c>
      <c r="C1364" s="17" t="s">
        <v>997</v>
      </c>
      <c r="D1364" s="17" t="s">
        <v>1647</v>
      </c>
    </row>
    <row r="1365" spans="1:4">
      <c r="A1365" s="17">
        <v>1057123</v>
      </c>
      <c r="B1365" s="17" t="s">
        <v>283</v>
      </c>
      <c r="C1365" s="17" t="s">
        <v>997</v>
      </c>
      <c r="D1365" s="17" t="s">
        <v>1648</v>
      </c>
    </row>
    <row r="1366" spans="1:4">
      <c r="A1366" s="17">
        <v>1057124</v>
      </c>
      <c r="B1366" s="17" t="s">
        <v>283</v>
      </c>
      <c r="C1366" s="17" t="s">
        <v>997</v>
      </c>
      <c r="D1366" s="17" t="s">
        <v>1649</v>
      </c>
    </row>
    <row r="1367" spans="1:4">
      <c r="A1367" s="17">
        <v>1057125</v>
      </c>
      <c r="B1367" s="17" t="s">
        <v>283</v>
      </c>
      <c r="C1367" s="17" t="s">
        <v>997</v>
      </c>
      <c r="D1367" s="17" t="s">
        <v>1650</v>
      </c>
    </row>
    <row r="1368" spans="1:4">
      <c r="A1368" s="17">
        <v>1057126</v>
      </c>
      <c r="B1368" s="17" t="s">
        <v>283</v>
      </c>
      <c r="C1368" s="17" t="s">
        <v>997</v>
      </c>
      <c r="D1368" s="17" t="s">
        <v>1651</v>
      </c>
    </row>
    <row r="1369" spans="1:4">
      <c r="A1369" s="17">
        <v>1057127</v>
      </c>
      <c r="B1369" s="17" t="s">
        <v>283</v>
      </c>
      <c r="C1369" s="17" t="s">
        <v>997</v>
      </c>
      <c r="D1369" s="17" t="s">
        <v>1652</v>
      </c>
    </row>
    <row r="1370" spans="1:4">
      <c r="A1370" s="17">
        <v>1057128</v>
      </c>
      <c r="B1370" s="17" t="s">
        <v>283</v>
      </c>
      <c r="C1370" s="17" t="s">
        <v>997</v>
      </c>
      <c r="D1370" s="17" t="s">
        <v>1653</v>
      </c>
    </row>
    <row r="1371" spans="1:4">
      <c r="A1371" s="17">
        <v>1057129</v>
      </c>
      <c r="B1371" s="17" t="s">
        <v>283</v>
      </c>
      <c r="C1371" s="17" t="s">
        <v>997</v>
      </c>
      <c r="D1371" s="17" t="s">
        <v>1654</v>
      </c>
    </row>
    <row r="1372" spans="1:4">
      <c r="A1372" s="17">
        <v>1057130</v>
      </c>
      <c r="B1372" s="17" t="s">
        <v>283</v>
      </c>
      <c r="C1372" s="17" t="s">
        <v>997</v>
      </c>
      <c r="D1372" s="17" t="s">
        <v>1655</v>
      </c>
    </row>
    <row r="1373" spans="1:4">
      <c r="A1373" s="17">
        <v>1057131</v>
      </c>
      <c r="B1373" s="17" t="s">
        <v>283</v>
      </c>
      <c r="C1373" s="17" t="s">
        <v>997</v>
      </c>
      <c r="D1373" s="17" t="s">
        <v>1656</v>
      </c>
    </row>
    <row r="1374" spans="1:4">
      <c r="A1374" s="17">
        <v>1057132</v>
      </c>
      <c r="B1374" s="17" t="s">
        <v>283</v>
      </c>
      <c r="C1374" s="17" t="s">
        <v>997</v>
      </c>
      <c r="D1374" s="17" t="s">
        <v>1657</v>
      </c>
    </row>
    <row r="1375" spans="1:4">
      <c r="A1375" s="17">
        <v>1057133</v>
      </c>
      <c r="B1375" s="17" t="s">
        <v>283</v>
      </c>
      <c r="C1375" s="17" t="s">
        <v>997</v>
      </c>
      <c r="D1375" s="17" t="s">
        <v>1658</v>
      </c>
    </row>
    <row r="1376" spans="1:4">
      <c r="A1376" s="17">
        <v>1057134</v>
      </c>
      <c r="B1376" s="17" t="s">
        <v>283</v>
      </c>
      <c r="C1376" s="17" t="s">
        <v>997</v>
      </c>
      <c r="D1376" s="17" t="s">
        <v>1659</v>
      </c>
    </row>
    <row r="1377" spans="1:4">
      <c r="A1377" s="17">
        <v>1057135</v>
      </c>
      <c r="B1377" s="17" t="s">
        <v>283</v>
      </c>
      <c r="C1377" s="17" t="s">
        <v>997</v>
      </c>
      <c r="D1377" s="17" t="s">
        <v>1660</v>
      </c>
    </row>
    <row r="1378" spans="1:4">
      <c r="A1378" s="17">
        <v>1057136</v>
      </c>
      <c r="B1378" s="17" t="s">
        <v>283</v>
      </c>
      <c r="C1378" s="17" t="s">
        <v>997</v>
      </c>
      <c r="D1378" s="17" t="s">
        <v>1661</v>
      </c>
    </row>
    <row r="1379" spans="1:4">
      <c r="A1379" s="17">
        <v>1057137</v>
      </c>
      <c r="B1379" s="17" t="s">
        <v>283</v>
      </c>
      <c r="C1379" s="17" t="s">
        <v>997</v>
      </c>
      <c r="D1379" s="17" t="s">
        <v>1662</v>
      </c>
    </row>
    <row r="1380" spans="1:4">
      <c r="A1380" s="17">
        <v>1057138</v>
      </c>
      <c r="B1380" s="17" t="s">
        <v>283</v>
      </c>
      <c r="C1380" s="17" t="s">
        <v>997</v>
      </c>
      <c r="D1380" s="17" t="s">
        <v>1663</v>
      </c>
    </row>
    <row r="1381" spans="1:4">
      <c r="A1381" s="17">
        <v>1057139</v>
      </c>
      <c r="B1381" s="17" t="s">
        <v>283</v>
      </c>
      <c r="C1381" s="17" t="s">
        <v>997</v>
      </c>
      <c r="D1381" s="17" t="s">
        <v>1664</v>
      </c>
    </row>
    <row r="1382" spans="1:4">
      <c r="A1382" s="17">
        <v>1057140</v>
      </c>
      <c r="B1382" s="17" t="s">
        <v>283</v>
      </c>
      <c r="C1382" s="17" t="s">
        <v>997</v>
      </c>
      <c r="D1382" s="17" t="s">
        <v>1665</v>
      </c>
    </row>
    <row r="1383" spans="1:4">
      <c r="A1383" s="17">
        <v>1057141</v>
      </c>
      <c r="B1383" s="17" t="s">
        <v>283</v>
      </c>
      <c r="C1383" s="17" t="s">
        <v>997</v>
      </c>
      <c r="D1383" s="17" t="s">
        <v>1666</v>
      </c>
    </row>
    <row r="1384" spans="1:4">
      <c r="A1384" s="17">
        <v>1057142</v>
      </c>
      <c r="B1384" s="17" t="s">
        <v>283</v>
      </c>
      <c r="C1384" s="17" t="s">
        <v>997</v>
      </c>
      <c r="D1384" s="17" t="s">
        <v>1667</v>
      </c>
    </row>
    <row r="1385" spans="1:4">
      <c r="A1385" s="17">
        <v>1057143</v>
      </c>
      <c r="B1385" s="17" t="s">
        <v>283</v>
      </c>
      <c r="C1385" s="17" t="s">
        <v>997</v>
      </c>
      <c r="D1385" s="17" t="s">
        <v>1668</v>
      </c>
    </row>
    <row r="1386" spans="1:4">
      <c r="A1386" s="17">
        <v>1057290</v>
      </c>
      <c r="B1386" s="17" t="s">
        <v>283</v>
      </c>
      <c r="C1386" s="17" t="s">
        <v>997</v>
      </c>
      <c r="D1386" s="17" t="s">
        <v>1669</v>
      </c>
    </row>
    <row r="1387" spans="1:4">
      <c r="A1387" s="17">
        <v>1057201</v>
      </c>
      <c r="B1387" s="17" t="s">
        <v>283</v>
      </c>
      <c r="C1387" s="17" t="s">
        <v>997</v>
      </c>
      <c r="D1387" s="17" t="s">
        <v>1670</v>
      </c>
    </row>
    <row r="1388" spans="1:4">
      <c r="A1388" s="17">
        <v>1057202</v>
      </c>
      <c r="B1388" s="17" t="s">
        <v>283</v>
      </c>
      <c r="C1388" s="17" t="s">
        <v>997</v>
      </c>
      <c r="D1388" s="17" t="s">
        <v>1671</v>
      </c>
    </row>
    <row r="1389" spans="1:4">
      <c r="A1389" s="17">
        <v>1057203</v>
      </c>
      <c r="B1389" s="17" t="s">
        <v>283</v>
      </c>
      <c r="C1389" s="17" t="s">
        <v>997</v>
      </c>
      <c r="D1389" s="17" t="s">
        <v>1672</v>
      </c>
    </row>
    <row r="1390" spans="1:4">
      <c r="A1390" s="17">
        <v>1057204</v>
      </c>
      <c r="B1390" s="17" t="s">
        <v>283</v>
      </c>
      <c r="C1390" s="17" t="s">
        <v>997</v>
      </c>
      <c r="D1390" s="17" t="s">
        <v>1673</v>
      </c>
    </row>
    <row r="1391" spans="1:4">
      <c r="A1391" s="17">
        <v>1057205</v>
      </c>
      <c r="B1391" s="17" t="s">
        <v>283</v>
      </c>
      <c r="C1391" s="17" t="s">
        <v>997</v>
      </c>
      <c r="D1391" s="17" t="s">
        <v>1674</v>
      </c>
    </row>
    <row r="1392" spans="1:4">
      <c r="A1392" s="17">
        <v>1057206</v>
      </c>
      <c r="B1392" s="17" t="s">
        <v>283</v>
      </c>
      <c r="C1392" s="17" t="s">
        <v>997</v>
      </c>
      <c r="D1392" s="17" t="s">
        <v>1675</v>
      </c>
    </row>
    <row r="1393" spans="1:4">
      <c r="A1393" s="17">
        <v>1057207</v>
      </c>
      <c r="B1393" s="17" t="s">
        <v>283</v>
      </c>
      <c r="C1393" s="17" t="s">
        <v>997</v>
      </c>
      <c r="D1393" s="17" t="s">
        <v>1676</v>
      </c>
    </row>
    <row r="1394" spans="1:4">
      <c r="A1394" s="17">
        <v>1057208</v>
      </c>
      <c r="B1394" s="17" t="s">
        <v>283</v>
      </c>
      <c r="C1394" s="17" t="s">
        <v>997</v>
      </c>
      <c r="D1394" s="17" t="s">
        <v>1677</v>
      </c>
    </row>
    <row r="1395" spans="1:4">
      <c r="A1395" s="17">
        <v>1057209</v>
      </c>
      <c r="B1395" s="17" t="s">
        <v>283</v>
      </c>
      <c r="C1395" s="17" t="s">
        <v>997</v>
      </c>
      <c r="D1395" s="17" t="s">
        <v>1678</v>
      </c>
    </row>
    <row r="1396" spans="1:4">
      <c r="A1396" s="17">
        <v>1057210</v>
      </c>
      <c r="B1396" s="17" t="s">
        <v>283</v>
      </c>
      <c r="C1396" s="17" t="s">
        <v>997</v>
      </c>
      <c r="D1396" s="17" t="s">
        <v>1679</v>
      </c>
    </row>
    <row r="1397" spans="1:4">
      <c r="A1397" s="17">
        <v>1057211</v>
      </c>
      <c r="B1397" s="17" t="s">
        <v>283</v>
      </c>
      <c r="C1397" s="17" t="s">
        <v>997</v>
      </c>
      <c r="D1397" s="17" t="s">
        <v>1680</v>
      </c>
    </row>
    <row r="1398" spans="1:4">
      <c r="A1398" s="17">
        <v>1057212</v>
      </c>
      <c r="B1398" s="17" t="s">
        <v>283</v>
      </c>
      <c r="C1398" s="17" t="s">
        <v>997</v>
      </c>
      <c r="D1398" s="17" t="s">
        <v>1681</v>
      </c>
    </row>
    <row r="1399" spans="1:4">
      <c r="A1399" s="17">
        <v>1057213</v>
      </c>
      <c r="B1399" s="17" t="s">
        <v>283</v>
      </c>
      <c r="C1399" s="17" t="s">
        <v>997</v>
      </c>
      <c r="D1399" s="17" t="s">
        <v>1682</v>
      </c>
    </row>
    <row r="1400" spans="1:4">
      <c r="A1400" s="17">
        <v>1057214</v>
      </c>
      <c r="B1400" s="17" t="s">
        <v>283</v>
      </c>
      <c r="C1400" s="17" t="s">
        <v>997</v>
      </c>
      <c r="D1400" s="17" t="s">
        <v>1683</v>
      </c>
    </row>
    <row r="1401" spans="1:4">
      <c r="A1401" s="17">
        <v>1057215</v>
      </c>
      <c r="B1401" s="17" t="s">
        <v>283</v>
      </c>
      <c r="C1401" s="17" t="s">
        <v>997</v>
      </c>
      <c r="D1401" s="17" t="s">
        <v>1684</v>
      </c>
    </row>
    <row r="1402" spans="1:4">
      <c r="A1402" s="17">
        <v>1057216</v>
      </c>
      <c r="B1402" s="17" t="s">
        <v>283</v>
      </c>
      <c r="C1402" s="17" t="s">
        <v>997</v>
      </c>
      <c r="D1402" s="17" t="s">
        <v>1685</v>
      </c>
    </row>
    <row r="1403" spans="1:4">
      <c r="A1403" s="17">
        <v>1057217</v>
      </c>
      <c r="B1403" s="17" t="s">
        <v>283</v>
      </c>
      <c r="C1403" s="17" t="s">
        <v>997</v>
      </c>
      <c r="D1403" s="17" t="s">
        <v>1686</v>
      </c>
    </row>
    <row r="1404" spans="1:4">
      <c r="A1404" s="17">
        <v>1057218</v>
      </c>
      <c r="B1404" s="17" t="s">
        <v>283</v>
      </c>
      <c r="C1404" s="17" t="s">
        <v>997</v>
      </c>
      <c r="D1404" s="17" t="s">
        <v>1687</v>
      </c>
    </row>
    <row r="1405" spans="1:4">
      <c r="A1405" s="17">
        <v>1057219</v>
      </c>
      <c r="B1405" s="17" t="s">
        <v>283</v>
      </c>
      <c r="C1405" s="17" t="s">
        <v>997</v>
      </c>
      <c r="D1405" s="17" t="s">
        <v>1688</v>
      </c>
    </row>
    <row r="1406" spans="1:4">
      <c r="A1406" s="17">
        <v>1057220</v>
      </c>
      <c r="B1406" s="17" t="s">
        <v>283</v>
      </c>
      <c r="C1406" s="17" t="s">
        <v>997</v>
      </c>
      <c r="D1406" s="17" t="s">
        <v>1689</v>
      </c>
    </row>
    <row r="1407" spans="1:4">
      <c r="A1407" s="17">
        <v>1057221</v>
      </c>
      <c r="B1407" s="17" t="s">
        <v>283</v>
      </c>
      <c r="C1407" s="17" t="s">
        <v>997</v>
      </c>
      <c r="D1407" s="17" t="s">
        <v>1690</v>
      </c>
    </row>
    <row r="1408" spans="1:4">
      <c r="A1408" s="17">
        <v>1057222</v>
      </c>
      <c r="B1408" s="17" t="s">
        <v>283</v>
      </c>
      <c r="C1408" s="17" t="s">
        <v>997</v>
      </c>
      <c r="D1408" s="17" t="s">
        <v>1691</v>
      </c>
    </row>
    <row r="1409" spans="1:4">
      <c r="A1409" s="17">
        <v>1057223</v>
      </c>
      <c r="B1409" s="17" t="s">
        <v>283</v>
      </c>
      <c r="C1409" s="17" t="s">
        <v>997</v>
      </c>
      <c r="D1409" s="17" t="s">
        <v>1692</v>
      </c>
    </row>
    <row r="1410" spans="1:4">
      <c r="A1410" s="17">
        <v>1057224</v>
      </c>
      <c r="B1410" s="17" t="s">
        <v>283</v>
      </c>
      <c r="C1410" s="17" t="s">
        <v>997</v>
      </c>
      <c r="D1410" s="17" t="s">
        <v>1693</v>
      </c>
    </row>
    <row r="1411" spans="1:4">
      <c r="A1411" s="17">
        <v>1057225</v>
      </c>
      <c r="B1411" s="17" t="s">
        <v>283</v>
      </c>
      <c r="C1411" s="17" t="s">
        <v>997</v>
      </c>
      <c r="D1411" s="17" t="s">
        <v>1694</v>
      </c>
    </row>
    <row r="1412" spans="1:4">
      <c r="A1412" s="17">
        <v>1057226</v>
      </c>
      <c r="B1412" s="17" t="s">
        <v>283</v>
      </c>
      <c r="C1412" s="17" t="s">
        <v>997</v>
      </c>
      <c r="D1412" s="17" t="s">
        <v>1695</v>
      </c>
    </row>
    <row r="1413" spans="1:4">
      <c r="A1413" s="17">
        <v>1057227</v>
      </c>
      <c r="B1413" s="17" t="s">
        <v>283</v>
      </c>
      <c r="C1413" s="17" t="s">
        <v>997</v>
      </c>
      <c r="D1413" s="17" t="s">
        <v>1696</v>
      </c>
    </row>
    <row r="1414" spans="1:4">
      <c r="A1414" s="17">
        <v>1057228</v>
      </c>
      <c r="B1414" s="17" t="s">
        <v>283</v>
      </c>
      <c r="C1414" s="17" t="s">
        <v>997</v>
      </c>
      <c r="D1414" s="17" t="s">
        <v>1697</v>
      </c>
    </row>
    <row r="1415" spans="1:4">
      <c r="A1415" s="17">
        <v>1057229</v>
      </c>
      <c r="B1415" s="17" t="s">
        <v>283</v>
      </c>
      <c r="C1415" s="17" t="s">
        <v>997</v>
      </c>
      <c r="D1415" s="17" t="s">
        <v>1698</v>
      </c>
    </row>
    <row r="1416" spans="1:4">
      <c r="A1416" s="17">
        <v>1057230</v>
      </c>
      <c r="B1416" s="17" t="s">
        <v>283</v>
      </c>
      <c r="C1416" s="17" t="s">
        <v>997</v>
      </c>
      <c r="D1416" s="17" t="s">
        <v>1699</v>
      </c>
    </row>
    <row r="1417" spans="1:4">
      <c r="A1417" s="17">
        <v>1057231</v>
      </c>
      <c r="B1417" s="17" t="s">
        <v>283</v>
      </c>
      <c r="C1417" s="17" t="s">
        <v>997</v>
      </c>
      <c r="D1417" s="17" t="s">
        <v>1700</v>
      </c>
    </row>
    <row r="1418" spans="1:4">
      <c r="A1418" s="17">
        <v>1057232</v>
      </c>
      <c r="B1418" s="17" t="s">
        <v>283</v>
      </c>
      <c r="C1418" s="17" t="s">
        <v>997</v>
      </c>
      <c r="D1418" s="17" t="s">
        <v>1701</v>
      </c>
    </row>
    <row r="1419" spans="1:4">
      <c r="A1419" s="17">
        <v>1057233</v>
      </c>
      <c r="B1419" s="17" t="s">
        <v>283</v>
      </c>
      <c r="C1419" s="17" t="s">
        <v>997</v>
      </c>
      <c r="D1419" s="17" t="s">
        <v>1702</v>
      </c>
    </row>
    <row r="1420" spans="1:4">
      <c r="A1420" s="17">
        <v>1057234</v>
      </c>
      <c r="B1420" s="17" t="s">
        <v>283</v>
      </c>
      <c r="C1420" s="17" t="s">
        <v>997</v>
      </c>
      <c r="D1420" s="17" t="s">
        <v>1703</v>
      </c>
    </row>
    <row r="1421" spans="1:4">
      <c r="A1421" s="17">
        <v>1057090</v>
      </c>
      <c r="B1421" s="17" t="s">
        <v>283</v>
      </c>
      <c r="C1421" s="17" t="s">
        <v>997</v>
      </c>
      <c r="D1421" s="17" t="s">
        <v>1704</v>
      </c>
    </row>
    <row r="1422" spans="1:4">
      <c r="A1422" s="17">
        <v>1057001</v>
      </c>
      <c r="B1422" s="17" t="s">
        <v>283</v>
      </c>
      <c r="C1422" s="17" t="s">
        <v>997</v>
      </c>
      <c r="D1422" s="17" t="s">
        <v>1705</v>
      </c>
    </row>
    <row r="1423" spans="1:4">
      <c r="A1423" s="17">
        <v>1057002</v>
      </c>
      <c r="B1423" s="17" t="s">
        <v>283</v>
      </c>
      <c r="C1423" s="17" t="s">
        <v>997</v>
      </c>
      <c r="D1423" s="17" t="s">
        <v>1706</v>
      </c>
    </row>
    <row r="1424" spans="1:4">
      <c r="A1424" s="17">
        <v>1057003</v>
      </c>
      <c r="B1424" s="17" t="s">
        <v>283</v>
      </c>
      <c r="C1424" s="17" t="s">
        <v>997</v>
      </c>
      <c r="D1424" s="17" t="s">
        <v>1707</v>
      </c>
    </row>
    <row r="1425" spans="1:4">
      <c r="A1425" s="17">
        <v>1057004</v>
      </c>
      <c r="B1425" s="17" t="s">
        <v>283</v>
      </c>
      <c r="C1425" s="17" t="s">
        <v>997</v>
      </c>
      <c r="D1425" s="17" t="s">
        <v>1708</v>
      </c>
    </row>
    <row r="1426" spans="1:4">
      <c r="A1426" s="17">
        <v>1057005</v>
      </c>
      <c r="B1426" s="17" t="s">
        <v>283</v>
      </c>
      <c r="C1426" s="17" t="s">
        <v>997</v>
      </c>
      <c r="D1426" s="17" t="s">
        <v>1709</v>
      </c>
    </row>
    <row r="1427" spans="1:4">
      <c r="A1427" s="17">
        <v>1057006</v>
      </c>
      <c r="B1427" s="17" t="s">
        <v>283</v>
      </c>
      <c r="C1427" s="17" t="s">
        <v>997</v>
      </c>
      <c r="D1427" s="17" t="s">
        <v>1710</v>
      </c>
    </row>
    <row r="1428" spans="1:4">
      <c r="A1428" s="17">
        <v>1057007</v>
      </c>
      <c r="B1428" s="17" t="s">
        <v>283</v>
      </c>
      <c r="C1428" s="17" t="s">
        <v>997</v>
      </c>
      <c r="D1428" s="17" t="s">
        <v>1711</v>
      </c>
    </row>
    <row r="1429" spans="1:4">
      <c r="A1429" s="17">
        <v>1057008</v>
      </c>
      <c r="B1429" s="17" t="s">
        <v>283</v>
      </c>
      <c r="C1429" s="17" t="s">
        <v>997</v>
      </c>
      <c r="D1429" s="17" t="s">
        <v>1712</v>
      </c>
    </row>
    <row r="1430" spans="1:4">
      <c r="A1430" s="17">
        <v>1057009</v>
      </c>
      <c r="B1430" s="17" t="s">
        <v>283</v>
      </c>
      <c r="C1430" s="17" t="s">
        <v>997</v>
      </c>
      <c r="D1430" s="17" t="s">
        <v>1713</v>
      </c>
    </row>
    <row r="1431" spans="1:4">
      <c r="A1431" s="17">
        <v>1057010</v>
      </c>
      <c r="B1431" s="17" t="s">
        <v>283</v>
      </c>
      <c r="C1431" s="17" t="s">
        <v>997</v>
      </c>
      <c r="D1431" s="17" t="s">
        <v>1714</v>
      </c>
    </row>
    <row r="1432" spans="1:4">
      <c r="A1432" s="17">
        <v>1057011</v>
      </c>
      <c r="B1432" s="17" t="s">
        <v>283</v>
      </c>
      <c r="C1432" s="17" t="s">
        <v>997</v>
      </c>
      <c r="D1432" s="17" t="s">
        <v>1715</v>
      </c>
    </row>
    <row r="1433" spans="1:4">
      <c r="A1433" s="17">
        <v>1057012</v>
      </c>
      <c r="B1433" s="17" t="s">
        <v>283</v>
      </c>
      <c r="C1433" s="17" t="s">
        <v>997</v>
      </c>
      <c r="D1433" s="17" t="s">
        <v>1716</v>
      </c>
    </row>
    <row r="1434" spans="1:4">
      <c r="A1434" s="17">
        <v>1057013</v>
      </c>
      <c r="B1434" s="17" t="s">
        <v>283</v>
      </c>
      <c r="C1434" s="17" t="s">
        <v>997</v>
      </c>
      <c r="D1434" s="17" t="s">
        <v>1717</v>
      </c>
    </row>
    <row r="1435" spans="1:4">
      <c r="A1435" s="17">
        <v>1057014</v>
      </c>
      <c r="B1435" s="17" t="s">
        <v>283</v>
      </c>
      <c r="C1435" s="17" t="s">
        <v>997</v>
      </c>
      <c r="D1435" s="17" t="s">
        <v>1718</v>
      </c>
    </row>
    <row r="1436" spans="1:4">
      <c r="A1436" s="17">
        <v>1057015</v>
      </c>
      <c r="B1436" s="17" t="s">
        <v>283</v>
      </c>
      <c r="C1436" s="17" t="s">
        <v>997</v>
      </c>
      <c r="D1436" s="17" t="s">
        <v>1719</v>
      </c>
    </row>
    <row r="1437" spans="1:4">
      <c r="A1437" s="17">
        <v>1057016</v>
      </c>
      <c r="B1437" s="17" t="s">
        <v>283</v>
      </c>
      <c r="C1437" s="17" t="s">
        <v>997</v>
      </c>
      <c r="D1437" s="17" t="s">
        <v>1720</v>
      </c>
    </row>
    <row r="1438" spans="1:4">
      <c r="A1438" s="17">
        <v>1057017</v>
      </c>
      <c r="B1438" s="17" t="s">
        <v>283</v>
      </c>
      <c r="C1438" s="17" t="s">
        <v>997</v>
      </c>
      <c r="D1438" s="17" t="s">
        <v>1721</v>
      </c>
    </row>
    <row r="1439" spans="1:4">
      <c r="A1439" s="17">
        <v>1057018</v>
      </c>
      <c r="B1439" s="17" t="s">
        <v>283</v>
      </c>
      <c r="C1439" s="17" t="s">
        <v>997</v>
      </c>
      <c r="D1439" s="17" t="s">
        <v>1722</v>
      </c>
    </row>
    <row r="1440" spans="1:4">
      <c r="A1440" s="17">
        <v>1057019</v>
      </c>
      <c r="B1440" s="17" t="s">
        <v>283</v>
      </c>
      <c r="C1440" s="17" t="s">
        <v>997</v>
      </c>
      <c r="D1440" s="17" t="s">
        <v>1723</v>
      </c>
    </row>
    <row r="1441" spans="1:4">
      <c r="A1441" s="17">
        <v>1057020</v>
      </c>
      <c r="B1441" s="17" t="s">
        <v>283</v>
      </c>
      <c r="C1441" s="17" t="s">
        <v>997</v>
      </c>
      <c r="D1441" s="17" t="s">
        <v>1724</v>
      </c>
    </row>
    <row r="1442" spans="1:4">
      <c r="A1442" s="17">
        <v>1057021</v>
      </c>
      <c r="B1442" s="17" t="s">
        <v>283</v>
      </c>
      <c r="C1442" s="17" t="s">
        <v>997</v>
      </c>
      <c r="D1442" s="17" t="s">
        <v>1725</v>
      </c>
    </row>
    <row r="1443" spans="1:4">
      <c r="A1443" s="17">
        <v>1057022</v>
      </c>
      <c r="B1443" s="17" t="s">
        <v>283</v>
      </c>
      <c r="C1443" s="17" t="s">
        <v>997</v>
      </c>
      <c r="D1443" s="17" t="s">
        <v>1726</v>
      </c>
    </row>
    <row r="1444" spans="1:4">
      <c r="A1444" s="17">
        <v>1057023</v>
      </c>
      <c r="B1444" s="17" t="s">
        <v>283</v>
      </c>
      <c r="C1444" s="17" t="s">
        <v>997</v>
      </c>
      <c r="D1444" s="17" t="s">
        <v>1727</v>
      </c>
    </row>
    <row r="1445" spans="1:4">
      <c r="A1445" s="17">
        <v>1057024</v>
      </c>
      <c r="B1445" s="17" t="s">
        <v>283</v>
      </c>
      <c r="C1445" s="17" t="s">
        <v>997</v>
      </c>
      <c r="D1445" s="17" t="s">
        <v>1728</v>
      </c>
    </row>
    <row r="1446" spans="1:4">
      <c r="A1446" s="17">
        <v>1057025</v>
      </c>
      <c r="B1446" s="17" t="s">
        <v>283</v>
      </c>
      <c r="C1446" s="17" t="s">
        <v>997</v>
      </c>
      <c r="D1446" s="17" t="s">
        <v>1729</v>
      </c>
    </row>
    <row r="1447" spans="1:4">
      <c r="A1447" s="17">
        <v>1057026</v>
      </c>
      <c r="B1447" s="17" t="s">
        <v>283</v>
      </c>
      <c r="C1447" s="17" t="s">
        <v>997</v>
      </c>
      <c r="D1447" s="17" t="s">
        <v>1730</v>
      </c>
    </row>
    <row r="1448" spans="1:4">
      <c r="A1448" s="17">
        <v>1057027</v>
      </c>
      <c r="B1448" s="17" t="s">
        <v>283</v>
      </c>
      <c r="C1448" s="17" t="s">
        <v>997</v>
      </c>
      <c r="D1448" s="17" t="s">
        <v>1731</v>
      </c>
    </row>
    <row r="1449" spans="1:4">
      <c r="A1449" s="17">
        <v>1057028</v>
      </c>
      <c r="B1449" s="17" t="s">
        <v>283</v>
      </c>
      <c r="C1449" s="17" t="s">
        <v>997</v>
      </c>
      <c r="D1449" s="17" t="s">
        <v>1732</v>
      </c>
    </row>
    <row r="1450" spans="1:4">
      <c r="A1450" s="17">
        <v>1057029</v>
      </c>
      <c r="B1450" s="17" t="s">
        <v>283</v>
      </c>
      <c r="C1450" s="17" t="s">
        <v>997</v>
      </c>
      <c r="D1450" s="17" t="s">
        <v>1733</v>
      </c>
    </row>
    <row r="1451" spans="1:4">
      <c r="A1451" s="17">
        <v>1057030</v>
      </c>
      <c r="B1451" s="17" t="s">
        <v>283</v>
      </c>
      <c r="C1451" s="17" t="s">
        <v>997</v>
      </c>
      <c r="D1451" s="17" t="s">
        <v>1734</v>
      </c>
    </row>
    <row r="1452" spans="1:4">
      <c r="A1452" s="17">
        <v>1057031</v>
      </c>
      <c r="B1452" s="17" t="s">
        <v>283</v>
      </c>
      <c r="C1452" s="17" t="s">
        <v>997</v>
      </c>
      <c r="D1452" s="17" t="s">
        <v>1735</v>
      </c>
    </row>
    <row r="1453" spans="1:4">
      <c r="A1453" s="17">
        <v>1057032</v>
      </c>
      <c r="B1453" s="17" t="s">
        <v>283</v>
      </c>
      <c r="C1453" s="17" t="s">
        <v>997</v>
      </c>
      <c r="D1453" s="17" t="s">
        <v>1736</v>
      </c>
    </row>
    <row r="1454" spans="1:4">
      <c r="A1454" s="17">
        <v>1057033</v>
      </c>
      <c r="B1454" s="17" t="s">
        <v>283</v>
      </c>
      <c r="C1454" s="17" t="s">
        <v>997</v>
      </c>
      <c r="D1454" s="17" t="s">
        <v>1737</v>
      </c>
    </row>
    <row r="1455" spans="1:4">
      <c r="A1455" s="17">
        <v>1057034</v>
      </c>
      <c r="B1455" s="17" t="s">
        <v>283</v>
      </c>
      <c r="C1455" s="17" t="s">
        <v>997</v>
      </c>
      <c r="D1455" s="17" t="s">
        <v>1738</v>
      </c>
    </row>
    <row r="1456" spans="1:4">
      <c r="A1456" s="17">
        <v>1057035</v>
      </c>
      <c r="B1456" s="17" t="s">
        <v>283</v>
      </c>
      <c r="C1456" s="17" t="s">
        <v>997</v>
      </c>
      <c r="D1456" s="17" t="s">
        <v>1739</v>
      </c>
    </row>
    <row r="1457" spans="1:4">
      <c r="A1457" s="17">
        <v>1057036</v>
      </c>
      <c r="B1457" s="17" t="s">
        <v>283</v>
      </c>
      <c r="C1457" s="17" t="s">
        <v>997</v>
      </c>
      <c r="D1457" s="17" t="s">
        <v>1740</v>
      </c>
    </row>
    <row r="1458" spans="1:4">
      <c r="A1458" s="17">
        <v>1057037</v>
      </c>
      <c r="B1458" s="17" t="s">
        <v>283</v>
      </c>
      <c r="C1458" s="17" t="s">
        <v>997</v>
      </c>
      <c r="D1458" s="17" t="s">
        <v>1741</v>
      </c>
    </row>
    <row r="1459" spans="1:4">
      <c r="A1459" s="17">
        <v>1057038</v>
      </c>
      <c r="B1459" s="17" t="s">
        <v>283</v>
      </c>
      <c r="C1459" s="17" t="s">
        <v>997</v>
      </c>
      <c r="D1459" s="17" t="s">
        <v>1742</v>
      </c>
    </row>
    <row r="1460" spans="1:4">
      <c r="A1460" s="17">
        <v>1057039</v>
      </c>
      <c r="B1460" s="17" t="s">
        <v>283</v>
      </c>
      <c r="C1460" s="17" t="s">
        <v>997</v>
      </c>
      <c r="D1460" s="17" t="s">
        <v>1743</v>
      </c>
    </row>
    <row r="1461" spans="1:4">
      <c r="A1461" s="17">
        <v>1057040</v>
      </c>
      <c r="B1461" s="17" t="s">
        <v>283</v>
      </c>
      <c r="C1461" s="17" t="s">
        <v>997</v>
      </c>
      <c r="D1461" s="17" t="s">
        <v>1744</v>
      </c>
    </row>
    <row r="1462" spans="1:4">
      <c r="A1462" s="17">
        <v>1057041</v>
      </c>
      <c r="B1462" s="17" t="s">
        <v>283</v>
      </c>
      <c r="C1462" s="17" t="s">
        <v>997</v>
      </c>
      <c r="D1462" s="17" t="s">
        <v>1745</v>
      </c>
    </row>
    <row r="1463" spans="1:4">
      <c r="A1463" s="17">
        <v>1057042</v>
      </c>
      <c r="B1463" s="17" t="s">
        <v>283</v>
      </c>
      <c r="C1463" s="17" t="s">
        <v>997</v>
      </c>
      <c r="D1463" s="17" t="s">
        <v>1746</v>
      </c>
    </row>
    <row r="1464" spans="1:4">
      <c r="A1464" s="17">
        <v>1057043</v>
      </c>
      <c r="B1464" s="17" t="s">
        <v>283</v>
      </c>
      <c r="C1464" s="17" t="s">
        <v>997</v>
      </c>
      <c r="D1464" s="17" t="s">
        <v>1747</v>
      </c>
    </row>
    <row r="1465" spans="1:4">
      <c r="A1465" s="17">
        <v>1057044</v>
      </c>
      <c r="B1465" s="17" t="s">
        <v>283</v>
      </c>
      <c r="C1465" s="17" t="s">
        <v>997</v>
      </c>
      <c r="D1465" s="17" t="s">
        <v>1748</v>
      </c>
    </row>
    <row r="1466" spans="1:4">
      <c r="A1466" s="17">
        <v>1057045</v>
      </c>
      <c r="B1466" s="17" t="s">
        <v>283</v>
      </c>
      <c r="C1466" s="17" t="s">
        <v>997</v>
      </c>
      <c r="D1466" s="17" t="s">
        <v>1749</v>
      </c>
    </row>
    <row r="1467" spans="1:4">
      <c r="A1467" s="17">
        <v>1057046</v>
      </c>
      <c r="B1467" s="17" t="s">
        <v>283</v>
      </c>
      <c r="C1467" s="17" t="s">
        <v>997</v>
      </c>
      <c r="D1467" s="17" t="s">
        <v>1750</v>
      </c>
    </row>
    <row r="1468" spans="1:4">
      <c r="A1468" s="17">
        <v>1057047</v>
      </c>
      <c r="B1468" s="17" t="s">
        <v>283</v>
      </c>
      <c r="C1468" s="17" t="s">
        <v>997</v>
      </c>
      <c r="D1468" s="17" t="s">
        <v>1751</v>
      </c>
    </row>
    <row r="1469" spans="1:4">
      <c r="A1469" s="17">
        <v>1057390</v>
      </c>
      <c r="B1469" s="17" t="s">
        <v>283</v>
      </c>
      <c r="C1469" s="17" t="s">
        <v>997</v>
      </c>
      <c r="D1469" s="17" t="s">
        <v>1752</v>
      </c>
    </row>
    <row r="1470" spans="1:4">
      <c r="A1470" s="17">
        <v>1057301</v>
      </c>
      <c r="B1470" s="17" t="s">
        <v>283</v>
      </c>
      <c r="C1470" s="17" t="s">
        <v>997</v>
      </c>
      <c r="D1470" s="17" t="s">
        <v>1753</v>
      </c>
    </row>
    <row r="1471" spans="1:4">
      <c r="A1471" s="17">
        <v>1057302</v>
      </c>
      <c r="B1471" s="17" t="s">
        <v>283</v>
      </c>
      <c r="C1471" s="17" t="s">
        <v>997</v>
      </c>
      <c r="D1471" s="17" t="s">
        <v>1754</v>
      </c>
    </row>
    <row r="1472" spans="1:4">
      <c r="A1472" s="17">
        <v>1057303</v>
      </c>
      <c r="B1472" s="17" t="s">
        <v>283</v>
      </c>
      <c r="C1472" s="17" t="s">
        <v>997</v>
      </c>
      <c r="D1472" s="17" t="s">
        <v>1755</v>
      </c>
    </row>
    <row r="1473" spans="1:4">
      <c r="A1473" s="17">
        <v>1057304</v>
      </c>
      <c r="B1473" s="17" t="s">
        <v>283</v>
      </c>
      <c r="C1473" s="17" t="s">
        <v>997</v>
      </c>
      <c r="D1473" s="17" t="s">
        <v>1756</v>
      </c>
    </row>
    <row r="1474" spans="1:4">
      <c r="A1474" s="17">
        <v>1057305</v>
      </c>
      <c r="B1474" s="17" t="s">
        <v>283</v>
      </c>
      <c r="C1474" s="17" t="s">
        <v>997</v>
      </c>
      <c r="D1474" s="17" t="s">
        <v>1757</v>
      </c>
    </row>
    <row r="1475" spans="1:4">
      <c r="A1475" s="17">
        <v>1057306</v>
      </c>
      <c r="B1475" s="17" t="s">
        <v>283</v>
      </c>
      <c r="C1475" s="17" t="s">
        <v>997</v>
      </c>
      <c r="D1475" s="17" t="s">
        <v>1758</v>
      </c>
    </row>
    <row r="1476" spans="1:4">
      <c r="A1476" s="17">
        <v>1057307</v>
      </c>
      <c r="B1476" s="17" t="s">
        <v>283</v>
      </c>
      <c r="C1476" s="17" t="s">
        <v>997</v>
      </c>
      <c r="D1476" s="17" t="s">
        <v>1759</v>
      </c>
    </row>
    <row r="1477" spans="1:4">
      <c r="A1477" s="17">
        <v>1057308</v>
      </c>
      <c r="B1477" s="17" t="s">
        <v>283</v>
      </c>
      <c r="C1477" s="17" t="s">
        <v>997</v>
      </c>
      <c r="D1477" s="17" t="s">
        <v>1760</v>
      </c>
    </row>
    <row r="1478" spans="1:4">
      <c r="A1478" s="17">
        <v>1057309</v>
      </c>
      <c r="B1478" s="17" t="s">
        <v>283</v>
      </c>
      <c r="C1478" s="17" t="s">
        <v>997</v>
      </c>
      <c r="D1478" s="17" t="s">
        <v>1761</v>
      </c>
    </row>
    <row r="1479" spans="1:4">
      <c r="A1479" s="17">
        <v>1057310</v>
      </c>
      <c r="B1479" s="17" t="s">
        <v>283</v>
      </c>
      <c r="C1479" s="17" t="s">
        <v>997</v>
      </c>
      <c r="D1479" s="17" t="s">
        <v>1762</v>
      </c>
    </row>
    <row r="1480" spans="1:4">
      <c r="A1480" s="17">
        <v>1057311</v>
      </c>
      <c r="B1480" s="17" t="s">
        <v>283</v>
      </c>
      <c r="C1480" s="17" t="s">
        <v>997</v>
      </c>
      <c r="D1480" s="17" t="s">
        <v>1763</v>
      </c>
    </row>
    <row r="1481" spans="1:4">
      <c r="A1481" s="17">
        <v>1057312</v>
      </c>
      <c r="B1481" s="17" t="s">
        <v>283</v>
      </c>
      <c r="C1481" s="17" t="s">
        <v>997</v>
      </c>
      <c r="D1481" s="17" t="s">
        <v>1764</v>
      </c>
    </row>
    <row r="1482" spans="1:4">
      <c r="A1482" s="17">
        <v>1057313</v>
      </c>
      <c r="B1482" s="17" t="s">
        <v>283</v>
      </c>
      <c r="C1482" s="17" t="s">
        <v>997</v>
      </c>
      <c r="D1482" s="17" t="s">
        <v>1765</v>
      </c>
    </row>
    <row r="1483" spans="1:4">
      <c r="A1483" s="17">
        <v>1057314</v>
      </c>
      <c r="B1483" s="17" t="s">
        <v>283</v>
      </c>
      <c r="C1483" s="17" t="s">
        <v>997</v>
      </c>
      <c r="D1483" s="17" t="s">
        <v>1766</v>
      </c>
    </row>
    <row r="1484" spans="1:4">
      <c r="A1484" s="17">
        <v>1057315</v>
      </c>
      <c r="B1484" s="17" t="s">
        <v>283</v>
      </c>
      <c r="C1484" s="17" t="s">
        <v>997</v>
      </c>
      <c r="D1484" s="17" t="s">
        <v>1767</v>
      </c>
    </row>
    <row r="1485" spans="1:4">
      <c r="A1485" s="17">
        <v>1057316</v>
      </c>
      <c r="B1485" s="17" t="s">
        <v>283</v>
      </c>
      <c r="C1485" s="17" t="s">
        <v>997</v>
      </c>
      <c r="D1485" s="17" t="s">
        <v>1768</v>
      </c>
    </row>
    <row r="1486" spans="1:4">
      <c r="A1486" s="17">
        <v>1057317</v>
      </c>
      <c r="B1486" s="17" t="s">
        <v>283</v>
      </c>
      <c r="C1486" s="17" t="s">
        <v>997</v>
      </c>
      <c r="D1486" s="17" t="s">
        <v>1769</v>
      </c>
    </row>
    <row r="1487" spans="1:4">
      <c r="A1487" s="17">
        <v>1057318</v>
      </c>
      <c r="B1487" s="17" t="s">
        <v>283</v>
      </c>
      <c r="C1487" s="17" t="s">
        <v>997</v>
      </c>
      <c r="D1487" s="17" t="s">
        <v>1770</v>
      </c>
    </row>
    <row r="1488" spans="1:4">
      <c r="A1488" s="17">
        <v>1057319</v>
      </c>
      <c r="B1488" s="17" t="s">
        <v>283</v>
      </c>
      <c r="C1488" s="17" t="s">
        <v>997</v>
      </c>
      <c r="D1488" s="17" t="s">
        <v>1771</v>
      </c>
    </row>
    <row r="1489" spans="1:4">
      <c r="A1489" s="17">
        <v>1057320</v>
      </c>
      <c r="B1489" s="17" t="s">
        <v>283</v>
      </c>
      <c r="C1489" s="17" t="s">
        <v>997</v>
      </c>
      <c r="D1489" s="17" t="s">
        <v>1772</v>
      </c>
    </row>
    <row r="1490" spans="1:4">
      <c r="A1490" s="17">
        <v>1057321</v>
      </c>
      <c r="B1490" s="17" t="s">
        <v>283</v>
      </c>
      <c r="C1490" s="17" t="s">
        <v>997</v>
      </c>
      <c r="D1490" s="17" t="s">
        <v>1773</v>
      </c>
    </row>
    <row r="1491" spans="1:4">
      <c r="A1491" s="17">
        <v>1057322</v>
      </c>
      <c r="B1491" s="17" t="s">
        <v>283</v>
      </c>
      <c r="C1491" s="17" t="s">
        <v>997</v>
      </c>
      <c r="D1491" s="17" t="s">
        <v>1774</v>
      </c>
    </row>
    <row r="1492" spans="1:4">
      <c r="A1492" s="17">
        <v>1057323</v>
      </c>
      <c r="B1492" s="17" t="s">
        <v>283</v>
      </c>
      <c r="C1492" s="17" t="s">
        <v>997</v>
      </c>
      <c r="D1492" s="17" t="s">
        <v>1775</v>
      </c>
    </row>
    <row r="1493" spans="1:4">
      <c r="A1493" s="17">
        <v>1057324</v>
      </c>
      <c r="B1493" s="17" t="s">
        <v>283</v>
      </c>
      <c r="C1493" s="17" t="s">
        <v>997</v>
      </c>
      <c r="D1493" s="17" t="s">
        <v>1776</v>
      </c>
    </row>
    <row r="1494" spans="1:4">
      <c r="A1494" s="17">
        <v>1057325</v>
      </c>
      <c r="B1494" s="17" t="s">
        <v>283</v>
      </c>
      <c r="C1494" s="17" t="s">
        <v>997</v>
      </c>
      <c r="D1494" s="17" t="s">
        <v>1777</v>
      </c>
    </row>
    <row r="1495" spans="1:4">
      <c r="A1495" s="17">
        <v>1057326</v>
      </c>
      <c r="B1495" s="17" t="s">
        <v>283</v>
      </c>
      <c r="C1495" s="17" t="s">
        <v>997</v>
      </c>
      <c r="D1495" s="17" t="s">
        <v>1778</v>
      </c>
    </row>
    <row r="1496" spans="1:4">
      <c r="A1496" s="17">
        <v>1057327</v>
      </c>
      <c r="B1496" s="17" t="s">
        <v>283</v>
      </c>
      <c r="C1496" s="17" t="s">
        <v>997</v>
      </c>
      <c r="D1496" s="17" t="s">
        <v>1779</v>
      </c>
    </row>
    <row r="1497" spans="1:4">
      <c r="A1497" s="17">
        <v>1057328</v>
      </c>
      <c r="B1497" s="17" t="s">
        <v>283</v>
      </c>
      <c r="C1497" s="17" t="s">
        <v>997</v>
      </c>
      <c r="D1497" s="17" t="s">
        <v>1780</v>
      </c>
    </row>
    <row r="1498" spans="1:4">
      <c r="A1498" s="17">
        <v>1057329</v>
      </c>
      <c r="B1498" s="17" t="s">
        <v>283</v>
      </c>
      <c r="C1498" s="17" t="s">
        <v>997</v>
      </c>
      <c r="D1498" s="17" t="s">
        <v>1781</v>
      </c>
    </row>
    <row r="1499" spans="1:4">
      <c r="A1499" s="17">
        <v>1057330</v>
      </c>
      <c r="B1499" s="17" t="s">
        <v>283</v>
      </c>
      <c r="C1499" s="17" t="s">
        <v>997</v>
      </c>
      <c r="D1499" s="17" t="s">
        <v>1782</v>
      </c>
    </row>
    <row r="1500" spans="1:4">
      <c r="A1500" s="17">
        <v>1057331</v>
      </c>
      <c r="B1500" s="17" t="s">
        <v>283</v>
      </c>
      <c r="C1500" s="17" t="s">
        <v>997</v>
      </c>
      <c r="D1500" s="17" t="s">
        <v>1783</v>
      </c>
    </row>
    <row r="1501" spans="1:4">
      <c r="A1501" s="17">
        <v>1057332</v>
      </c>
      <c r="B1501" s="17" t="s">
        <v>283</v>
      </c>
      <c r="C1501" s="17" t="s">
        <v>997</v>
      </c>
      <c r="D1501" s="17" t="s">
        <v>1784</v>
      </c>
    </row>
    <row r="1502" spans="1:4">
      <c r="A1502" s="17">
        <v>1057333</v>
      </c>
      <c r="B1502" s="17" t="s">
        <v>283</v>
      </c>
      <c r="C1502" s="17" t="s">
        <v>997</v>
      </c>
      <c r="D1502" s="17" t="s">
        <v>1785</v>
      </c>
    </row>
    <row r="1503" spans="1:4">
      <c r="A1503" s="17">
        <v>1057334</v>
      </c>
      <c r="B1503" s="17" t="s">
        <v>283</v>
      </c>
      <c r="C1503" s="17" t="s">
        <v>997</v>
      </c>
      <c r="D1503" s="17" t="s">
        <v>1786</v>
      </c>
    </row>
    <row r="1504" spans="1:4">
      <c r="A1504" s="17">
        <v>1057335</v>
      </c>
      <c r="B1504" s="17" t="s">
        <v>283</v>
      </c>
      <c r="C1504" s="17" t="s">
        <v>997</v>
      </c>
      <c r="D1504" s="17" t="s">
        <v>1787</v>
      </c>
    </row>
    <row r="1505" spans="1:4">
      <c r="A1505" s="17">
        <v>1057336</v>
      </c>
      <c r="B1505" s="17" t="s">
        <v>283</v>
      </c>
      <c r="C1505" s="17" t="s">
        <v>997</v>
      </c>
      <c r="D1505" s="17" t="s">
        <v>1788</v>
      </c>
    </row>
    <row r="1506" spans="1:4">
      <c r="A1506" s="17">
        <v>1057337</v>
      </c>
      <c r="B1506" s="17" t="s">
        <v>283</v>
      </c>
      <c r="C1506" s="17" t="s">
        <v>997</v>
      </c>
      <c r="D1506" s="17" t="s">
        <v>1789</v>
      </c>
    </row>
    <row r="1507" spans="1:4">
      <c r="A1507" s="17">
        <v>1057490</v>
      </c>
      <c r="B1507" s="17" t="s">
        <v>283</v>
      </c>
      <c r="C1507" s="17" t="s">
        <v>997</v>
      </c>
      <c r="D1507" s="17" t="s">
        <v>1790</v>
      </c>
    </row>
    <row r="1508" spans="1:4">
      <c r="A1508" s="17">
        <v>1057401</v>
      </c>
      <c r="B1508" s="17" t="s">
        <v>283</v>
      </c>
      <c r="C1508" s="17" t="s">
        <v>997</v>
      </c>
      <c r="D1508" s="17" t="s">
        <v>1791</v>
      </c>
    </row>
    <row r="1509" spans="1:4">
      <c r="A1509" s="17">
        <v>1057402</v>
      </c>
      <c r="B1509" s="17" t="s">
        <v>283</v>
      </c>
      <c r="C1509" s="17" t="s">
        <v>997</v>
      </c>
      <c r="D1509" s="17" t="s">
        <v>1792</v>
      </c>
    </row>
    <row r="1510" spans="1:4">
      <c r="A1510" s="17">
        <v>1057403</v>
      </c>
      <c r="B1510" s="17" t="s">
        <v>283</v>
      </c>
      <c r="C1510" s="17" t="s">
        <v>997</v>
      </c>
      <c r="D1510" s="17" t="s">
        <v>1793</v>
      </c>
    </row>
    <row r="1511" spans="1:4">
      <c r="A1511" s="17">
        <v>1057404</v>
      </c>
      <c r="B1511" s="17" t="s">
        <v>283</v>
      </c>
      <c r="C1511" s="17" t="s">
        <v>997</v>
      </c>
      <c r="D1511" s="17" t="s">
        <v>1794</v>
      </c>
    </row>
    <row r="1512" spans="1:4">
      <c r="A1512" s="17">
        <v>1057405</v>
      </c>
      <c r="B1512" s="17" t="s">
        <v>283</v>
      </c>
      <c r="C1512" s="17" t="s">
        <v>997</v>
      </c>
      <c r="D1512" s="17" t="s">
        <v>1795</v>
      </c>
    </row>
    <row r="1513" spans="1:4">
      <c r="A1513" s="17">
        <v>1057406</v>
      </c>
      <c r="B1513" s="17" t="s">
        <v>283</v>
      </c>
      <c r="C1513" s="17" t="s">
        <v>997</v>
      </c>
      <c r="D1513" s="17" t="s">
        <v>1796</v>
      </c>
    </row>
    <row r="1514" spans="1:4">
      <c r="A1514" s="17">
        <v>1057407</v>
      </c>
      <c r="B1514" s="17" t="s">
        <v>283</v>
      </c>
      <c r="C1514" s="17" t="s">
        <v>997</v>
      </c>
      <c r="D1514" s="17" t="s">
        <v>1797</v>
      </c>
    </row>
    <row r="1515" spans="1:4">
      <c r="A1515" s="17">
        <v>1057408</v>
      </c>
      <c r="B1515" s="17" t="s">
        <v>283</v>
      </c>
      <c r="C1515" s="17" t="s">
        <v>997</v>
      </c>
      <c r="D1515" s="17" t="s">
        <v>1798</v>
      </c>
    </row>
    <row r="1516" spans="1:4">
      <c r="A1516" s="17">
        <v>1057409</v>
      </c>
      <c r="B1516" s="17" t="s">
        <v>283</v>
      </c>
      <c r="C1516" s="17" t="s">
        <v>997</v>
      </c>
      <c r="D1516" s="17" t="s">
        <v>1799</v>
      </c>
    </row>
    <row r="1517" spans="1:4">
      <c r="A1517" s="17">
        <v>1057410</v>
      </c>
      <c r="B1517" s="17" t="s">
        <v>283</v>
      </c>
      <c r="C1517" s="17" t="s">
        <v>997</v>
      </c>
      <c r="D1517" s="17" t="s">
        <v>1800</v>
      </c>
    </row>
    <row r="1518" spans="1:4">
      <c r="A1518" s="17">
        <v>1057411</v>
      </c>
      <c r="B1518" s="17" t="s">
        <v>283</v>
      </c>
      <c r="C1518" s="17" t="s">
        <v>997</v>
      </c>
      <c r="D1518" s="17" t="s">
        <v>1801</v>
      </c>
    </row>
    <row r="1519" spans="1:4">
      <c r="A1519" s="17">
        <v>1057412</v>
      </c>
      <c r="B1519" s="17" t="s">
        <v>283</v>
      </c>
      <c r="C1519" s="17" t="s">
        <v>997</v>
      </c>
      <c r="D1519" s="17" t="s">
        <v>1802</v>
      </c>
    </row>
    <row r="1520" spans="1:4">
      <c r="A1520" s="17">
        <v>1057413</v>
      </c>
      <c r="B1520" s="17" t="s">
        <v>283</v>
      </c>
      <c r="C1520" s="17" t="s">
        <v>997</v>
      </c>
      <c r="D1520" s="17" t="s">
        <v>1803</v>
      </c>
    </row>
    <row r="1521" spans="1:4">
      <c r="A1521" s="17">
        <v>1057414</v>
      </c>
      <c r="B1521" s="17" t="s">
        <v>283</v>
      </c>
      <c r="C1521" s="17" t="s">
        <v>997</v>
      </c>
      <c r="D1521" s="17" t="s">
        <v>1804</v>
      </c>
    </row>
    <row r="1522" spans="1:4">
      <c r="A1522" s="17">
        <v>1057415</v>
      </c>
      <c r="B1522" s="17" t="s">
        <v>283</v>
      </c>
      <c r="C1522" s="17" t="s">
        <v>997</v>
      </c>
      <c r="D1522" s="17" t="s">
        <v>1805</v>
      </c>
    </row>
    <row r="1523" spans="1:4">
      <c r="A1523" s="17">
        <v>1057416</v>
      </c>
      <c r="B1523" s="17" t="s">
        <v>283</v>
      </c>
      <c r="C1523" s="17" t="s">
        <v>997</v>
      </c>
      <c r="D1523" s="17" t="s">
        <v>1806</v>
      </c>
    </row>
    <row r="1524" spans="1:4">
      <c r="A1524" s="17">
        <v>1057417</v>
      </c>
      <c r="B1524" s="17" t="s">
        <v>283</v>
      </c>
      <c r="C1524" s="17" t="s">
        <v>997</v>
      </c>
      <c r="D1524" s="17" t="s">
        <v>1807</v>
      </c>
    </row>
    <row r="1525" spans="1:4">
      <c r="A1525" s="17">
        <v>1057418</v>
      </c>
      <c r="B1525" s="17" t="s">
        <v>283</v>
      </c>
      <c r="C1525" s="17" t="s">
        <v>997</v>
      </c>
      <c r="D1525" s="17" t="s">
        <v>1808</v>
      </c>
    </row>
    <row r="1526" spans="1:4">
      <c r="A1526" s="17">
        <v>1057419</v>
      </c>
      <c r="B1526" s="17" t="s">
        <v>283</v>
      </c>
      <c r="C1526" s="17" t="s">
        <v>997</v>
      </c>
      <c r="D1526" s="17" t="s">
        <v>1809</v>
      </c>
    </row>
    <row r="1527" spans="1:4">
      <c r="A1527" s="17">
        <v>1057420</v>
      </c>
      <c r="B1527" s="17" t="s">
        <v>283</v>
      </c>
      <c r="C1527" s="17" t="s">
        <v>997</v>
      </c>
      <c r="D1527" s="17" t="s">
        <v>1810</v>
      </c>
    </row>
    <row r="1528" spans="1:4">
      <c r="A1528" s="17">
        <v>1057421</v>
      </c>
      <c r="B1528" s="17" t="s">
        <v>283</v>
      </c>
      <c r="C1528" s="17" t="s">
        <v>997</v>
      </c>
      <c r="D1528" s="17" t="s">
        <v>1811</v>
      </c>
    </row>
    <row r="1529" spans="1:4">
      <c r="A1529" s="17">
        <v>1057422</v>
      </c>
      <c r="B1529" s="17" t="s">
        <v>283</v>
      </c>
      <c r="C1529" s="17" t="s">
        <v>997</v>
      </c>
      <c r="D1529" s="17" t="s">
        <v>1812</v>
      </c>
    </row>
    <row r="1530" spans="1:4">
      <c r="A1530" s="17">
        <v>1057423</v>
      </c>
      <c r="B1530" s="17" t="s">
        <v>283</v>
      </c>
      <c r="C1530" s="17" t="s">
        <v>997</v>
      </c>
      <c r="D1530" s="17" t="s">
        <v>1813</v>
      </c>
    </row>
    <row r="1531" spans="1:4">
      <c r="A1531" s="17">
        <v>1057424</v>
      </c>
      <c r="B1531" s="17" t="s">
        <v>283</v>
      </c>
      <c r="C1531" s="17" t="s">
        <v>997</v>
      </c>
      <c r="D1531" s="17" t="s">
        <v>1814</v>
      </c>
    </row>
    <row r="1532" spans="1:4">
      <c r="A1532" s="17">
        <v>1057425</v>
      </c>
      <c r="B1532" s="17" t="s">
        <v>283</v>
      </c>
      <c r="C1532" s="17" t="s">
        <v>997</v>
      </c>
      <c r="D1532" s="17" t="s">
        <v>1815</v>
      </c>
    </row>
    <row r="1533" spans="1:4">
      <c r="A1533" s="17">
        <v>1057426</v>
      </c>
      <c r="B1533" s="17" t="s">
        <v>283</v>
      </c>
      <c r="C1533" s="17" t="s">
        <v>997</v>
      </c>
      <c r="D1533" s="17" t="s">
        <v>1816</v>
      </c>
    </row>
    <row r="1534" spans="1:4">
      <c r="A1534" s="17">
        <v>1057427</v>
      </c>
      <c r="B1534" s="17" t="s">
        <v>283</v>
      </c>
      <c r="C1534" s="17" t="s">
        <v>997</v>
      </c>
      <c r="D1534" s="17" t="s">
        <v>1817</v>
      </c>
    </row>
    <row r="1535" spans="1:4">
      <c r="A1535" s="17">
        <v>1057428</v>
      </c>
      <c r="B1535" s="17" t="s">
        <v>283</v>
      </c>
      <c r="C1535" s="17" t="s">
        <v>997</v>
      </c>
      <c r="D1535" s="17" t="s">
        <v>1818</v>
      </c>
    </row>
    <row r="1536" spans="1:4">
      <c r="A1536" s="17">
        <v>1057429</v>
      </c>
      <c r="B1536" s="17" t="s">
        <v>283</v>
      </c>
      <c r="C1536" s="17" t="s">
        <v>997</v>
      </c>
      <c r="D1536" s="17" t="s">
        <v>1819</v>
      </c>
    </row>
    <row r="1537" spans="1:4">
      <c r="A1537" s="17">
        <v>1057430</v>
      </c>
      <c r="B1537" s="17" t="s">
        <v>283</v>
      </c>
      <c r="C1537" s="17" t="s">
        <v>997</v>
      </c>
      <c r="D1537" s="17" t="s">
        <v>1820</v>
      </c>
    </row>
    <row r="1538" spans="1:4">
      <c r="A1538" s="17">
        <v>1057431</v>
      </c>
      <c r="B1538" s="17" t="s">
        <v>283</v>
      </c>
      <c r="C1538" s="17" t="s">
        <v>997</v>
      </c>
      <c r="D1538" s="17" t="s">
        <v>1821</v>
      </c>
    </row>
    <row r="1539" spans="1:4">
      <c r="A1539" s="17">
        <v>1057432</v>
      </c>
      <c r="B1539" s="17" t="s">
        <v>283</v>
      </c>
      <c r="C1539" s="17" t="s">
        <v>997</v>
      </c>
      <c r="D1539" s="17" t="s">
        <v>1822</v>
      </c>
    </row>
    <row r="1540" spans="1:4">
      <c r="A1540" s="17">
        <v>1080073</v>
      </c>
      <c r="B1540" s="17" t="s">
        <v>283</v>
      </c>
      <c r="C1540" s="17" t="s">
        <v>997</v>
      </c>
      <c r="D1540" s="17" t="s">
        <v>1823</v>
      </c>
    </row>
    <row r="1541" spans="1:4">
      <c r="A1541" s="17">
        <v>1086390</v>
      </c>
      <c r="B1541" s="17" t="s">
        <v>283</v>
      </c>
      <c r="C1541" s="17" t="s">
        <v>997</v>
      </c>
      <c r="D1541" s="17" t="s">
        <v>1824</v>
      </c>
    </row>
    <row r="1542" spans="1:4">
      <c r="A1542" s="17">
        <v>1086301</v>
      </c>
      <c r="B1542" s="17" t="s">
        <v>283</v>
      </c>
      <c r="C1542" s="17" t="s">
        <v>997</v>
      </c>
      <c r="D1542" s="17" t="s">
        <v>1825</v>
      </c>
    </row>
    <row r="1543" spans="1:4">
      <c r="A1543" s="17">
        <v>1086302</v>
      </c>
      <c r="B1543" s="17" t="s">
        <v>283</v>
      </c>
      <c r="C1543" s="17" t="s">
        <v>997</v>
      </c>
      <c r="D1543" s="17" t="s">
        <v>1826</v>
      </c>
    </row>
    <row r="1544" spans="1:4">
      <c r="A1544" s="17">
        <v>1086303</v>
      </c>
      <c r="B1544" s="17" t="s">
        <v>283</v>
      </c>
      <c r="C1544" s="17" t="s">
        <v>997</v>
      </c>
      <c r="D1544" s="17" t="s">
        <v>1827</v>
      </c>
    </row>
    <row r="1545" spans="1:4">
      <c r="A1545" s="17">
        <v>1086304</v>
      </c>
      <c r="B1545" s="17" t="s">
        <v>283</v>
      </c>
      <c r="C1545" s="17" t="s">
        <v>997</v>
      </c>
      <c r="D1545" s="17" t="s">
        <v>1828</v>
      </c>
    </row>
    <row r="1546" spans="1:4">
      <c r="A1546" s="17">
        <v>1086305</v>
      </c>
      <c r="B1546" s="17" t="s">
        <v>283</v>
      </c>
      <c r="C1546" s="17" t="s">
        <v>997</v>
      </c>
      <c r="D1546" s="17" t="s">
        <v>1829</v>
      </c>
    </row>
    <row r="1547" spans="1:4">
      <c r="A1547" s="17">
        <v>1086306</v>
      </c>
      <c r="B1547" s="17" t="s">
        <v>283</v>
      </c>
      <c r="C1547" s="17" t="s">
        <v>997</v>
      </c>
      <c r="D1547" s="17" t="s">
        <v>1830</v>
      </c>
    </row>
    <row r="1548" spans="1:4">
      <c r="A1548" s="17">
        <v>1086307</v>
      </c>
      <c r="B1548" s="17" t="s">
        <v>283</v>
      </c>
      <c r="C1548" s="17" t="s">
        <v>997</v>
      </c>
      <c r="D1548" s="17" t="s">
        <v>1831</v>
      </c>
    </row>
    <row r="1549" spans="1:4">
      <c r="A1549" s="17">
        <v>1086308</v>
      </c>
      <c r="B1549" s="17" t="s">
        <v>283</v>
      </c>
      <c r="C1549" s="17" t="s">
        <v>997</v>
      </c>
      <c r="D1549" s="17" t="s">
        <v>1832</v>
      </c>
    </row>
    <row r="1550" spans="1:4">
      <c r="A1550" s="17">
        <v>1086309</v>
      </c>
      <c r="B1550" s="17" t="s">
        <v>283</v>
      </c>
      <c r="C1550" s="17" t="s">
        <v>997</v>
      </c>
      <c r="D1550" s="17" t="s">
        <v>1833</v>
      </c>
    </row>
    <row r="1551" spans="1:4">
      <c r="A1551" s="17">
        <v>1086310</v>
      </c>
      <c r="B1551" s="17" t="s">
        <v>283</v>
      </c>
      <c r="C1551" s="17" t="s">
        <v>997</v>
      </c>
      <c r="D1551" s="17" t="s">
        <v>1834</v>
      </c>
    </row>
    <row r="1552" spans="1:4">
      <c r="A1552" s="17">
        <v>1086311</v>
      </c>
      <c r="B1552" s="17" t="s">
        <v>283</v>
      </c>
      <c r="C1552" s="17" t="s">
        <v>997</v>
      </c>
      <c r="D1552" s="17" t="s">
        <v>1835</v>
      </c>
    </row>
    <row r="1553" spans="1:4">
      <c r="A1553" s="17">
        <v>1086312</v>
      </c>
      <c r="B1553" s="17" t="s">
        <v>283</v>
      </c>
      <c r="C1553" s="17" t="s">
        <v>997</v>
      </c>
      <c r="D1553" s="17" t="s">
        <v>1836</v>
      </c>
    </row>
    <row r="1554" spans="1:4">
      <c r="A1554" s="17">
        <v>1086313</v>
      </c>
      <c r="B1554" s="17" t="s">
        <v>283</v>
      </c>
      <c r="C1554" s="17" t="s">
        <v>997</v>
      </c>
      <c r="D1554" s="17" t="s">
        <v>1837</v>
      </c>
    </row>
    <row r="1555" spans="1:4">
      <c r="A1555" s="17">
        <v>1086314</v>
      </c>
      <c r="B1555" s="17" t="s">
        <v>283</v>
      </c>
      <c r="C1555" s="17" t="s">
        <v>997</v>
      </c>
      <c r="D1555" s="17" t="s">
        <v>1838</v>
      </c>
    </row>
    <row r="1556" spans="1:4">
      <c r="A1556" s="17">
        <v>1086315</v>
      </c>
      <c r="B1556" s="17" t="s">
        <v>283</v>
      </c>
      <c r="C1556" s="17" t="s">
        <v>997</v>
      </c>
      <c r="D1556" s="17" t="s">
        <v>1839</v>
      </c>
    </row>
    <row r="1557" spans="1:4">
      <c r="A1557" s="17">
        <v>1086316</v>
      </c>
      <c r="B1557" s="17" t="s">
        <v>283</v>
      </c>
      <c r="C1557" s="17" t="s">
        <v>997</v>
      </c>
      <c r="D1557" s="17" t="s">
        <v>1840</v>
      </c>
    </row>
    <row r="1558" spans="1:4">
      <c r="A1558" s="17">
        <v>1086317</v>
      </c>
      <c r="B1558" s="17" t="s">
        <v>283</v>
      </c>
      <c r="C1558" s="17" t="s">
        <v>997</v>
      </c>
      <c r="D1558" s="17" t="s">
        <v>1841</v>
      </c>
    </row>
    <row r="1559" spans="1:4">
      <c r="A1559" s="17">
        <v>1086318</v>
      </c>
      <c r="B1559" s="17" t="s">
        <v>283</v>
      </c>
      <c r="C1559" s="17" t="s">
        <v>997</v>
      </c>
      <c r="D1559" s="17" t="s">
        <v>1842</v>
      </c>
    </row>
    <row r="1560" spans="1:4">
      <c r="A1560" s="17">
        <v>1086319</v>
      </c>
      <c r="B1560" s="17" t="s">
        <v>283</v>
      </c>
      <c r="C1560" s="17" t="s">
        <v>997</v>
      </c>
      <c r="D1560" s="17" t="s">
        <v>1843</v>
      </c>
    </row>
    <row r="1561" spans="1:4">
      <c r="A1561" s="17">
        <v>1086320</v>
      </c>
      <c r="B1561" s="17" t="s">
        <v>283</v>
      </c>
      <c r="C1561" s="17" t="s">
        <v>997</v>
      </c>
      <c r="D1561" s="17" t="s">
        <v>1844</v>
      </c>
    </row>
    <row r="1562" spans="1:4">
      <c r="A1562" s="17">
        <v>1086321</v>
      </c>
      <c r="B1562" s="17" t="s">
        <v>283</v>
      </c>
      <c r="C1562" s="17" t="s">
        <v>997</v>
      </c>
      <c r="D1562" s="17" t="s">
        <v>1845</v>
      </c>
    </row>
    <row r="1563" spans="1:4">
      <c r="A1563" s="17">
        <v>1086322</v>
      </c>
      <c r="B1563" s="17" t="s">
        <v>283</v>
      </c>
      <c r="C1563" s="17" t="s">
        <v>997</v>
      </c>
      <c r="D1563" s="17" t="s">
        <v>1846</v>
      </c>
    </row>
    <row r="1564" spans="1:4">
      <c r="A1564" s="17">
        <v>1086323</v>
      </c>
      <c r="B1564" s="17" t="s">
        <v>283</v>
      </c>
      <c r="C1564" s="17" t="s">
        <v>997</v>
      </c>
      <c r="D1564" s="17" t="s">
        <v>1847</v>
      </c>
    </row>
    <row r="1565" spans="1:4">
      <c r="A1565" s="17">
        <v>1086324</v>
      </c>
      <c r="B1565" s="17" t="s">
        <v>283</v>
      </c>
      <c r="C1565" s="17" t="s">
        <v>997</v>
      </c>
      <c r="D1565" s="17" t="s">
        <v>1848</v>
      </c>
    </row>
    <row r="1566" spans="1:4">
      <c r="A1566" s="17">
        <v>1086325</v>
      </c>
      <c r="B1566" s="17" t="s">
        <v>283</v>
      </c>
      <c r="C1566" s="17" t="s">
        <v>997</v>
      </c>
      <c r="D1566" s="17" t="s">
        <v>1849</v>
      </c>
    </row>
    <row r="1567" spans="1:4">
      <c r="A1567" s="17">
        <v>1086326</v>
      </c>
      <c r="B1567" s="17" t="s">
        <v>283</v>
      </c>
      <c r="C1567" s="17" t="s">
        <v>997</v>
      </c>
      <c r="D1567" s="17" t="s">
        <v>1850</v>
      </c>
    </row>
    <row r="1568" spans="1:4">
      <c r="A1568" s="17">
        <v>1086327</v>
      </c>
      <c r="B1568" s="17" t="s">
        <v>283</v>
      </c>
      <c r="C1568" s="17" t="s">
        <v>997</v>
      </c>
      <c r="D1568" s="17" t="s">
        <v>1851</v>
      </c>
    </row>
    <row r="1569" spans="1:4">
      <c r="A1569" s="17">
        <v>1086328</v>
      </c>
      <c r="B1569" s="17" t="s">
        <v>283</v>
      </c>
      <c r="C1569" s="17" t="s">
        <v>997</v>
      </c>
      <c r="D1569" s="17" t="s">
        <v>1852</v>
      </c>
    </row>
    <row r="1570" spans="1:4">
      <c r="A1570" s="17">
        <v>1086329</v>
      </c>
      <c r="B1570" s="17" t="s">
        <v>283</v>
      </c>
      <c r="C1570" s="17" t="s">
        <v>997</v>
      </c>
      <c r="D1570" s="17" t="s">
        <v>1853</v>
      </c>
    </row>
    <row r="1571" spans="1:4">
      <c r="A1571" s="17">
        <v>1086330</v>
      </c>
      <c r="B1571" s="17" t="s">
        <v>283</v>
      </c>
      <c r="C1571" s="17" t="s">
        <v>997</v>
      </c>
      <c r="D1571" s="17" t="s">
        <v>1854</v>
      </c>
    </row>
    <row r="1572" spans="1:4">
      <c r="A1572" s="17">
        <v>1070062</v>
      </c>
      <c r="B1572" s="17" t="s">
        <v>283</v>
      </c>
      <c r="C1572" s="17" t="s">
        <v>997</v>
      </c>
      <c r="D1572" s="17" t="s">
        <v>1855</v>
      </c>
    </row>
    <row r="1573" spans="1:4">
      <c r="A1573" s="17">
        <v>1060047</v>
      </c>
      <c r="B1573" s="17" t="s">
        <v>283</v>
      </c>
      <c r="C1573" s="17" t="s">
        <v>997</v>
      </c>
      <c r="D1573" s="17" t="s">
        <v>1856</v>
      </c>
    </row>
    <row r="1574" spans="1:4">
      <c r="A1574" s="17">
        <v>1070051</v>
      </c>
      <c r="B1574" s="17" t="s">
        <v>283</v>
      </c>
      <c r="C1574" s="17" t="s">
        <v>997</v>
      </c>
      <c r="D1574" s="17" t="s">
        <v>1857</v>
      </c>
    </row>
    <row r="1575" spans="1:4">
      <c r="A1575" s="17">
        <v>1060046</v>
      </c>
      <c r="B1575" s="17" t="s">
        <v>283</v>
      </c>
      <c r="C1575" s="17" t="s">
        <v>997</v>
      </c>
      <c r="D1575" s="17" t="s">
        <v>1858</v>
      </c>
    </row>
    <row r="1576" spans="1:4">
      <c r="A1576" s="17">
        <v>1060032</v>
      </c>
      <c r="B1576" s="17" t="s">
        <v>283</v>
      </c>
      <c r="C1576" s="17" t="s">
        <v>997</v>
      </c>
      <c r="D1576" s="17" t="s">
        <v>1859</v>
      </c>
    </row>
    <row r="1577" spans="1:4">
      <c r="A1577" s="17">
        <v>1066090</v>
      </c>
      <c r="B1577" s="17" t="s">
        <v>283</v>
      </c>
      <c r="C1577" s="17" t="s">
        <v>997</v>
      </c>
      <c r="D1577" s="17" t="s">
        <v>1860</v>
      </c>
    </row>
    <row r="1578" spans="1:4">
      <c r="A1578" s="17">
        <v>1066001</v>
      </c>
      <c r="B1578" s="17" t="s">
        <v>283</v>
      </c>
      <c r="C1578" s="17" t="s">
        <v>997</v>
      </c>
      <c r="D1578" s="17" t="s">
        <v>1861</v>
      </c>
    </row>
    <row r="1579" spans="1:4">
      <c r="A1579" s="17">
        <v>1066002</v>
      </c>
      <c r="B1579" s="17" t="s">
        <v>283</v>
      </c>
      <c r="C1579" s="17" t="s">
        <v>997</v>
      </c>
      <c r="D1579" s="17" t="s">
        <v>1862</v>
      </c>
    </row>
    <row r="1580" spans="1:4">
      <c r="A1580" s="17">
        <v>1066003</v>
      </c>
      <c r="B1580" s="17" t="s">
        <v>283</v>
      </c>
      <c r="C1580" s="17" t="s">
        <v>997</v>
      </c>
      <c r="D1580" s="17" t="s">
        <v>1863</v>
      </c>
    </row>
    <row r="1581" spans="1:4">
      <c r="A1581" s="17">
        <v>1066004</v>
      </c>
      <c r="B1581" s="17" t="s">
        <v>283</v>
      </c>
      <c r="C1581" s="17" t="s">
        <v>997</v>
      </c>
      <c r="D1581" s="17" t="s">
        <v>1864</v>
      </c>
    </row>
    <row r="1582" spans="1:4">
      <c r="A1582" s="17">
        <v>1066005</v>
      </c>
      <c r="B1582" s="17" t="s">
        <v>283</v>
      </c>
      <c r="C1582" s="17" t="s">
        <v>997</v>
      </c>
      <c r="D1582" s="17" t="s">
        <v>1865</v>
      </c>
    </row>
    <row r="1583" spans="1:4">
      <c r="A1583" s="17">
        <v>1066006</v>
      </c>
      <c r="B1583" s="17" t="s">
        <v>283</v>
      </c>
      <c r="C1583" s="17" t="s">
        <v>997</v>
      </c>
      <c r="D1583" s="17" t="s">
        <v>1866</v>
      </c>
    </row>
    <row r="1584" spans="1:4">
      <c r="A1584" s="17">
        <v>1066007</v>
      </c>
      <c r="B1584" s="17" t="s">
        <v>283</v>
      </c>
      <c r="C1584" s="17" t="s">
        <v>997</v>
      </c>
      <c r="D1584" s="17" t="s">
        <v>1867</v>
      </c>
    </row>
    <row r="1585" spans="1:4">
      <c r="A1585" s="17">
        <v>1066008</v>
      </c>
      <c r="B1585" s="17" t="s">
        <v>283</v>
      </c>
      <c r="C1585" s="17" t="s">
        <v>997</v>
      </c>
      <c r="D1585" s="17" t="s">
        <v>1868</v>
      </c>
    </row>
    <row r="1586" spans="1:4">
      <c r="A1586" s="17">
        <v>1066009</v>
      </c>
      <c r="B1586" s="17" t="s">
        <v>283</v>
      </c>
      <c r="C1586" s="17" t="s">
        <v>997</v>
      </c>
      <c r="D1586" s="17" t="s">
        <v>1869</v>
      </c>
    </row>
    <row r="1587" spans="1:4">
      <c r="A1587" s="17">
        <v>1066010</v>
      </c>
      <c r="B1587" s="17" t="s">
        <v>283</v>
      </c>
      <c r="C1587" s="17" t="s">
        <v>997</v>
      </c>
      <c r="D1587" s="17" t="s">
        <v>1870</v>
      </c>
    </row>
    <row r="1588" spans="1:4">
      <c r="A1588" s="17">
        <v>1066011</v>
      </c>
      <c r="B1588" s="17" t="s">
        <v>283</v>
      </c>
      <c r="C1588" s="17" t="s">
        <v>997</v>
      </c>
      <c r="D1588" s="17" t="s">
        <v>1871</v>
      </c>
    </row>
    <row r="1589" spans="1:4">
      <c r="A1589" s="17">
        <v>1066012</v>
      </c>
      <c r="B1589" s="17" t="s">
        <v>283</v>
      </c>
      <c r="C1589" s="17" t="s">
        <v>997</v>
      </c>
      <c r="D1589" s="17" t="s">
        <v>1872</v>
      </c>
    </row>
    <row r="1590" spans="1:4">
      <c r="A1590" s="17">
        <v>1066013</v>
      </c>
      <c r="B1590" s="17" t="s">
        <v>283</v>
      </c>
      <c r="C1590" s="17" t="s">
        <v>997</v>
      </c>
      <c r="D1590" s="17" t="s">
        <v>1873</v>
      </c>
    </row>
    <row r="1591" spans="1:4">
      <c r="A1591" s="17">
        <v>1066014</v>
      </c>
      <c r="B1591" s="17" t="s">
        <v>283</v>
      </c>
      <c r="C1591" s="17" t="s">
        <v>997</v>
      </c>
      <c r="D1591" s="17" t="s">
        <v>1874</v>
      </c>
    </row>
    <row r="1592" spans="1:4">
      <c r="A1592" s="17">
        <v>1066015</v>
      </c>
      <c r="B1592" s="17" t="s">
        <v>283</v>
      </c>
      <c r="C1592" s="17" t="s">
        <v>997</v>
      </c>
      <c r="D1592" s="17" t="s">
        <v>1875</v>
      </c>
    </row>
    <row r="1593" spans="1:4">
      <c r="A1593" s="17">
        <v>1066016</v>
      </c>
      <c r="B1593" s="17" t="s">
        <v>283</v>
      </c>
      <c r="C1593" s="17" t="s">
        <v>997</v>
      </c>
      <c r="D1593" s="17" t="s">
        <v>1876</v>
      </c>
    </row>
    <row r="1594" spans="1:4">
      <c r="A1594" s="17">
        <v>1066017</v>
      </c>
      <c r="B1594" s="17" t="s">
        <v>283</v>
      </c>
      <c r="C1594" s="17" t="s">
        <v>997</v>
      </c>
      <c r="D1594" s="17" t="s">
        <v>1877</v>
      </c>
    </row>
    <row r="1595" spans="1:4">
      <c r="A1595" s="17">
        <v>1066018</v>
      </c>
      <c r="B1595" s="17" t="s">
        <v>283</v>
      </c>
      <c r="C1595" s="17" t="s">
        <v>997</v>
      </c>
      <c r="D1595" s="17" t="s">
        <v>1878</v>
      </c>
    </row>
    <row r="1596" spans="1:4">
      <c r="A1596" s="17">
        <v>1066019</v>
      </c>
      <c r="B1596" s="17" t="s">
        <v>283</v>
      </c>
      <c r="C1596" s="17" t="s">
        <v>997</v>
      </c>
      <c r="D1596" s="17" t="s">
        <v>1879</v>
      </c>
    </row>
    <row r="1597" spans="1:4">
      <c r="A1597" s="17">
        <v>1066020</v>
      </c>
      <c r="B1597" s="17" t="s">
        <v>283</v>
      </c>
      <c r="C1597" s="17" t="s">
        <v>997</v>
      </c>
      <c r="D1597" s="17" t="s">
        <v>1880</v>
      </c>
    </row>
    <row r="1598" spans="1:4">
      <c r="A1598" s="17">
        <v>1066021</v>
      </c>
      <c r="B1598" s="17" t="s">
        <v>283</v>
      </c>
      <c r="C1598" s="17" t="s">
        <v>997</v>
      </c>
      <c r="D1598" s="17" t="s">
        <v>1881</v>
      </c>
    </row>
    <row r="1599" spans="1:4">
      <c r="A1599" s="17">
        <v>1066022</v>
      </c>
      <c r="B1599" s="17" t="s">
        <v>283</v>
      </c>
      <c r="C1599" s="17" t="s">
        <v>997</v>
      </c>
      <c r="D1599" s="17" t="s">
        <v>1882</v>
      </c>
    </row>
    <row r="1600" spans="1:4">
      <c r="A1600" s="17">
        <v>1066023</v>
      </c>
      <c r="B1600" s="17" t="s">
        <v>283</v>
      </c>
      <c r="C1600" s="17" t="s">
        <v>997</v>
      </c>
      <c r="D1600" s="17" t="s">
        <v>1883</v>
      </c>
    </row>
    <row r="1601" spans="1:4">
      <c r="A1601" s="17">
        <v>1066024</v>
      </c>
      <c r="B1601" s="17" t="s">
        <v>283</v>
      </c>
      <c r="C1601" s="17" t="s">
        <v>997</v>
      </c>
      <c r="D1601" s="17" t="s">
        <v>1884</v>
      </c>
    </row>
    <row r="1602" spans="1:4">
      <c r="A1602" s="17">
        <v>1066025</v>
      </c>
      <c r="B1602" s="17" t="s">
        <v>283</v>
      </c>
      <c r="C1602" s="17" t="s">
        <v>997</v>
      </c>
      <c r="D1602" s="17" t="s">
        <v>1885</v>
      </c>
    </row>
    <row r="1603" spans="1:4">
      <c r="A1603" s="17">
        <v>1066026</v>
      </c>
      <c r="B1603" s="17" t="s">
        <v>283</v>
      </c>
      <c r="C1603" s="17" t="s">
        <v>997</v>
      </c>
      <c r="D1603" s="17" t="s">
        <v>1886</v>
      </c>
    </row>
    <row r="1604" spans="1:4">
      <c r="A1604" s="17">
        <v>1066027</v>
      </c>
      <c r="B1604" s="17" t="s">
        <v>283</v>
      </c>
      <c r="C1604" s="17" t="s">
        <v>997</v>
      </c>
      <c r="D1604" s="17" t="s">
        <v>1887</v>
      </c>
    </row>
    <row r="1605" spans="1:4">
      <c r="A1605" s="17">
        <v>1066028</v>
      </c>
      <c r="B1605" s="17" t="s">
        <v>283</v>
      </c>
      <c r="C1605" s="17" t="s">
        <v>997</v>
      </c>
      <c r="D1605" s="17" t="s">
        <v>1888</v>
      </c>
    </row>
    <row r="1606" spans="1:4">
      <c r="A1606" s="17">
        <v>1066029</v>
      </c>
      <c r="B1606" s="17" t="s">
        <v>283</v>
      </c>
      <c r="C1606" s="17" t="s">
        <v>997</v>
      </c>
      <c r="D1606" s="17" t="s">
        <v>1889</v>
      </c>
    </row>
    <row r="1607" spans="1:4">
      <c r="A1607" s="17">
        <v>1066030</v>
      </c>
      <c r="B1607" s="17" t="s">
        <v>283</v>
      </c>
      <c r="C1607" s="17" t="s">
        <v>997</v>
      </c>
      <c r="D1607" s="17" t="s">
        <v>1890</v>
      </c>
    </row>
    <row r="1608" spans="1:4">
      <c r="A1608" s="17">
        <v>1066031</v>
      </c>
      <c r="B1608" s="17" t="s">
        <v>283</v>
      </c>
      <c r="C1608" s="17" t="s">
        <v>997</v>
      </c>
      <c r="D1608" s="17" t="s">
        <v>1891</v>
      </c>
    </row>
    <row r="1609" spans="1:4">
      <c r="A1609" s="17">
        <v>1066032</v>
      </c>
      <c r="B1609" s="17" t="s">
        <v>283</v>
      </c>
      <c r="C1609" s="17" t="s">
        <v>997</v>
      </c>
      <c r="D1609" s="17" t="s">
        <v>1892</v>
      </c>
    </row>
    <row r="1610" spans="1:4">
      <c r="A1610" s="17">
        <v>1066033</v>
      </c>
      <c r="B1610" s="17" t="s">
        <v>283</v>
      </c>
      <c r="C1610" s="17" t="s">
        <v>997</v>
      </c>
      <c r="D1610" s="17" t="s">
        <v>1893</v>
      </c>
    </row>
    <row r="1611" spans="1:4">
      <c r="A1611" s="17">
        <v>1066034</v>
      </c>
      <c r="B1611" s="17" t="s">
        <v>283</v>
      </c>
      <c r="C1611" s="17" t="s">
        <v>997</v>
      </c>
      <c r="D1611" s="17" t="s">
        <v>1894</v>
      </c>
    </row>
    <row r="1612" spans="1:4">
      <c r="A1612" s="17">
        <v>1066035</v>
      </c>
      <c r="B1612" s="17" t="s">
        <v>283</v>
      </c>
      <c r="C1612" s="17" t="s">
        <v>997</v>
      </c>
      <c r="D1612" s="17" t="s">
        <v>1895</v>
      </c>
    </row>
    <row r="1613" spans="1:4">
      <c r="A1613" s="17">
        <v>1066036</v>
      </c>
      <c r="B1613" s="17" t="s">
        <v>283</v>
      </c>
      <c r="C1613" s="17" t="s">
        <v>997</v>
      </c>
      <c r="D1613" s="17" t="s">
        <v>1896</v>
      </c>
    </row>
    <row r="1614" spans="1:4">
      <c r="A1614" s="17">
        <v>1066037</v>
      </c>
      <c r="B1614" s="17" t="s">
        <v>283</v>
      </c>
      <c r="C1614" s="17" t="s">
        <v>997</v>
      </c>
      <c r="D1614" s="17" t="s">
        <v>1897</v>
      </c>
    </row>
    <row r="1615" spans="1:4">
      <c r="A1615" s="17">
        <v>1066038</v>
      </c>
      <c r="B1615" s="17" t="s">
        <v>283</v>
      </c>
      <c r="C1615" s="17" t="s">
        <v>997</v>
      </c>
      <c r="D1615" s="17" t="s">
        <v>1898</v>
      </c>
    </row>
    <row r="1616" spans="1:4">
      <c r="A1616" s="17">
        <v>1066039</v>
      </c>
      <c r="B1616" s="17" t="s">
        <v>283</v>
      </c>
      <c r="C1616" s="17" t="s">
        <v>997</v>
      </c>
      <c r="D1616" s="17" t="s">
        <v>1899</v>
      </c>
    </row>
    <row r="1617" spans="1:4">
      <c r="A1617" s="17">
        <v>1066040</v>
      </c>
      <c r="B1617" s="17" t="s">
        <v>283</v>
      </c>
      <c r="C1617" s="17" t="s">
        <v>997</v>
      </c>
      <c r="D1617" s="17" t="s">
        <v>1900</v>
      </c>
    </row>
    <row r="1618" spans="1:4">
      <c r="A1618" s="17">
        <v>1066041</v>
      </c>
      <c r="B1618" s="17" t="s">
        <v>283</v>
      </c>
      <c r="C1618" s="17" t="s">
        <v>997</v>
      </c>
      <c r="D1618" s="17" t="s">
        <v>1901</v>
      </c>
    </row>
    <row r="1619" spans="1:4">
      <c r="A1619" s="17">
        <v>1066042</v>
      </c>
      <c r="B1619" s="17" t="s">
        <v>283</v>
      </c>
      <c r="C1619" s="17" t="s">
        <v>997</v>
      </c>
      <c r="D1619" s="17" t="s">
        <v>1902</v>
      </c>
    </row>
    <row r="1620" spans="1:4">
      <c r="A1620" s="17">
        <v>1066043</v>
      </c>
      <c r="B1620" s="17" t="s">
        <v>283</v>
      </c>
      <c r="C1620" s="17" t="s">
        <v>997</v>
      </c>
      <c r="D1620" s="17" t="s">
        <v>1903</v>
      </c>
    </row>
    <row r="1621" spans="1:4">
      <c r="A1621" s="17">
        <v>1066044</v>
      </c>
      <c r="B1621" s="17" t="s">
        <v>283</v>
      </c>
      <c r="C1621" s="17" t="s">
        <v>997</v>
      </c>
      <c r="D1621" s="17" t="s">
        <v>1904</v>
      </c>
    </row>
    <row r="1622" spans="1:4">
      <c r="A1622" s="17">
        <v>1066045</v>
      </c>
      <c r="B1622" s="17" t="s">
        <v>283</v>
      </c>
      <c r="C1622" s="17" t="s">
        <v>997</v>
      </c>
      <c r="D1622" s="17" t="s">
        <v>1905</v>
      </c>
    </row>
    <row r="1623" spans="1:4">
      <c r="A1623" s="17">
        <v>1066290</v>
      </c>
      <c r="B1623" s="17" t="s">
        <v>283</v>
      </c>
      <c r="C1623" s="17" t="s">
        <v>997</v>
      </c>
      <c r="D1623" s="17" t="s">
        <v>1906</v>
      </c>
    </row>
    <row r="1624" spans="1:4">
      <c r="A1624" s="17">
        <v>1066201</v>
      </c>
      <c r="B1624" s="17" t="s">
        <v>283</v>
      </c>
      <c r="C1624" s="17" t="s">
        <v>997</v>
      </c>
      <c r="D1624" s="17" t="s">
        <v>1907</v>
      </c>
    </row>
    <row r="1625" spans="1:4">
      <c r="A1625" s="17">
        <v>1066202</v>
      </c>
      <c r="B1625" s="17" t="s">
        <v>283</v>
      </c>
      <c r="C1625" s="17" t="s">
        <v>997</v>
      </c>
      <c r="D1625" s="17" t="s">
        <v>1908</v>
      </c>
    </row>
    <row r="1626" spans="1:4">
      <c r="A1626" s="17">
        <v>1066203</v>
      </c>
      <c r="B1626" s="17" t="s">
        <v>283</v>
      </c>
      <c r="C1626" s="17" t="s">
        <v>997</v>
      </c>
      <c r="D1626" s="17" t="s">
        <v>1909</v>
      </c>
    </row>
    <row r="1627" spans="1:4">
      <c r="A1627" s="17">
        <v>1066204</v>
      </c>
      <c r="B1627" s="17" t="s">
        <v>283</v>
      </c>
      <c r="C1627" s="17" t="s">
        <v>997</v>
      </c>
      <c r="D1627" s="17" t="s">
        <v>1910</v>
      </c>
    </row>
    <row r="1628" spans="1:4">
      <c r="A1628" s="17">
        <v>1066205</v>
      </c>
      <c r="B1628" s="17" t="s">
        <v>283</v>
      </c>
      <c r="C1628" s="17" t="s">
        <v>997</v>
      </c>
      <c r="D1628" s="17" t="s">
        <v>1911</v>
      </c>
    </row>
    <row r="1629" spans="1:4">
      <c r="A1629" s="17">
        <v>1066206</v>
      </c>
      <c r="B1629" s="17" t="s">
        <v>283</v>
      </c>
      <c r="C1629" s="17" t="s">
        <v>997</v>
      </c>
      <c r="D1629" s="17" t="s">
        <v>1912</v>
      </c>
    </row>
    <row r="1630" spans="1:4">
      <c r="A1630" s="17">
        <v>1066207</v>
      </c>
      <c r="B1630" s="17" t="s">
        <v>283</v>
      </c>
      <c r="C1630" s="17" t="s">
        <v>997</v>
      </c>
      <c r="D1630" s="17" t="s">
        <v>1913</v>
      </c>
    </row>
    <row r="1631" spans="1:4">
      <c r="A1631" s="17">
        <v>1066208</v>
      </c>
      <c r="B1631" s="17" t="s">
        <v>283</v>
      </c>
      <c r="C1631" s="17" t="s">
        <v>997</v>
      </c>
      <c r="D1631" s="17" t="s">
        <v>1914</v>
      </c>
    </row>
    <row r="1632" spans="1:4">
      <c r="A1632" s="17">
        <v>1066209</v>
      </c>
      <c r="B1632" s="17" t="s">
        <v>283</v>
      </c>
      <c r="C1632" s="17" t="s">
        <v>997</v>
      </c>
      <c r="D1632" s="17" t="s">
        <v>1915</v>
      </c>
    </row>
    <row r="1633" spans="1:4">
      <c r="A1633" s="17">
        <v>1066210</v>
      </c>
      <c r="B1633" s="17" t="s">
        <v>283</v>
      </c>
      <c r="C1633" s="17" t="s">
        <v>997</v>
      </c>
      <c r="D1633" s="17" t="s">
        <v>1916</v>
      </c>
    </row>
    <row r="1634" spans="1:4">
      <c r="A1634" s="17">
        <v>1066211</v>
      </c>
      <c r="B1634" s="17" t="s">
        <v>283</v>
      </c>
      <c r="C1634" s="17" t="s">
        <v>997</v>
      </c>
      <c r="D1634" s="17" t="s">
        <v>1917</v>
      </c>
    </row>
    <row r="1635" spans="1:4">
      <c r="A1635" s="17">
        <v>1066212</v>
      </c>
      <c r="B1635" s="17" t="s">
        <v>283</v>
      </c>
      <c r="C1635" s="17" t="s">
        <v>997</v>
      </c>
      <c r="D1635" s="17" t="s">
        <v>1918</v>
      </c>
    </row>
    <row r="1636" spans="1:4">
      <c r="A1636" s="17">
        <v>1066213</v>
      </c>
      <c r="B1636" s="17" t="s">
        <v>283</v>
      </c>
      <c r="C1636" s="17" t="s">
        <v>997</v>
      </c>
      <c r="D1636" s="17" t="s">
        <v>1919</v>
      </c>
    </row>
    <row r="1637" spans="1:4">
      <c r="A1637" s="17">
        <v>1066214</v>
      </c>
      <c r="B1637" s="17" t="s">
        <v>283</v>
      </c>
      <c r="C1637" s="17" t="s">
        <v>997</v>
      </c>
      <c r="D1637" s="17" t="s">
        <v>1920</v>
      </c>
    </row>
    <row r="1638" spans="1:4">
      <c r="A1638" s="17">
        <v>1066215</v>
      </c>
      <c r="B1638" s="17" t="s">
        <v>283</v>
      </c>
      <c r="C1638" s="17" t="s">
        <v>997</v>
      </c>
      <c r="D1638" s="17" t="s">
        <v>1921</v>
      </c>
    </row>
    <row r="1639" spans="1:4">
      <c r="A1639" s="17">
        <v>1066216</v>
      </c>
      <c r="B1639" s="17" t="s">
        <v>283</v>
      </c>
      <c r="C1639" s="17" t="s">
        <v>997</v>
      </c>
      <c r="D1639" s="17" t="s">
        <v>1922</v>
      </c>
    </row>
    <row r="1640" spans="1:4">
      <c r="A1640" s="17">
        <v>1066217</v>
      </c>
      <c r="B1640" s="17" t="s">
        <v>283</v>
      </c>
      <c r="C1640" s="17" t="s">
        <v>997</v>
      </c>
      <c r="D1640" s="17" t="s">
        <v>1923</v>
      </c>
    </row>
    <row r="1641" spans="1:4">
      <c r="A1641" s="17">
        <v>1066218</v>
      </c>
      <c r="B1641" s="17" t="s">
        <v>283</v>
      </c>
      <c r="C1641" s="17" t="s">
        <v>997</v>
      </c>
      <c r="D1641" s="17" t="s">
        <v>1924</v>
      </c>
    </row>
    <row r="1642" spans="1:4">
      <c r="A1642" s="17">
        <v>1066219</v>
      </c>
      <c r="B1642" s="17" t="s">
        <v>283</v>
      </c>
      <c r="C1642" s="17" t="s">
        <v>997</v>
      </c>
      <c r="D1642" s="17" t="s">
        <v>1925</v>
      </c>
    </row>
    <row r="1643" spans="1:4">
      <c r="A1643" s="17">
        <v>1066220</v>
      </c>
      <c r="B1643" s="17" t="s">
        <v>283</v>
      </c>
      <c r="C1643" s="17" t="s">
        <v>997</v>
      </c>
      <c r="D1643" s="17" t="s">
        <v>1926</v>
      </c>
    </row>
    <row r="1644" spans="1:4">
      <c r="A1644" s="17">
        <v>1066221</v>
      </c>
      <c r="B1644" s="17" t="s">
        <v>283</v>
      </c>
      <c r="C1644" s="17" t="s">
        <v>997</v>
      </c>
      <c r="D1644" s="17" t="s">
        <v>1927</v>
      </c>
    </row>
    <row r="1645" spans="1:4">
      <c r="A1645" s="17">
        <v>1066222</v>
      </c>
      <c r="B1645" s="17" t="s">
        <v>283</v>
      </c>
      <c r="C1645" s="17" t="s">
        <v>997</v>
      </c>
      <c r="D1645" s="17" t="s">
        <v>1928</v>
      </c>
    </row>
    <row r="1646" spans="1:4">
      <c r="A1646" s="17">
        <v>1066223</v>
      </c>
      <c r="B1646" s="17" t="s">
        <v>283</v>
      </c>
      <c r="C1646" s="17" t="s">
        <v>997</v>
      </c>
      <c r="D1646" s="17" t="s">
        <v>1929</v>
      </c>
    </row>
    <row r="1647" spans="1:4">
      <c r="A1647" s="17">
        <v>1066224</v>
      </c>
      <c r="B1647" s="17" t="s">
        <v>283</v>
      </c>
      <c r="C1647" s="17" t="s">
        <v>997</v>
      </c>
      <c r="D1647" s="17" t="s">
        <v>1930</v>
      </c>
    </row>
    <row r="1648" spans="1:4">
      <c r="A1648" s="17">
        <v>1066225</v>
      </c>
      <c r="B1648" s="17" t="s">
        <v>283</v>
      </c>
      <c r="C1648" s="17" t="s">
        <v>997</v>
      </c>
      <c r="D1648" s="17" t="s">
        <v>1931</v>
      </c>
    </row>
    <row r="1649" spans="1:4">
      <c r="A1649" s="17">
        <v>1066226</v>
      </c>
      <c r="B1649" s="17" t="s">
        <v>283</v>
      </c>
      <c r="C1649" s="17" t="s">
        <v>997</v>
      </c>
      <c r="D1649" s="17" t="s">
        <v>1932</v>
      </c>
    </row>
    <row r="1650" spans="1:4">
      <c r="A1650" s="17">
        <v>1066227</v>
      </c>
      <c r="B1650" s="17" t="s">
        <v>283</v>
      </c>
      <c r="C1650" s="17" t="s">
        <v>997</v>
      </c>
      <c r="D1650" s="17" t="s">
        <v>1933</v>
      </c>
    </row>
    <row r="1651" spans="1:4">
      <c r="A1651" s="17">
        <v>1066228</v>
      </c>
      <c r="B1651" s="17" t="s">
        <v>283</v>
      </c>
      <c r="C1651" s="17" t="s">
        <v>997</v>
      </c>
      <c r="D1651" s="17" t="s">
        <v>1934</v>
      </c>
    </row>
    <row r="1652" spans="1:4">
      <c r="A1652" s="17">
        <v>1066229</v>
      </c>
      <c r="B1652" s="17" t="s">
        <v>283</v>
      </c>
      <c r="C1652" s="17" t="s">
        <v>997</v>
      </c>
      <c r="D1652" s="17" t="s">
        <v>1935</v>
      </c>
    </row>
    <row r="1653" spans="1:4">
      <c r="A1653" s="17">
        <v>1066230</v>
      </c>
      <c r="B1653" s="17" t="s">
        <v>283</v>
      </c>
      <c r="C1653" s="17" t="s">
        <v>997</v>
      </c>
      <c r="D1653" s="17" t="s">
        <v>1936</v>
      </c>
    </row>
    <row r="1654" spans="1:4">
      <c r="A1654" s="17">
        <v>1066231</v>
      </c>
      <c r="B1654" s="17" t="s">
        <v>283</v>
      </c>
      <c r="C1654" s="17" t="s">
        <v>997</v>
      </c>
      <c r="D1654" s="17" t="s">
        <v>1937</v>
      </c>
    </row>
    <row r="1655" spans="1:4">
      <c r="A1655" s="17">
        <v>1066232</v>
      </c>
      <c r="B1655" s="17" t="s">
        <v>283</v>
      </c>
      <c r="C1655" s="17" t="s">
        <v>997</v>
      </c>
      <c r="D1655" s="17" t="s">
        <v>1938</v>
      </c>
    </row>
    <row r="1656" spans="1:4">
      <c r="A1656" s="17">
        <v>1066233</v>
      </c>
      <c r="B1656" s="17" t="s">
        <v>283</v>
      </c>
      <c r="C1656" s="17" t="s">
        <v>997</v>
      </c>
      <c r="D1656" s="17" t="s">
        <v>1939</v>
      </c>
    </row>
    <row r="1657" spans="1:4">
      <c r="A1657" s="17">
        <v>1066234</v>
      </c>
      <c r="B1657" s="17" t="s">
        <v>283</v>
      </c>
      <c r="C1657" s="17" t="s">
        <v>997</v>
      </c>
      <c r="D1657" s="17" t="s">
        <v>1940</v>
      </c>
    </row>
    <row r="1658" spans="1:4">
      <c r="A1658" s="17">
        <v>1066235</v>
      </c>
      <c r="B1658" s="17" t="s">
        <v>283</v>
      </c>
      <c r="C1658" s="17" t="s">
        <v>997</v>
      </c>
      <c r="D1658" s="17" t="s">
        <v>1941</v>
      </c>
    </row>
    <row r="1659" spans="1:4">
      <c r="A1659" s="17">
        <v>1066236</v>
      </c>
      <c r="B1659" s="17" t="s">
        <v>283</v>
      </c>
      <c r="C1659" s="17" t="s">
        <v>997</v>
      </c>
      <c r="D1659" s="17" t="s">
        <v>1942</v>
      </c>
    </row>
    <row r="1660" spans="1:4">
      <c r="A1660" s="17">
        <v>1066237</v>
      </c>
      <c r="B1660" s="17" t="s">
        <v>283</v>
      </c>
      <c r="C1660" s="17" t="s">
        <v>997</v>
      </c>
      <c r="D1660" s="17" t="s">
        <v>1943</v>
      </c>
    </row>
    <row r="1661" spans="1:4">
      <c r="A1661" s="17">
        <v>1066238</v>
      </c>
      <c r="B1661" s="17" t="s">
        <v>283</v>
      </c>
      <c r="C1661" s="17" t="s">
        <v>997</v>
      </c>
      <c r="D1661" s="17" t="s">
        <v>1944</v>
      </c>
    </row>
    <row r="1662" spans="1:4">
      <c r="A1662" s="17">
        <v>1066239</v>
      </c>
      <c r="B1662" s="17" t="s">
        <v>283</v>
      </c>
      <c r="C1662" s="17" t="s">
        <v>997</v>
      </c>
      <c r="D1662" s="17" t="s">
        <v>1945</v>
      </c>
    </row>
    <row r="1663" spans="1:4">
      <c r="A1663" s="17">
        <v>1066240</v>
      </c>
      <c r="B1663" s="17" t="s">
        <v>283</v>
      </c>
      <c r="C1663" s="17" t="s">
        <v>997</v>
      </c>
      <c r="D1663" s="17" t="s">
        <v>1946</v>
      </c>
    </row>
    <row r="1664" spans="1:4">
      <c r="A1664" s="17">
        <v>1066241</v>
      </c>
      <c r="B1664" s="17" t="s">
        <v>283</v>
      </c>
      <c r="C1664" s="17" t="s">
        <v>997</v>
      </c>
      <c r="D1664" s="17" t="s">
        <v>1947</v>
      </c>
    </row>
    <row r="1665" spans="1:4">
      <c r="A1665" s="17">
        <v>1066242</v>
      </c>
      <c r="B1665" s="17" t="s">
        <v>283</v>
      </c>
      <c r="C1665" s="17" t="s">
        <v>997</v>
      </c>
      <c r="D1665" s="17" t="s">
        <v>1948</v>
      </c>
    </row>
    <row r="1666" spans="1:4">
      <c r="A1666" s="17">
        <v>1066243</v>
      </c>
      <c r="B1666" s="17" t="s">
        <v>283</v>
      </c>
      <c r="C1666" s="17" t="s">
        <v>997</v>
      </c>
      <c r="D1666" s="17" t="s">
        <v>1949</v>
      </c>
    </row>
    <row r="1667" spans="1:4">
      <c r="A1667" s="17">
        <v>1066190</v>
      </c>
      <c r="B1667" s="17" t="s">
        <v>283</v>
      </c>
      <c r="C1667" s="17" t="s">
        <v>997</v>
      </c>
      <c r="D1667" s="17" t="s">
        <v>1950</v>
      </c>
    </row>
    <row r="1668" spans="1:4">
      <c r="A1668" s="17">
        <v>1066101</v>
      </c>
      <c r="B1668" s="17" t="s">
        <v>283</v>
      </c>
      <c r="C1668" s="17" t="s">
        <v>997</v>
      </c>
      <c r="D1668" s="17" t="s">
        <v>1951</v>
      </c>
    </row>
    <row r="1669" spans="1:4">
      <c r="A1669" s="17">
        <v>1066102</v>
      </c>
      <c r="B1669" s="17" t="s">
        <v>283</v>
      </c>
      <c r="C1669" s="17" t="s">
        <v>997</v>
      </c>
      <c r="D1669" s="17" t="s">
        <v>1952</v>
      </c>
    </row>
    <row r="1670" spans="1:4">
      <c r="A1670" s="17">
        <v>1066103</v>
      </c>
      <c r="B1670" s="17" t="s">
        <v>283</v>
      </c>
      <c r="C1670" s="17" t="s">
        <v>997</v>
      </c>
      <c r="D1670" s="17" t="s">
        <v>1953</v>
      </c>
    </row>
    <row r="1671" spans="1:4">
      <c r="A1671" s="17">
        <v>1066104</v>
      </c>
      <c r="B1671" s="17" t="s">
        <v>283</v>
      </c>
      <c r="C1671" s="17" t="s">
        <v>997</v>
      </c>
      <c r="D1671" s="17" t="s">
        <v>1954</v>
      </c>
    </row>
    <row r="1672" spans="1:4">
      <c r="A1672" s="17">
        <v>1066105</v>
      </c>
      <c r="B1672" s="17" t="s">
        <v>283</v>
      </c>
      <c r="C1672" s="17" t="s">
        <v>997</v>
      </c>
      <c r="D1672" s="17" t="s">
        <v>1955</v>
      </c>
    </row>
    <row r="1673" spans="1:4">
      <c r="A1673" s="17">
        <v>1066106</v>
      </c>
      <c r="B1673" s="17" t="s">
        <v>283</v>
      </c>
      <c r="C1673" s="17" t="s">
        <v>997</v>
      </c>
      <c r="D1673" s="17" t="s">
        <v>1956</v>
      </c>
    </row>
    <row r="1674" spans="1:4">
      <c r="A1674" s="17">
        <v>1066107</v>
      </c>
      <c r="B1674" s="17" t="s">
        <v>283</v>
      </c>
      <c r="C1674" s="17" t="s">
        <v>997</v>
      </c>
      <c r="D1674" s="17" t="s">
        <v>1957</v>
      </c>
    </row>
    <row r="1675" spans="1:4">
      <c r="A1675" s="17">
        <v>1066108</v>
      </c>
      <c r="B1675" s="17" t="s">
        <v>283</v>
      </c>
      <c r="C1675" s="17" t="s">
        <v>997</v>
      </c>
      <c r="D1675" s="17" t="s">
        <v>1958</v>
      </c>
    </row>
    <row r="1676" spans="1:4">
      <c r="A1676" s="17">
        <v>1066109</v>
      </c>
      <c r="B1676" s="17" t="s">
        <v>283</v>
      </c>
      <c r="C1676" s="17" t="s">
        <v>997</v>
      </c>
      <c r="D1676" s="17" t="s">
        <v>1959</v>
      </c>
    </row>
    <row r="1677" spans="1:4">
      <c r="A1677" s="17">
        <v>1066110</v>
      </c>
      <c r="B1677" s="17" t="s">
        <v>283</v>
      </c>
      <c r="C1677" s="17" t="s">
        <v>997</v>
      </c>
      <c r="D1677" s="17" t="s">
        <v>1960</v>
      </c>
    </row>
    <row r="1678" spans="1:4">
      <c r="A1678" s="17">
        <v>1066111</v>
      </c>
      <c r="B1678" s="17" t="s">
        <v>283</v>
      </c>
      <c r="C1678" s="17" t="s">
        <v>997</v>
      </c>
      <c r="D1678" s="17" t="s">
        <v>1961</v>
      </c>
    </row>
    <row r="1679" spans="1:4">
      <c r="A1679" s="17">
        <v>1066112</v>
      </c>
      <c r="B1679" s="17" t="s">
        <v>283</v>
      </c>
      <c r="C1679" s="17" t="s">
        <v>997</v>
      </c>
      <c r="D1679" s="17" t="s">
        <v>1962</v>
      </c>
    </row>
    <row r="1680" spans="1:4">
      <c r="A1680" s="17">
        <v>1066113</v>
      </c>
      <c r="B1680" s="17" t="s">
        <v>283</v>
      </c>
      <c r="C1680" s="17" t="s">
        <v>997</v>
      </c>
      <c r="D1680" s="17" t="s">
        <v>1963</v>
      </c>
    </row>
    <row r="1681" spans="1:4">
      <c r="A1681" s="17">
        <v>1066114</v>
      </c>
      <c r="B1681" s="17" t="s">
        <v>283</v>
      </c>
      <c r="C1681" s="17" t="s">
        <v>997</v>
      </c>
      <c r="D1681" s="17" t="s">
        <v>1964</v>
      </c>
    </row>
    <row r="1682" spans="1:4">
      <c r="A1682" s="17">
        <v>1066115</v>
      </c>
      <c r="B1682" s="17" t="s">
        <v>283</v>
      </c>
      <c r="C1682" s="17" t="s">
        <v>997</v>
      </c>
      <c r="D1682" s="17" t="s">
        <v>1965</v>
      </c>
    </row>
    <row r="1683" spans="1:4">
      <c r="A1683" s="17">
        <v>1066116</v>
      </c>
      <c r="B1683" s="17" t="s">
        <v>283</v>
      </c>
      <c r="C1683" s="17" t="s">
        <v>997</v>
      </c>
      <c r="D1683" s="17" t="s">
        <v>1966</v>
      </c>
    </row>
    <row r="1684" spans="1:4">
      <c r="A1684" s="17">
        <v>1066117</v>
      </c>
      <c r="B1684" s="17" t="s">
        <v>283</v>
      </c>
      <c r="C1684" s="17" t="s">
        <v>997</v>
      </c>
      <c r="D1684" s="17" t="s">
        <v>1967</v>
      </c>
    </row>
    <row r="1685" spans="1:4">
      <c r="A1685" s="17">
        <v>1066118</v>
      </c>
      <c r="B1685" s="17" t="s">
        <v>283</v>
      </c>
      <c r="C1685" s="17" t="s">
        <v>997</v>
      </c>
      <c r="D1685" s="17" t="s">
        <v>1968</v>
      </c>
    </row>
    <row r="1686" spans="1:4">
      <c r="A1686" s="17">
        <v>1066119</v>
      </c>
      <c r="B1686" s="17" t="s">
        <v>283</v>
      </c>
      <c r="C1686" s="17" t="s">
        <v>997</v>
      </c>
      <c r="D1686" s="17" t="s">
        <v>1969</v>
      </c>
    </row>
    <row r="1687" spans="1:4">
      <c r="A1687" s="17">
        <v>1066120</v>
      </c>
      <c r="B1687" s="17" t="s">
        <v>283</v>
      </c>
      <c r="C1687" s="17" t="s">
        <v>997</v>
      </c>
      <c r="D1687" s="17" t="s">
        <v>1970</v>
      </c>
    </row>
    <row r="1688" spans="1:4">
      <c r="A1688" s="17">
        <v>1066121</v>
      </c>
      <c r="B1688" s="17" t="s">
        <v>283</v>
      </c>
      <c r="C1688" s="17" t="s">
        <v>997</v>
      </c>
      <c r="D1688" s="17" t="s">
        <v>1971</v>
      </c>
    </row>
    <row r="1689" spans="1:4">
      <c r="A1689" s="17">
        <v>1066122</v>
      </c>
      <c r="B1689" s="17" t="s">
        <v>283</v>
      </c>
      <c r="C1689" s="17" t="s">
        <v>997</v>
      </c>
      <c r="D1689" s="17" t="s">
        <v>1972</v>
      </c>
    </row>
    <row r="1690" spans="1:4">
      <c r="A1690" s="17">
        <v>1066123</v>
      </c>
      <c r="B1690" s="17" t="s">
        <v>283</v>
      </c>
      <c r="C1690" s="17" t="s">
        <v>997</v>
      </c>
      <c r="D1690" s="17" t="s">
        <v>1973</v>
      </c>
    </row>
    <row r="1691" spans="1:4">
      <c r="A1691" s="17">
        <v>1066124</v>
      </c>
      <c r="B1691" s="17" t="s">
        <v>283</v>
      </c>
      <c r="C1691" s="17" t="s">
        <v>997</v>
      </c>
      <c r="D1691" s="17" t="s">
        <v>1974</v>
      </c>
    </row>
    <row r="1692" spans="1:4">
      <c r="A1692" s="17">
        <v>1066125</v>
      </c>
      <c r="B1692" s="17" t="s">
        <v>283</v>
      </c>
      <c r="C1692" s="17" t="s">
        <v>997</v>
      </c>
      <c r="D1692" s="17" t="s">
        <v>1975</v>
      </c>
    </row>
    <row r="1693" spans="1:4">
      <c r="A1693" s="17">
        <v>1066126</v>
      </c>
      <c r="B1693" s="17" t="s">
        <v>283</v>
      </c>
      <c r="C1693" s="17" t="s">
        <v>997</v>
      </c>
      <c r="D1693" s="17" t="s">
        <v>1976</v>
      </c>
    </row>
    <row r="1694" spans="1:4">
      <c r="A1694" s="17">
        <v>1066127</v>
      </c>
      <c r="B1694" s="17" t="s">
        <v>283</v>
      </c>
      <c r="C1694" s="17" t="s">
        <v>997</v>
      </c>
      <c r="D1694" s="17" t="s">
        <v>1977</v>
      </c>
    </row>
    <row r="1695" spans="1:4">
      <c r="A1695" s="17">
        <v>1066128</v>
      </c>
      <c r="B1695" s="17" t="s">
        <v>283</v>
      </c>
      <c r="C1695" s="17" t="s">
        <v>997</v>
      </c>
      <c r="D1695" s="17" t="s">
        <v>1978</v>
      </c>
    </row>
    <row r="1696" spans="1:4">
      <c r="A1696" s="17">
        <v>1066129</v>
      </c>
      <c r="B1696" s="17" t="s">
        <v>283</v>
      </c>
      <c r="C1696" s="17" t="s">
        <v>997</v>
      </c>
      <c r="D1696" s="17" t="s">
        <v>1979</v>
      </c>
    </row>
    <row r="1697" spans="1:4">
      <c r="A1697" s="17">
        <v>1066130</v>
      </c>
      <c r="B1697" s="17" t="s">
        <v>283</v>
      </c>
      <c r="C1697" s="17" t="s">
        <v>997</v>
      </c>
      <c r="D1697" s="17" t="s">
        <v>1980</v>
      </c>
    </row>
    <row r="1698" spans="1:4">
      <c r="A1698" s="17">
        <v>1066131</v>
      </c>
      <c r="B1698" s="17" t="s">
        <v>283</v>
      </c>
      <c r="C1698" s="17" t="s">
        <v>997</v>
      </c>
      <c r="D1698" s="17" t="s">
        <v>1981</v>
      </c>
    </row>
    <row r="1699" spans="1:4">
      <c r="A1699" s="17">
        <v>1066132</v>
      </c>
      <c r="B1699" s="17" t="s">
        <v>283</v>
      </c>
      <c r="C1699" s="17" t="s">
        <v>997</v>
      </c>
      <c r="D1699" s="17" t="s">
        <v>1982</v>
      </c>
    </row>
    <row r="1700" spans="1:4">
      <c r="A1700" s="17">
        <v>1066133</v>
      </c>
      <c r="B1700" s="17" t="s">
        <v>283</v>
      </c>
      <c r="C1700" s="17" t="s">
        <v>997</v>
      </c>
      <c r="D1700" s="17" t="s">
        <v>1983</v>
      </c>
    </row>
    <row r="1701" spans="1:4">
      <c r="A1701" s="17">
        <v>1066134</v>
      </c>
      <c r="B1701" s="17" t="s">
        <v>283</v>
      </c>
      <c r="C1701" s="17" t="s">
        <v>997</v>
      </c>
      <c r="D1701" s="17" t="s">
        <v>1984</v>
      </c>
    </row>
    <row r="1702" spans="1:4">
      <c r="A1702" s="17">
        <v>1066135</v>
      </c>
      <c r="B1702" s="17" t="s">
        <v>283</v>
      </c>
      <c r="C1702" s="17" t="s">
        <v>997</v>
      </c>
      <c r="D1702" s="17" t="s">
        <v>1985</v>
      </c>
    </row>
    <row r="1703" spans="1:4">
      <c r="A1703" s="17">
        <v>1066136</v>
      </c>
      <c r="B1703" s="17" t="s">
        <v>283</v>
      </c>
      <c r="C1703" s="17" t="s">
        <v>997</v>
      </c>
      <c r="D1703" s="17" t="s">
        <v>1986</v>
      </c>
    </row>
    <row r="1704" spans="1:4">
      <c r="A1704" s="17">
        <v>1066137</v>
      </c>
      <c r="B1704" s="17" t="s">
        <v>283</v>
      </c>
      <c r="C1704" s="17" t="s">
        <v>997</v>
      </c>
      <c r="D1704" s="17" t="s">
        <v>1987</v>
      </c>
    </row>
    <row r="1705" spans="1:4">
      <c r="A1705" s="17">
        <v>1066138</v>
      </c>
      <c r="B1705" s="17" t="s">
        <v>283</v>
      </c>
      <c r="C1705" s="17" t="s">
        <v>997</v>
      </c>
      <c r="D1705" s="17" t="s">
        <v>1988</v>
      </c>
    </row>
    <row r="1706" spans="1:4">
      <c r="A1706" s="17">
        <v>1066139</v>
      </c>
      <c r="B1706" s="17" t="s">
        <v>283</v>
      </c>
      <c r="C1706" s="17" t="s">
        <v>997</v>
      </c>
      <c r="D1706" s="17" t="s">
        <v>1989</v>
      </c>
    </row>
    <row r="1707" spans="1:4">
      <c r="A1707" s="17">
        <v>1066140</v>
      </c>
      <c r="B1707" s="17" t="s">
        <v>283</v>
      </c>
      <c r="C1707" s="17" t="s">
        <v>997</v>
      </c>
      <c r="D1707" s="17" t="s">
        <v>1990</v>
      </c>
    </row>
    <row r="1708" spans="1:4">
      <c r="A1708" s="17">
        <v>1066141</v>
      </c>
      <c r="B1708" s="17" t="s">
        <v>283</v>
      </c>
      <c r="C1708" s="17" t="s">
        <v>997</v>
      </c>
      <c r="D1708" s="17" t="s">
        <v>1991</v>
      </c>
    </row>
    <row r="1709" spans="1:4">
      <c r="A1709" s="17">
        <v>1066142</v>
      </c>
      <c r="B1709" s="17" t="s">
        <v>283</v>
      </c>
      <c r="C1709" s="17" t="s">
        <v>997</v>
      </c>
      <c r="D1709" s="17" t="s">
        <v>1992</v>
      </c>
    </row>
    <row r="1710" spans="1:4">
      <c r="A1710" s="17">
        <v>1066143</v>
      </c>
      <c r="B1710" s="17" t="s">
        <v>283</v>
      </c>
      <c r="C1710" s="17" t="s">
        <v>997</v>
      </c>
      <c r="D1710" s="17" t="s">
        <v>1993</v>
      </c>
    </row>
    <row r="1711" spans="1:4">
      <c r="A1711" s="17">
        <v>1066144</v>
      </c>
      <c r="B1711" s="17" t="s">
        <v>283</v>
      </c>
      <c r="C1711" s="17" t="s">
        <v>997</v>
      </c>
      <c r="D1711" s="17" t="s">
        <v>1994</v>
      </c>
    </row>
    <row r="1712" spans="1:4">
      <c r="A1712" s="17">
        <v>1066145</v>
      </c>
      <c r="B1712" s="17" t="s">
        <v>283</v>
      </c>
      <c r="C1712" s="17" t="s">
        <v>997</v>
      </c>
      <c r="D1712" s="17" t="s">
        <v>1995</v>
      </c>
    </row>
    <row r="1713" spans="1:4">
      <c r="A1713" s="17">
        <v>1066146</v>
      </c>
      <c r="B1713" s="17" t="s">
        <v>283</v>
      </c>
      <c r="C1713" s="17" t="s">
        <v>997</v>
      </c>
      <c r="D1713" s="17" t="s">
        <v>1996</v>
      </c>
    </row>
    <row r="1714" spans="1:4">
      <c r="A1714" s="17">
        <v>1066147</v>
      </c>
      <c r="B1714" s="17" t="s">
        <v>283</v>
      </c>
      <c r="C1714" s="17" t="s">
        <v>997</v>
      </c>
      <c r="D1714" s="17" t="s">
        <v>1997</v>
      </c>
    </row>
    <row r="1715" spans="1:4">
      <c r="A1715" s="17">
        <v>1066148</v>
      </c>
      <c r="B1715" s="17" t="s">
        <v>283</v>
      </c>
      <c r="C1715" s="17" t="s">
        <v>997</v>
      </c>
      <c r="D1715" s="17" t="s">
        <v>1998</v>
      </c>
    </row>
    <row r="1716" spans="1:4">
      <c r="A1716" s="17">
        <v>1066149</v>
      </c>
      <c r="B1716" s="17" t="s">
        <v>283</v>
      </c>
      <c r="C1716" s="17" t="s">
        <v>997</v>
      </c>
      <c r="D1716" s="17" t="s">
        <v>1999</v>
      </c>
    </row>
    <row r="1717" spans="1:4">
      <c r="A1717" s="17">
        <v>1066150</v>
      </c>
      <c r="B1717" s="17" t="s">
        <v>283</v>
      </c>
      <c r="C1717" s="17" t="s">
        <v>997</v>
      </c>
      <c r="D1717" s="17" t="s">
        <v>2000</v>
      </c>
    </row>
    <row r="1718" spans="1:4">
      <c r="A1718" s="17">
        <v>1066151</v>
      </c>
      <c r="B1718" s="17" t="s">
        <v>283</v>
      </c>
      <c r="C1718" s="17" t="s">
        <v>997</v>
      </c>
      <c r="D1718" s="17" t="s">
        <v>2001</v>
      </c>
    </row>
    <row r="1719" spans="1:4">
      <c r="A1719" s="17">
        <v>1066152</v>
      </c>
      <c r="B1719" s="17" t="s">
        <v>283</v>
      </c>
      <c r="C1719" s="17" t="s">
        <v>997</v>
      </c>
      <c r="D1719" s="17" t="s">
        <v>2002</v>
      </c>
    </row>
    <row r="1720" spans="1:4">
      <c r="A1720" s="17">
        <v>1066153</v>
      </c>
      <c r="B1720" s="17" t="s">
        <v>283</v>
      </c>
      <c r="C1720" s="17" t="s">
        <v>997</v>
      </c>
      <c r="D1720" s="17" t="s">
        <v>2003</v>
      </c>
    </row>
    <row r="1721" spans="1:4">
      <c r="A1721" s="17">
        <v>1066154</v>
      </c>
      <c r="B1721" s="17" t="s">
        <v>283</v>
      </c>
      <c r="C1721" s="17" t="s">
        <v>997</v>
      </c>
      <c r="D1721" s="17" t="s">
        <v>2004</v>
      </c>
    </row>
    <row r="1722" spans="1:4">
      <c r="A1722" s="17">
        <v>1600000</v>
      </c>
      <c r="B1722" s="17" t="s">
        <v>283</v>
      </c>
      <c r="C1722" s="17" t="s">
        <v>2005</v>
      </c>
      <c r="D1722" s="17" t="s">
        <v>285</v>
      </c>
    </row>
    <row r="1723" spans="1:4">
      <c r="A1723" s="17">
        <v>1600005</v>
      </c>
      <c r="B1723" s="17" t="s">
        <v>283</v>
      </c>
      <c r="C1723" s="17" t="s">
        <v>2005</v>
      </c>
      <c r="D1723" s="17" t="s">
        <v>2006</v>
      </c>
    </row>
    <row r="1724" spans="1:4">
      <c r="A1724" s="17">
        <v>1620803</v>
      </c>
      <c r="B1724" s="17" t="s">
        <v>283</v>
      </c>
      <c r="C1724" s="17" t="s">
        <v>2005</v>
      </c>
      <c r="D1724" s="17" t="s">
        <v>2007</v>
      </c>
    </row>
    <row r="1725" spans="1:4">
      <c r="A1725" s="17">
        <v>1620817</v>
      </c>
      <c r="B1725" s="17" t="s">
        <v>283</v>
      </c>
      <c r="C1725" s="17" t="s">
        <v>2005</v>
      </c>
      <c r="D1725" s="17" t="s">
        <v>2008</v>
      </c>
    </row>
    <row r="1726" spans="1:4">
      <c r="A1726" s="17">
        <v>1620824</v>
      </c>
      <c r="B1726" s="17" t="s">
        <v>283</v>
      </c>
      <c r="C1726" s="17" t="s">
        <v>2005</v>
      </c>
      <c r="D1726" s="17" t="s">
        <v>2009</v>
      </c>
    </row>
    <row r="1727" spans="1:4">
      <c r="A1727" s="17">
        <v>1600007</v>
      </c>
      <c r="B1727" s="17" t="s">
        <v>283</v>
      </c>
      <c r="C1727" s="17" t="s">
        <v>2005</v>
      </c>
      <c r="D1727" s="17" t="s">
        <v>2010</v>
      </c>
    </row>
    <row r="1728" spans="1:4">
      <c r="A1728" s="17">
        <v>1620062</v>
      </c>
      <c r="B1728" s="17" t="s">
        <v>283</v>
      </c>
      <c r="C1728" s="17" t="s">
        <v>2005</v>
      </c>
      <c r="D1728" s="17" t="s">
        <v>2011</v>
      </c>
    </row>
    <row r="1729" spans="1:4">
      <c r="A1729" s="17">
        <v>1620856</v>
      </c>
      <c r="B1729" s="17" t="s">
        <v>283</v>
      </c>
      <c r="C1729" s="17" t="s">
        <v>2005</v>
      </c>
      <c r="D1729" s="17" t="s">
        <v>2012</v>
      </c>
    </row>
    <row r="1730" spans="1:4">
      <c r="A1730" s="17">
        <v>1620842</v>
      </c>
      <c r="B1730" s="17" t="s">
        <v>283</v>
      </c>
      <c r="C1730" s="17" t="s">
        <v>2005</v>
      </c>
      <c r="D1730" s="17" t="s">
        <v>2013</v>
      </c>
    </row>
    <row r="1731" spans="1:4">
      <c r="A1731" s="17">
        <v>1620846</v>
      </c>
      <c r="B1731" s="17" t="s">
        <v>283</v>
      </c>
      <c r="C1731" s="17" t="s">
        <v>2005</v>
      </c>
      <c r="D1731" s="17" t="s">
        <v>2014</v>
      </c>
    </row>
    <row r="1732" spans="1:4">
      <c r="A1732" s="17">
        <v>1620848</v>
      </c>
      <c r="B1732" s="17" t="s">
        <v>283</v>
      </c>
      <c r="C1732" s="17" t="s">
        <v>2005</v>
      </c>
      <c r="D1732" s="17" t="s">
        <v>2015</v>
      </c>
    </row>
    <row r="1733" spans="1:4">
      <c r="A1733" s="17">
        <v>1620843</v>
      </c>
      <c r="B1733" s="17" t="s">
        <v>283</v>
      </c>
      <c r="C1733" s="17" t="s">
        <v>2005</v>
      </c>
      <c r="D1733" s="17" t="s">
        <v>2016</v>
      </c>
    </row>
    <row r="1734" spans="1:4">
      <c r="A1734" s="17">
        <v>1620066</v>
      </c>
      <c r="B1734" s="17" t="s">
        <v>283</v>
      </c>
      <c r="C1734" s="17" t="s">
        <v>2005</v>
      </c>
      <c r="D1734" s="17" t="s">
        <v>2017</v>
      </c>
    </row>
    <row r="1735" spans="1:4">
      <c r="A1735" s="17">
        <v>1620847</v>
      </c>
      <c r="B1735" s="17" t="s">
        <v>283</v>
      </c>
      <c r="C1735" s="17" t="s">
        <v>2005</v>
      </c>
      <c r="D1735" s="17" t="s">
        <v>2018</v>
      </c>
    </row>
    <row r="1736" spans="1:4">
      <c r="A1736" s="17">
        <v>1620064</v>
      </c>
      <c r="B1736" s="17" t="s">
        <v>283</v>
      </c>
      <c r="C1736" s="17" t="s">
        <v>2005</v>
      </c>
      <c r="D1736" s="17" t="s">
        <v>2019</v>
      </c>
    </row>
    <row r="1737" spans="1:4">
      <c r="A1737" s="17">
        <v>1620844</v>
      </c>
      <c r="B1737" s="17" t="s">
        <v>283</v>
      </c>
      <c r="C1737" s="17" t="s">
        <v>2005</v>
      </c>
      <c r="D1737" s="17" t="s">
        <v>2020</v>
      </c>
    </row>
    <row r="1738" spans="1:4">
      <c r="A1738" s="17">
        <v>1620826</v>
      </c>
      <c r="B1738" s="17" t="s">
        <v>283</v>
      </c>
      <c r="C1738" s="17" t="s">
        <v>2005</v>
      </c>
      <c r="D1738" s="17" t="s">
        <v>2021</v>
      </c>
    </row>
    <row r="1739" spans="1:4">
      <c r="A1739" s="17">
        <v>1620845</v>
      </c>
      <c r="B1739" s="17" t="s">
        <v>283</v>
      </c>
      <c r="C1739" s="17" t="s">
        <v>2005</v>
      </c>
      <c r="D1739" s="17" t="s">
        <v>2022</v>
      </c>
    </row>
    <row r="1740" spans="1:4">
      <c r="A1740" s="17">
        <v>1620063</v>
      </c>
      <c r="B1740" s="17" t="s">
        <v>283</v>
      </c>
      <c r="C1740" s="17" t="s">
        <v>2005</v>
      </c>
      <c r="D1740" s="17" t="s">
        <v>2023</v>
      </c>
    </row>
    <row r="1741" spans="1:4">
      <c r="A1741" s="17">
        <v>1620061</v>
      </c>
      <c r="B1741" s="17" t="s">
        <v>283</v>
      </c>
      <c r="C1741" s="17" t="s">
        <v>2005</v>
      </c>
      <c r="D1741" s="17" t="s">
        <v>2024</v>
      </c>
    </row>
    <row r="1742" spans="1:4">
      <c r="A1742" s="17">
        <v>1620857</v>
      </c>
      <c r="B1742" s="17" t="s">
        <v>283</v>
      </c>
      <c r="C1742" s="17" t="s">
        <v>2005</v>
      </c>
      <c r="D1742" s="17" t="s">
        <v>2025</v>
      </c>
    </row>
    <row r="1743" spans="1:4">
      <c r="A1743" s="17">
        <v>1620832</v>
      </c>
      <c r="B1743" s="17" t="s">
        <v>283</v>
      </c>
      <c r="C1743" s="17" t="s">
        <v>2005</v>
      </c>
      <c r="D1743" s="17" t="s">
        <v>2026</v>
      </c>
    </row>
    <row r="1744" spans="1:4">
      <c r="A1744" s="17">
        <v>1620806</v>
      </c>
      <c r="B1744" s="17" t="s">
        <v>283</v>
      </c>
      <c r="C1744" s="17" t="s">
        <v>2005</v>
      </c>
      <c r="D1744" s="17" t="s">
        <v>2027</v>
      </c>
    </row>
    <row r="1745" spans="1:4">
      <c r="A1745" s="17">
        <v>1690072</v>
      </c>
      <c r="B1745" s="17" t="s">
        <v>283</v>
      </c>
      <c r="C1745" s="17" t="s">
        <v>2005</v>
      </c>
      <c r="D1745" s="17" t="s">
        <v>2028</v>
      </c>
    </row>
    <row r="1746" spans="1:4">
      <c r="A1746" s="17">
        <v>1620802</v>
      </c>
      <c r="B1746" s="17" t="s">
        <v>283</v>
      </c>
      <c r="C1746" s="17" t="s">
        <v>2005</v>
      </c>
      <c r="D1746" s="17" t="s">
        <v>2029</v>
      </c>
    </row>
    <row r="1747" spans="1:4">
      <c r="A1747" s="17">
        <v>1620823</v>
      </c>
      <c r="B1747" s="17" t="s">
        <v>283</v>
      </c>
      <c r="C1747" s="17" t="s">
        <v>2005</v>
      </c>
      <c r="D1747" s="17" t="s">
        <v>2030</v>
      </c>
    </row>
    <row r="1748" spans="1:4">
      <c r="A1748" s="17">
        <v>1620825</v>
      </c>
      <c r="B1748" s="17" t="s">
        <v>283</v>
      </c>
      <c r="C1748" s="17" t="s">
        <v>2005</v>
      </c>
      <c r="D1748" s="17" t="s">
        <v>2031</v>
      </c>
    </row>
    <row r="1749" spans="1:4">
      <c r="A1749" s="17">
        <v>1600013</v>
      </c>
      <c r="B1749" s="17" t="s">
        <v>283</v>
      </c>
      <c r="C1749" s="17" t="s">
        <v>2005</v>
      </c>
      <c r="D1749" s="17" t="s">
        <v>2032</v>
      </c>
    </row>
    <row r="1750" spans="1:4">
      <c r="A1750" s="17">
        <v>1600001</v>
      </c>
      <c r="B1750" s="17" t="s">
        <v>283</v>
      </c>
      <c r="C1750" s="17" t="s">
        <v>2005</v>
      </c>
      <c r="D1750" s="17" t="s">
        <v>2033</v>
      </c>
    </row>
    <row r="1751" spans="1:4">
      <c r="A1751" s="17">
        <v>1600021</v>
      </c>
      <c r="B1751" s="17" t="s">
        <v>283</v>
      </c>
      <c r="C1751" s="17" t="s">
        <v>2005</v>
      </c>
      <c r="D1751" s="17" t="s">
        <v>2034</v>
      </c>
    </row>
    <row r="1752" spans="1:4">
      <c r="A1752" s="17">
        <v>1610034</v>
      </c>
      <c r="B1752" s="17" t="s">
        <v>283</v>
      </c>
      <c r="C1752" s="17" t="s">
        <v>2005</v>
      </c>
      <c r="D1752" s="17" t="s">
        <v>2035</v>
      </c>
    </row>
    <row r="1753" spans="1:4">
      <c r="A1753" s="17">
        <v>1620054</v>
      </c>
      <c r="B1753" s="17" t="s">
        <v>283</v>
      </c>
      <c r="C1753" s="17" t="s">
        <v>2005</v>
      </c>
      <c r="D1753" s="17" t="s">
        <v>2036</v>
      </c>
    </row>
    <row r="1754" spans="1:4">
      <c r="A1754" s="17">
        <v>1620044</v>
      </c>
      <c r="B1754" s="17" t="s">
        <v>283</v>
      </c>
      <c r="C1754" s="17" t="s">
        <v>2005</v>
      </c>
      <c r="D1754" s="17" t="s">
        <v>2037</v>
      </c>
    </row>
    <row r="1755" spans="1:4">
      <c r="A1755" s="17">
        <v>1690074</v>
      </c>
      <c r="B1755" s="17" t="s">
        <v>283</v>
      </c>
      <c r="C1755" s="17" t="s">
        <v>2005</v>
      </c>
      <c r="D1755" s="17" t="s">
        <v>2038</v>
      </c>
    </row>
    <row r="1756" spans="1:4">
      <c r="A1756" s="17">
        <v>1620834</v>
      </c>
      <c r="B1756" s="17" t="s">
        <v>283</v>
      </c>
      <c r="C1756" s="17" t="s">
        <v>2005</v>
      </c>
      <c r="D1756" s="17" t="s">
        <v>2039</v>
      </c>
    </row>
    <row r="1757" spans="1:4">
      <c r="A1757" s="17">
        <v>1620853</v>
      </c>
      <c r="B1757" s="17" t="s">
        <v>283</v>
      </c>
      <c r="C1757" s="17" t="s">
        <v>2005</v>
      </c>
      <c r="D1757" s="17" t="s">
        <v>2040</v>
      </c>
    </row>
    <row r="1758" spans="1:4">
      <c r="A1758" s="17">
        <v>1620838</v>
      </c>
      <c r="B1758" s="17" t="s">
        <v>283</v>
      </c>
      <c r="C1758" s="17" t="s">
        <v>2005</v>
      </c>
      <c r="D1758" s="17" t="s">
        <v>2041</v>
      </c>
    </row>
    <row r="1759" spans="1:4">
      <c r="A1759" s="17">
        <v>1600017</v>
      </c>
      <c r="B1759" s="17" t="s">
        <v>283</v>
      </c>
      <c r="C1759" s="17" t="s">
        <v>2005</v>
      </c>
      <c r="D1759" s="17" t="s">
        <v>2042</v>
      </c>
    </row>
    <row r="1760" spans="1:4">
      <c r="A1760" s="17">
        <v>1600016</v>
      </c>
      <c r="B1760" s="17" t="s">
        <v>283</v>
      </c>
      <c r="C1760" s="17" t="s">
        <v>2005</v>
      </c>
      <c r="D1760" s="17" t="s">
        <v>2043</v>
      </c>
    </row>
    <row r="1761" spans="1:4">
      <c r="A1761" s="17">
        <v>1610033</v>
      </c>
      <c r="B1761" s="17" t="s">
        <v>283</v>
      </c>
      <c r="C1761" s="17" t="s">
        <v>2005</v>
      </c>
      <c r="D1761" s="17" t="s">
        <v>2044</v>
      </c>
    </row>
    <row r="1762" spans="1:4">
      <c r="A1762" s="17">
        <v>1620822</v>
      </c>
      <c r="B1762" s="17" t="s">
        <v>283</v>
      </c>
      <c r="C1762" s="17" t="s">
        <v>2005</v>
      </c>
      <c r="D1762" s="17" t="s">
        <v>2045</v>
      </c>
    </row>
    <row r="1763" spans="1:4">
      <c r="A1763" s="17">
        <v>1620816</v>
      </c>
      <c r="B1763" s="17" t="s">
        <v>283</v>
      </c>
      <c r="C1763" s="17" t="s">
        <v>2005</v>
      </c>
      <c r="D1763" s="17" t="s">
        <v>2046</v>
      </c>
    </row>
    <row r="1764" spans="1:4">
      <c r="A1764" s="17">
        <v>1620814</v>
      </c>
      <c r="B1764" s="17" t="s">
        <v>283</v>
      </c>
      <c r="C1764" s="17" t="s">
        <v>2005</v>
      </c>
      <c r="D1764" s="17" t="s">
        <v>2047</v>
      </c>
    </row>
    <row r="1765" spans="1:4">
      <c r="A1765" s="17">
        <v>1600022</v>
      </c>
      <c r="B1765" s="17" t="s">
        <v>283</v>
      </c>
      <c r="C1765" s="17" t="s">
        <v>2005</v>
      </c>
      <c r="D1765" s="17" t="s">
        <v>2048</v>
      </c>
    </row>
    <row r="1766" spans="1:4">
      <c r="A1766" s="17">
        <v>1620811</v>
      </c>
      <c r="B1766" s="17" t="s">
        <v>283</v>
      </c>
      <c r="C1766" s="17" t="s">
        <v>2005</v>
      </c>
      <c r="D1766" s="17" t="s">
        <v>2049</v>
      </c>
    </row>
    <row r="1767" spans="1:4">
      <c r="A1767" s="17">
        <v>1600018</v>
      </c>
      <c r="B1767" s="17" t="s">
        <v>283</v>
      </c>
      <c r="C1767" s="17" t="s">
        <v>2005</v>
      </c>
      <c r="D1767" s="17" t="s">
        <v>2050</v>
      </c>
    </row>
    <row r="1768" spans="1:4">
      <c r="A1768" s="17">
        <v>1620065</v>
      </c>
      <c r="B1768" s="17" t="s">
        <v>283</v>
      </c>
      <c r="C1768" s="17" t="s">
        <v>2005</v>
      </c>
      <c r="D1768" s="17" t="s">
        <v>2051</v>
      </c>
    </row>
    <row r="1769" spans="1:4">
      <c r="A1769" s="17">
        <v>1600015</v>
      </c>
      <c r="B1769" s="17" t="s">
        <v>283</v>
      </c>
      <c r="C1769" s="17" t="s">
        <v>2005</v>
      </c>
      <c r="D1769" s="17" t="s">
        <v>2052</v>
      </c>
    </row>
    <row r="1770" spans="1:4">
      <c r="A1770" s="17">
        <v>1690075</v>
      </c>
      <c r="B1770" s="17" t="s">
        <v>283</v>
      </c>
      <c r="C1770" s="17" t="s">
        <v>2005</v>
      </c>
      <c r="D1770" s="17" t="s">
        <v>2053</v>
      </c>
    </row>
    <row r="1771" spans="1:4">
      <c r="A1771" s="17">
        <v>1620833</v>
      </c>
      <c r="B1771" s="17" t="s">
        <v>283</v>
      </c>
      <c r="C1771" s="17" t="s">
        <v>2005</v>
      </c>
      <c r="D1771" s="17" t="s">
        <v>2054</v>
      </c>
    </row>
    <row r="1772" spans="1:4">
      <c r="A1772" s="17">
        <v>1620818</v>
      </c>
      <c r="B1772" s="17" t="s">
        <v>283</v>
      </c>
      <c r="C1772" s="17" t="s">
        <v>2005</v>
      </c>
      <c r="D1772" s="17" t="s">
        <v>2055</v>
      </c>
    </row>
    <row r="1773" spans="1:4">
      <c r="A1773" s="17">
        <v>1620821</v>
      </c>
      <c r="B1773" s="17" t="s">
        <v>283</v>
      </c>
      <c r="C1773" s="17" t="s">
        <v>2005</v>
      </c>
      <c r="D1773" s="17" t="s">
        <v>2056</v>
      </c>
    </row>
    <row r="1774" spans="1:4">
      <c r="A1774" s="17">
        <v>1620815</v>
      </c>
      <c r="B1774" s="17" t="s">
        <v>283</v>
      </c>
      <c r="C1774" s="17" t="s">
        <v>2005</v>
      </c>
      <c r="D1774" s="17" t="s">
        <v>2057</v>
      </c>
    </row>
    <row r="1775" spans="1:4">
      <c r="A1775" s="17">
        <v>1620808</v>
      </c>
      <c r="B1775" s="17" t="s">
        <v>283</v>
      </c>
      <c r="C1775" s="17" t="s">
        <v>2005</v>
      </c>
      <c r="D1775" s="17" t="s">
        <v>2058</v>
      </c>
    </row>
    <row r="1776" spans="1:4">
      <c r="A1776" s="17">
        <v>1690071</v>
      </c>
      <c r="B1776" s="17" t="s">
        <v>283</v>
      </c>
      <c r="C1776" s="17" t="s">
        <v>2005</v>
      </c>
      <c r="D1776" s="17" t="s">
        <v>2059</v>
      </c>
    </row>
    <row r="1777" spans="1:4">
      <c r="A1777" s="17">
        <v>1620067</v>
      </c>
      <c r="B1777" s="17" t="s">
        <v>283</v>
      </c>
      <c r="C1777" s="17" t="s">
        <v>2005</v>
      </c>
      <c r="D1777" s="17" t="s">
        <v>2060</v>
      </c>
    </row>
    <row r="1778" spans="1:4">
      <c r="A1778" s="17">
        <v>1690052</v>
      </c>
      <c r="B1778" s="17" t="s">
        <v>283</v>
      </c>
      <c r="C1778" s="17" t="s">
        <v>2005</v>
      </c>
      <c r="D1778" s="17" t="s">
        <v>2061</v>
      </c>
    </row>
    <row r="1779" spans="1:4">
      <c r="A1779" s="17">
        <v>1620052</v>
      </c>
      <c r="B1779" s="17" t="s">
        <v>283</v>
      </c>
      <c r="C1779" s="17" t="s">
        <v>2005</v>
      </c>
      <c r="D1779" s="17" t="s">
        <v>2062</v>
      </c>
    </row>
    <row r="1780" spans="1:4">
      <c r="A1780" s="17">
        <v>1600014</v>
      </c>
      <c r="B1780" s="17" t="s">
        <v>283</v>
      </c>
      <c r="C1780" s="17" t="s">
        <v>2005</v>
      </c>
      <c r="D1780" s="17" t="s">
        <v>2063</v>
      </c>
    </row>
    <row r="1781" spans="1:4">
      <c r="A1781" s="17">
        <v>1610035</v>
      </c>
      <c r="B1781" s="17" t="s">
        <v>283</v>
      </c>
      <c r="C1781" s="17" t="s">
        <v>2005</v>
      </c>
      <c r="D1781" s="17" t="s">
        <v>2064</v>
      </c>
    </row>
    <row r="1782" spans="1:4">
      <c r="A1782" s="17">
        <v>1610032</v>
      </c>
      <c r="B1782" s="17" t="s">
        <v>283</v>
      </c>
      <c r="C1782" s="17" t="s">
        <v>2005</v>
      </c>
      <c r="D1782" s="17" t="s">
        <v>2065</v>
      </c>
    </row>
    <row r="1783" spans="1:4">
      <c r="A1783" s="17">
        <v>1620804</v>
      </c>
      <c r="B1783" s="17" t="s">
        <v>283</v>
      </c>
      <c r="C1783" s="17" t="s">
        <v>2005</v>
      </c>
      <c r="D1783" s="17" t="s">
        <v>2066</v>
      </c>
    </row>
    <row r="1784" spans="1:4">
      <c r="A1784" s="17">
        <v>1620835</v>
      </c>
      <c r="B1784" s="17" t="s">
        <v>283</v>
      </c>
      <c r="C1784" s="17" t="s">
        <v>2005</v>
      </c>
      <c r="D1784" s="17" t="s">
        <v>2067</v>
      </c>
    </row>
    <row r="1785" spans="1:4">
      <c r="A1785" s="17">
        <v>1620837</v>
      </c>
      <c r="B1785" s="17" t="s">
        <v>283</v>
      </c>
      <c r="C1785" s="17" t="s">
        <v>2005</v>
      </c>
      <c r="D1785" s="17" t="s">
        <v>2068</v>
      </c>
    </row>
    <row r="1786" spans="1:4">
      <c r="A1786" s="17">
        <v>1610031</v>
      </c>
      <c r="B1786" s="17" t="s">
        <v>283</v>
      </c>
      <c r="C1786" s="17" t="s">
        <v>2005</v>
      </c>
      <c r="D1786" s="17" t="s">
        <v>2069</v>
      </c>
    </row>
    <row r="1787" spans="1:4">
      <c r="A1787" s="17">
        <v>1620812</v>
      </c>
      <c r="B1787" s="17" t="s">
        <v>283</v>
      </c>
      <c r="C1787" s="17" t="s">
        <v>2005</v>
      </c>
      <c r="D1787" s="17" t="s">
        <v>2070</v>
      </c>
    </row>
    <row r="1788" spans="1:4">
      <c r="A1788" s="17">
        <v>1600023</v>
      </c>
      <c r="B1788" s="17" t="s">
        <v>283</v>
      </c>
      <c r="C1788" s="17" t="s">
        <v>2005</v>
      </c>
      <c r="D1788" s="17" t="s">
        <v>2071</v>
      </c>
    </row>
    <row r="1789" spans="1:4">
      <c r="A1789" s="17">
        <v>1631390</v>
      </c>
      <c r="B1789" s="17" t="s">
        <v>283</v>
      </c>
      <c r="C1789" s="17" t="s">
        <v>2005</v>
      </c>
      <c r="D1789" s="17" t="s">
        <v>2072</v>
      </c>
    </row>
    <row r="1790" spans="1:4">
      <c r="A1790" s="17">
        <v>1631301</v>
      </c>
      <c r="B1790" s="17" t="s">
        <v>283</v>
      </c>
      <c r="C1790" s="17" t="s">
        <v>2005</v>
      </c>
      <c r="D1790" s="17" t="s">
        <v>2073</v>
      </c>
    </row>
    <row r="1791" spans="1:4">
      <c r="A1791" s="17">
        <v>1631302</v>
      </c>
      <c r="B1791" s="17" t="s">
        <v>283</v>
      </c>
      <c r="C1791" s="17" t="s">
        <v>2005</v>
      </c>
      <c r="D1791" s="17" t="s">
        <v>2074</v>
      </c>
    </row>
    <row r="1792" spans="1:4">
      <c r="A1792" s="17">
        <v>1631303</v>
      </c>
      <c r="B1792" s="17" t="s">
        <v>283</v>
      </c>
      <c r="C1792" s="17" t="s">
        <v>2005</v>
      </c>
      <c r="D1792" s="17" t="s">
        <v>2075</v>
      </c>
    </row>
    <row r="1793" spans="1:4">
      <c r="A1793" s="17">
        <v>1631304</v>
      </c>
      <c r="B1793" s="17" t="s">
        <v>283</v>
      </c>
      <c r="C1793" s="17" t="s">
        <v>2005</v>
      </c>
      <c r="D1793" s="17" t="s">
        <v>2076</v>
      </c>
    </row>
    <row r="1794" spans="1:4">
      <c r="A1794" s="17">
        <v>1631305</v>
      </c>
      <c r="B1794" s="17" t="s">
        <v>283</v>
      </c>
      <c r="C1794" s="17" t="s">
        <v>2005</v>
      </c>
      <c r="D1794" s="17" t="s">
        <v>2077</v>
      </c>
    </row>
    <row r="1795" spans="1:4">
      <c r="A1795" s="17">
        <v>1631306</v>
      </c>
      <c r="B1795" s="17" t="s">
        <v>283</v>
      </c>
      <c r="C1795" s="17" t="s">
        <v>2005</v>
      </c>
      <c r="D1795" s="17" t="s">
        <v>2078</v>
      </c>
    </row>
    <row r="1796" spans="1:4">
      <c r="A1796" s="17">
        <v>1631307</v>
      </c>
      <c r="B1796" s="17" t="s">
        <v>283</v>
      </c>
      <c r="C1796" s="17" t="s">
        <v>2005</v>
      </c>
      <c r="D1796" s="17" t="s">
        <v>2079</v>
      </c>
    </row>
    <row r="1797" spans="1:4">
      <c r="A1797" s="17">
        <v>1631308</v>
      </c>
      <c r="B1797" s="17" t="s">
        <v>283</v>
      </c>
      <c r="C1797" s="17" t="s">
        <v>2005</v>
      </c>
      <c r="D1797" s="17" t="s">
        <v>2080</v>
      </c>
    </row>
    <row r="1798" spans="1:4">
      <c r="A1798" s="17">
        <v>1631309</v>
      </c>
      <c r="B1798" s="17" t="s">
        <v>283</v>
      </c>
      <c r="C1798" s="17" t="s">
        <v>2005</v>
      </c>
      <c r="D1798" s="17" t="s">
        <v>2081</v>
      </c>
    </row>
    <row r="1799" spans="1:4">
      <c r="A1799" s="17">
        <v>1631310</v>
      </c>
      <c r="B1799" s="17" t="s">
        <v>283</v>
      </c>
      <c r="C1799" s="17" t="s">
        <v>2005</v>
      </c>
      <c r="D1799" s="17" t="s">
        <v>2082</v>
      </c>
    </row>
    <row r="1800" spans="1:4">
      <c r="A1800" s="17">
        <v>1631311</v>
      </c>
      <c r="B1800" s="17" t="s">
        <v>283</v>
      </c>
      <c r="C1800" s="17" t="s">
        <v>2005</v>
      </c>
      <c r="D1800" s="17" t="s">
        <v>2083</v>
      </c>
    </row>
    <row r="1801" spans="1:4">
      <c r="A1801" s="17">
        <v>1631312</v>
      </c>
      <c r="B1801" s="17" t="s">
        <v>283</v>
      </c>
      <c r="C1801" s="17" t="s">
        <v>2005</v>
      </c>
      <c r="D1801" s="17" t="s">
        <v>2084</v>
      </c>
    </row>
    <row r="1802" spans="1:4">
      <c r="A1802" s="17">
        <v>1631313</v>
      </c>
      <c r="B1802" s="17" t="s">
        <v>283</v>
      </c>
      <c r="C1802" s="17" t="s">
        <v>2005</v>
      </c>
      <c r="D1802" s="17" t="s">
        <v>2085</v>
      </c>
    </row>
    <row r="1803" spans="1:4">
      <c r="A1803" s="17">
        <v>1631314</v>
      </c>
      <c r="B1803" s="17" t="s">
        <v>283</v>
      </c>
      <c r="C1803" s="17" t="s">
        <v>2005</v>
      </c>
      <c r="D1803" s="17" t="s">
        <v>2086</v>
      </c>
    </row>
    <row r="1804" spans="1:4">
      <c r="A1804" s="17">
        <v>1631315</v>
      </c>
      <c r="B1804" s="17" t="s">
        <v>283</v>
      </c>
      <c r="C1804" s="17" t="s">
        <v>2005</v>
      </c>
      <c r="D1804" s="17" t="s">
        <v>2087</v>
      </c>
    </row>
    <row r="1805" spans="1:4">
      <c r="A1805" s="17">
        <v>1631316</v>
      </c>
      <c r="B1805" s="17" t="s">
        <v>283</v>
      </c>
      <c r="C1805" s="17" t="s">
        <v>2005</v>
      </c>
      <c r="D1805" s="17" t="s">
        <v>2088</v>
      </c>
    </row>
    <row r="1806" spans="1:4">
      <c r="A1806" s="17">
        <v>1631317</v>
      </c>
      <c r="B1806" s="17" t="s">
        <v>283</v>
      </c>
      <c r="C1806" s="17" t="s">
        <v>2005</v>
      </c>
      <c r="D1806" s="17" t="s">
        <v>2089</v>
      </c>
    </row>
    <row r="1807" spans="1:4">
      <c r="A1807" s="17">
        <v>1631318</v>
      </c>
      <c r="B1807" s="17" t="s">
        <v>283</v>
      </c>
      <c r="C1807" s="17" t="s">
        <v>2005</v>
      </c>
      <c r="D1807" s="17" t="s">
        <v>2090</v>
      </c>
    </row>
    <row r="1808" spans="1:4">
      <c r="A1808" s="17">
        <v>1631319</v>
      </c>
      <c r="B1808" s="17" t="s">
        <v>283</v>
      </c>
      <c r="C1808" s="17" t="s">
        <v>2005</v>
      </c>
      <c r="D1808" s="17" t="s">
        <v>2091</v>
      </c>
    </row>
    <row r="1809" spans="1:4">
      <c r="A1809" s="17">
        <v>1631320</v>
      </c>
      <c r="B1809" s="17" t="s">
        <v>283</v>
      </c>
      <c r="C1809" s="17" t="s">
        <v>2005</v>
      </c>
      <c r="D1809" s="17" t="s">
        <v>2092</v>
      </c>
    </row>
    <row r="1810" spans="1:4">
      <c r="A1810" s="17">
        <v>1631321</v>
      </c>
      <c r="B1810" s="17" t="s">
        <v>283</v>
      </c>
      <c r="C1810" s="17" t="s">
        <v>2005</v>
      </c>
      <c r="D1810" s="17" t="s">
        <v>2093</v>
      </c>
    </row>
    <row r="1811" spans="1:4">
      <c r="A1811" s="17">
        <v>1631322</v>
      </c>
      <c r="B1811" s="17" t="s">
        <v>283</v>
      </c>
      <c r="C1811" s="17" t="s">
        <v>2005</v>
      </c>
      <c r="D1811" s="17" t="s">
        <v>2094</v>
      </c>
    </row>
    <row r="1812" spans="1:4">
      <c r="A1812" s="17">
        <v>1631323</v>
      </c>
      <c r="B1812" s="17" t="s">
        <v>283</v>
      </c>
      <c r="C1812" s="17" t="s">
        <v>2005</v>
      </c>
      <c r="D1812" s="17" t="s">
        <v>2095</v>
      </c>
    </row>
    <row r="1813" spans="1:4">
      <c r="A1813" s="17">
        <v>1631324</v>
      </c>
      <c r="B1813" s="17" t="s">
        <v>283</v>
      </c>
      <c r="C1813" s="17" t="s">
        <v>2005</v>
      </c>
      <c r="D1813" s="17" t="s">
        <v>2096</v>
      </c>
    </row>
    <row r="1814" spans="1:4">
      <c r="A1814" s="17">
        <v>1631325</v>
      </c>
      <c r="B1814" s="17" t="s">
        <v>283</v>
      </c>
      <c r="C1814" s="17" t="s">
        <v>2005</v>
      </c>
      <c r="D1814" s="17" t="s">
        <v>2097</v>
      </c>
    </row>
    <row r="1815" spans="1:4">
      <c r="A1815" s="17">
        <v>1631326</v>
      </c>
      <c r="B1815" s="17" t="s">
        <v>283</v>
      </c>
      <c r="C1815" s="17" t="s">
        <v>2005</v>
      </c>
      <c r="D1815" s="17" t="s">
        <v>2098</v>
      </c>
    </row>
    <row r="1816" spans="1:4">
      <c r="A1816" s="17">
        <v>1631327</v>
      </c>
      <c r="B1816" s="17" t="s">
        <v>283</v>
      </c>
      <c r="C1816" s="17" t="s">
        <v>2005</v>
      </c>
      <c r="D1816" s="17" t="s">
        <v>2099</v>
      </c>
    </row>
    <row r="1817" spans="1:4">
      <c r="A1817" s="17">
        <v>1631328</v>
      </c>
      <c r="B1817" s="17" t="s">
        <v>283</v>
      </c>
      <c r="C1817" s="17" t="s">
        <v>2005</v>
      </c>
      <c r="D1817" s="17" t="s">
        <v>2100</v>
      </c>
    </row>
    <row r="1818" spans="1:4">
      <c r="A1818" s="17">
        <v>1631329</v>
      </c>
      <c r="B1818" s="17" t="s">
        <v>283</v>
      </c>
      <c r="C1818" s="17" t="s">
        <v>2005</v>
      </c>
      <c r="D1818" s="17" t="s">
        <v>2101</v>
      </c>
    </row>
    <row r="1819" spans="1:4">
      <c r="A1819" s="17">
        <v>1631330</v>
      </c>
      <c r="B1819" s="17" t="s">
        <v>283</v>
      </c>
      <c r="C1819" s="17" t="s">
        <v>2005</v>
      </c>
      <c r="D1819" s="17" t="s">
        <v>2102</v>
      </c>
    </row>
    <row r="1820" spans="1:4">
      <c r="A1820" s="17">
        <v>1631331</v>
      </c>
      <c r="B1820" s="17" t="s">
        <v>283</v>
      </c>
      <c r="C1820" s="17" t="s">
        <v>2005</v>
      </c>
      <c r="D1820" s="17" t="s">
        <v>2103</v>
      </c>
    </row>
    <row r="1821" spans="1:4">
      <c r="A1821" s="17">
        <v>1631332</v>
      </c>
      <c r="B1821" s="17" t="s">
        <v>283</v>
      </c>
      <c r="C1821" s="17" t="s">
        <v>2005</v>
      </c>
      <c r="D1821" s="17" t="s">
        <v>2104</v>
      </c>
    </row>
    <row r="1822" spans="1:4">
      <c r="A1822" s="17">
        <v>1631333</v>
      </c>
      <c r="B1822" s="17" t="s">
        <v>283</v>
      </c>
      <c r="C1822" s="17" t="s">
        <v>2005</v>
      </c>
      <c r="D1822" s="17" t="s">
        <v>2105</v>
      </c>
    </row>
    <row r="1823" spans="1:4">
      <c r="A1823" s="17">
        <v>1631334</v>
      </c>
      <c r="B1823" s="17" t="s">
        <v>283</v>
      </c>
      <c r="C1823" s="17" t="s">
        <v>2005</v>
      </c>
      <c r="D1823" s="17" t="s">
        <v>2106</v>
      </c>
    </row>
    <row r="1824" spans="1:4">
      <c r="A1824" s="17">
        <v>1631335</v>
      </c>
      <c r="B1824" s="17" t="s">
        <v>283</v>
      </c>
      <c r="C1824" s="17" t="s">
        <v>2005</v>
      </c>
      <c r="D1824" s="17" t="s">
        <v>2107</v>
      </c>
    </row>
    <row r="1825" spans="1:4">
      <c r="A1825" s="17">
        <v>1631336</v>
      </c>
      <c r="B1825" s="17" t="s">
        <v>283</v>
      </c>
      <c r="C1825" s="17" t="s">
        <v>2005</v>
      </c>
      <c r="D1825" s="17" t="s">
        <v>2108</v>
      </c>
    </row>
    <row r="1826" spans="1:4">
      <c r="A1826" s="17">
        <v>1631337</v>
      </c>
      <c r="B1826" s="17" t="s">
        <v>283</v>
      </c>
      <c r="C1826" s="17" t="s">
        <v>2005</v>
      </c>
      <c r="D1826" s="17" t="s">
        <v>2109</v>
      </c>
    </row>
    <row r="1827" spans="1:4">
      <c r="A1827" s="17">
        <v>1631338</v>
      </c>
      <c r="B1827" s="17" t="s">
        <v>283</v>
      </c>
      <c r="C1827" s="17" t="s">
        <v>2005</v>
      </c>
      <c r="D1827" s="17" t="s">
        <v>2110</v>
      </c>
    </row>
    <row r="1828" spans="1:4">
      <c r="A1828" s="17">
        <v>1631339</v>
      </c>
      <c r="B1828" s="17" t="s">
        <v>283</v>
      </c>
      <c r="C1828" s="17" t="s">
        <v>2005</v>
      </c>
      <c r="D1828" s="17" t="s">
        <v>2111</v>
      </c>
    </row>
    <row r="1829" spans="1:4">
      <c r="A1829" s="17">
        <v>1631340</v>
      </c>
      <c r="B1829" s="17" t="s">
        <v>283</v>
      </c>
      <c r="C1829" s="17" t="s">
        <v>2005</v>
      </c>
      <c r="D1829" s="17" t="s">
        <v>2112</v>
      </c>
    </row>
    <row r="1830" spans="1:4">
      <c r="A1830" s="17">
        <v>1631341</v>
      </c>
      <c r="B1830" s="17" t="s">
        <v>283</v>
      </c>
      <c r="C1830" s="17" t="s">
        <v>2005</v>
      </c>
      <c r="D1830" s="17" t="s">
        <v>2113</v>
      </c>
    </row>
    <row r="1831" spans="1:4">
      <c r="A1831" s="17">
        <v>1631342</v>
      </c>
      <c r="B1831" s="17" t="s">
        <v>283</v>
      </c>
      <c r="C1831" s="17" t="s">
        <v>2005</v>
      </c>
      <c r="D1831" s="17" t="s">
        <v>2114</v>
      </c>
    </row>
    <row r="1832" spans="1:4">
      <c r="A1832" s="17">
        <v>1631343</v>
      </c>
      <c r="B1832" s="17" t="s">
        <v>283</v>
      </c>
      <c r="C1832" s="17" t="s">
        <v>2005</v>
      </c>
      <c r="D1832" s="17" t="s">
        <v>2115</v>
      </c>
    </row>
    <row r="1833" spans="1:4">
      <c r="A1833" s="17">
        <v>1631344</v>
      </c>
      <c r="B1833" s="17" t="s">
        <v>283</v>
      </c>
      <c r="C1833" s="17" t="s">
        <v>2005</v>
      </c>
      <c r="D1833" s="17" t="s">
        <v>2116</v>
      </c>
    </row>
    <row r="1834" spans="1:4">
      <c r="A1834" s="17">
        <v>1630890</v>
      </c>
      <c r="B1834" s="17" t="s">
        <v>283</v>
      </c>
      <c r="C1834" s="17" t="s">
        <v>2005</v>
      </c>
      <c r="D1834" s="17" t="s">
        <v>2117</v>
      </c>
    </row>
    <row r="1835" spans="1:4">
      <c r="A1835" s="17">
        <v>1630801</v>
      </c>
      <c r="B1835" s="17" t="s">
        <v>283</v>
      </c>
      <c r="C1835" s="17" t="s">
        <v>2005</v>
      </c>
      <c r="D1835" s="17" t="s">
        <v>2118</v>
      </c>
    </row>
    <row r="1836" spans="1:4">
      <c r="A1836" s="17">
        <v>1630802</v>
      </c>
      <c r="B1836" s="17" t="s">
        <v>283</v>
      </c>
      <c r="C1836" s="17" t="s">
        <v>2005</v>
      </c>
      <c r="D1836" s="17" t="s">
        <v>2119</v>
      </c>
    </row>
    <row r="1837" spans="1:4">
      <c r="A1837" s="17">
        <v>1630803</v>
      </c>
      <c r="B1837" s="17" t="s">
        <v>283</v>
      </c>
      <c r="C1837" s="17" t="s">
        <v>2005</v>
      </c>
      <c r="D1837" s="17" t="s">
        <v>2120</v>
      </c>
    </row>
    <row r="1838" spans="1:4">
      <c r="A1838" s="17">
        <v>1630804</v>
      </c>
      <c r="B1838" s="17" t="s">
        <v>283</v>
      </c>
      <c r="C1838" s="17" t="s">
        <v>2005</v>
      </c>
      <c r="D1838" s="17" t="s">
        <v>2121</v>
      </c>
    </row>
    <row r="1839" spans="1:4">
      <c r="A1839" s="17">
        <v>1630805</v>
      </c>
      <c r="B1839" s="17" t="s">
        <v>283</v>
      </c>
      <c r="C1839" s="17" t="s">
        <v>2005</v>
      </c>
      <c r="D1839" s="17" t="s">
        <v>2122</v>
      </c>
    </row>
    <row r="1840" spans="1:4">
      <c r="A1840" s="17">
        <v>1630806</v>
      </c>
      <c r="B1840" s="17" t="s">
        <v>283</v>
      </c>
      <c r="C1840" s="17" t="s">
        <v>2005</v>
      </c>
      <c r="D1840" s="17" t="s">
        <v>2123</v>
      </c>
    </row>
    <row r="1841" spans="1:4">
      <c r="A1841" s="17">
        <v>1630807</v>
      </c>
      <c r="B1841" s="17" t="s">
        <v>283</v>
      </c>
      <c r="C1841" s="17" t="s">
        <v>2005</v>
      </c>
      <c r="D1841" s="17" t="s">
        <v>2124</v>
      </c>
    </row>
    <row r="1842" spans="1:4">
      <c r="A1842" s="17">
        <v>1630808</v>
      </c>
      <c r="B1842" s="17" t="s">
        <v>283</v>
      </c>
      <c r="C1842" s="17" t="s">
        <v>2005</v>
      </c>
      <c r="D1842" s="17" t="s">
        <v>2125</v>
      </c>
    </row>
    <row r="1843" spans="1:4">
      <c r="A1843" s="17">
        <v>1630809</v>
      </c>
      <c r="B1843" s="17" t="s">
        <v>283</v>
      </c>
      <c r="C1843" s="17" t="s">
        <v>2005</v>
      </c>
      <c r="D1843" s="17" t="s">
        <v>2126</v>
      </c>
    </row>
    <row r="1844" spans="1:4">
      <c r="A1844" s="17">
        <v>1630810</v>
      </c>
      <c r="B1844" s="17" t="s">
        <v>283</v>
      </c>
      <c r="C1844" s="17" t="s">
        <v>2005</v>
      </c>
      <c r="D1844" s="17" t="s">
        <v>2127</v>
      </c>
    </row>
    <row r="1845" spans="1:4">
      <c r="A1845" s="17">
        <v>1630811</v>
      </c>
      <c r="B1845" s="17" t="s">
        <v>283</v>
      </c>
      <c r="C1845" s="17" t="s">
        <v>2005</v>
      </c>
      <c r="D1845" s="17" t="s">
        <v>2128</v>
      </c>
    </row>
    <row r="1846" spans="1:4">
      <c r="A1846" s="17">
        <v>1630812</v>
      </c>
      <c r="B1846" s="17" t="s">
        <v>283</v>
      </c>
      <c r="C1846" s="17" t="s">
        <v>2005</v>
      </c>
      <c r="D1846" s="17" t="s">
        <v>2129</v>
      </c>
    </row>
    <row r="1847" spans="1:4">
      <c r="A1847" s="17">
        <v>1630813</v>
      </c>
      <c r="B1847" s="17" t="s">
        <v>283</v>
      </c>
      <c r="C1847" s="17" t="s">
        <v>2005</v>
      </c>
      <c r="D1847" s="17" t="s">
        <v>2130</v>
      </c>
    </row>
    <row r="1848" spans="1:4">
      <c r="A1848" s="17">
        <v>1630814</v>
      </c>
      <c r="B1848" s="17" t="s">
        <v>283</v>
      </c>
      <c r="C1848" s="17" t="s">
        <v>2005</v>
      </c>
      <c r="D1848" s="17" t="s">
        <v>2131</v>
      </c>
    </row>
    <row r="1849" spans="1:4">
      <c r="A1849" s="17">
        <v>1630815</v>
      </c>
      <c r="B1849" s="17" t="s">
        <v>283</v>
      </c>
      <c r="C1849" s="17" t="s">
        <v>2005</v>
      </c>
      <c r="D1849" s="17" t="s">
        <v>2132</v>
      </c>
    </row>
    <row r="1850" spans="1:4">
      <c r="A1850" s="17">
        <v>1630816</v>
      </c>
      <c r="B1850" s="17" t="s">
        <v>283</v>
      </c>
      <c r="C1850" s="17" t="s">
        <v>2005</v>
      </c>
      <c r="D1850" s="17" t="s">
        <v>2133</v>
      </c>
    </row>
    <row r="1851" spans="1:4">
      <c r="A1851" s="17">
        <v>1630817</v>
      </c>
      <c r="B1851" s="17" t="s">
        <v>283</v>
      </c>
      <c r="C1851" s="17" t="s">
        <v>2005</v>
      </c>
      <c r="D1851" s="17" t="s">
        <v>2134</v>
      </c>
    </row>
    <row r="1852" spans="1:4">
      <c r="A1852" s="17">
        <v>1630818</v>
      </c>
      <c r="B1852" s="17" t="s">
        <v>283</v>
      </c>
      <c r="C1852" s="17" t="s">
        <v>2005</v>
      </c>
      <c r="D1852" s="17" t="s">
        <v>2135</v>
      </c>
    </row>
    <row r="1853" spans="1:4">
      <c r="A1853" s="17">
        <v>1630819</v>
      </c>
      <c r="B1853" s="17" t="s">
        <v>283</v>
      </c>
      <c r="C1853" s="17" t="s">
        <v>2005</v>
      </c>
      <c r="D1853" s="17" t="s">
        <v>2136</v>
      </c>
    </row>
    <row r="1854" spans="1:4">
      <c r="A1854" s="17">
        <v>1630820</v>
      </c>
      <c r="B1854" s="17" t="s">
        <v>283</v>
      </c>
      <c r="C1854" s="17" t="s">
        <v>2005</v>
      </c>
      <c r="D1854" s="17" t="s">
        <v>2137</v>
      </c>
    </row>
    <row r="1855" spans="1:4">
      <c r="A1855" s="17">
        <v>1630821</v>
      </c>
      <c r="B1855" s="17" t="s">
        <v>283</v>
      </c>
      <c r="C1855" s="17" t="s">
        <v>2005</v>
      </c>
      <c r="D1855" s="17" t="s">
        <v>2138</v>
      </c>
    </row>
    <row r="1856" spans="1:4">
      <c r="A1856" s="17">
        <v>1630822</v>
      </c>
      <c r="B1856" s="17" t="s">
        <v>283</v>
      </c>
      <c r="C1856" s="17" t="s">
        <v>2005</v>
      </c>
      <c r="D1856" s="17" t="s">
        <v>2139</v>
      </c>
    </row>
    <row r="1857" spans="1:4">
      <c r="A1857" s="17">
        <v>1630823</v>
      </c>
      <c r="B1857" s="17" t="s">
        <v>283</v>
      </c>
      <c r="C1857" s="17" t="s">
        <v>2005</v>
      </c>
      <c r="D1857" s="17" t="s">
        <v>2140</v>
      </c>
    </row>
    <row r="1858" spans="1:4">
      <c r="A1858" s="17">
        <v>1630824</v>
      </c>
      <c r="B1858" s="17" t="s">
        <v>283</v>
      </c>
      <c r="C1858" s="17" t="s">
        <v>2005</v>
      </c>
      <c r="D1858" s="17" t="s">
        <v>2141</v>
      </c>
    </row>
    <row r="1859" spans="1:4">
      <c r="A1859" s="17">
        <v>1630825</v>
      </c>
      <c r="B1859" s="17" t="s">
        <v>283</v>
      </c>
      <c r="C1859" s="17" t="s">
        <v>2005</v>
      </c>
      <c r="D1859" s="17" t="s">
        <v>2142</v>
      </c>
    </row>
    <row r="1860" spans="1:4">
      <c r="A1860" s="17">
        <v>1630826</v>
      </c>
      <c r="B1860" s="17" t="s">
        <v>283</v>
      </c>
      <c r="C1860" s="17" t="s">
        <v>2005</v>
      </c>
      <c r="D1860" s="17" t="s">
        <v>2143</v>
      </c>
    </row>
    <row r="1861" spans="1:4">
      <c r="A1861" s="17">
        <v>1630827</v>
      </c>
      <c r="B1861" s="17" t="s">
        <v>283</v>
      </c>
      <c r="C1861" s="17" t="s">
        <v>2005</v>
      </c>
      <c r="D1861" s="17" t="s">
        <v>2144</v>
      </c>
    </row>
    <row r="1862" spans="1:4">
      <c r="A1862" s="17">
        <v>1630828</v>
      </c>
      <c r="B1862" s="17" t="s">
        <v>283</v>
      </c>
      <c r="C1862" s="17" t="s">
        <v>2005</v>
      </c>
      <c r="D1862" s="17" t="s">
        <v>2145</v>
      </c>
    </row>
    <row r="1863" spans="1:4">
      <c r="A1863" s="17">
        <v>1630829</v>
      </c>
      <c r="B1863" s="17" t="s">
        <v>283</v>
      </c>
      <c r="C1863" s="17" t="s">
        <v>2005</v>
      </c>
      <c r="D1863" s="17" t="s">
        <v>2146</v>
      </c>
    </row>
    <row r="1864" spans="1:4">
      <c r="A1864" s="17">
        <v>1630830</v>
      </c>
      <c r="B1864" s="17" t="s">
        <v>283</v>
      </c>
      <c r="C1864" s="17" t="s">
        <v>2005</v>
      </c>
      <c r="D1864" s="17" t="s">
        <v>2147</v>
      </c>
    </row>
    <row r="1865" spans="1:4">
      <c r="A1865" s="17">
        <v>1631590</v>
      </c>
      <c r="B1865" s="17" t="s">
        <v>283</v>
      </c>
      <c r="C1865" s="17" t="s">
        <v>2005</v>
      </c>
      <c r="D1865" s="17" t="s">
        <v>2148</v>
      </c>
    </row>
    <row r="1866" spans="1:4">
      <c r="A1866" s="17">
        <v>1631501</v>
      </c>
      <c r="B1866" s="17" t="s">
        <v>283</v>
      </c>
      <c r="C1866" s="17" t="s">
        <v>2005</v>
      </c>
      <c r="D1866" s="17" t="s">
        <v>2149</v>
      </c>
    </row>
    <row r="1867" spans="1:4">
      <c r="A1867" s="17">
        <v>1631502</v>
      </c>
      <c r="B1867" s="17" t="s">
        <v>283</v>
      </c>
      <c r="C1867" s="17" t="s">
        <v>2005</v>
      </c>
      <c r="D1867" s="17" t="s">
        <v>2150</v>
      </c>
    </row>
    <row r="1868" spans="1:4">
      <c r="A1868" s="17">
        <v>1631503</v>
      </c>
      <c r="B1868" s="17" t="s">
        <v>283</v>
      </c>
      <c r="C1868" s="17" t="s">
        <v>2005</v>
      </c>
      <c r="D1868" s="17" t="s">
        <v>2151</v>
      </c>
    </row>
    <row r="1869" spans="1:4">
      <c r="A1869" s="17">
        <v>1631504</v>
      </c>
      <c r="B1869" s="17" t="s">
        <v>283</v>
      </c>
      <c r="C1869" s="17" t="s">
        <v>2005</v>
      </c>
      <c r="D1869" s="17" t="s">
        <v>2152</v>
      </c>
    </row>
    <row r="1870" spans="1:4">
      <c r="A1870" s="17">
        <v>1631505</v>
      </c>
      <c r="B1870" s="17" t="s">
        <v>283</v>
      </c>
      <c r="C1870" s="17" t="s">
        <v>2005</v>
      </c>
      <c r="D1870" s="17" t="s">
        <v>2153</v>
      </c>
    </row>
    <row r="1871" spans="1:4">
      <c r="A1871" s="17">
        <v>1631506</v>
      </c>
      <c r="B1871" s="17" t="s">
        <v>283</v>
      </c>
      <c r="C1871" s="17" t="s">
        <v>2005</v>
      </c>
      <c r="D1871" s="17" t="s">
        <v>2154</v>
      </c>
    </row>
    <row r="1872" spans="1:4">
      <c r="A1872" s="17">
        <v>1631507</v>
      </c>
      <c r="B1872" s="17" t="s">
        <v>283</v>
      </c>
      <c r="C1872" s="17" t="s">
        <v>2005</v>
      </c>
      <c r="D1872" s="17" t="s">
        <v>2155</v>
      </c>
    </row>
    <row r="1873" spans="1:4">
      <c r="A1873" s="17">
        <v>1631508</v>
      </c>
      <c r="B1873" s="17" t="s">
        <v>283</v>
      </c>
      <c r="C1873" s="17" t="s">
        <v>2005</v>
      </c>
      <c r="D1873" s="17" t="s">
        <v>2156</v>
      </c>
    </row>
    <row r="1874" spans="1:4">
      <c r="A1874" s="17">
        <v>1631509</v>
      </c>
      <c r="B1874" s="17" t="s">
        <v>283</v>
      </c>
      <c r="C1874" s="17" t="s">
        <v>2005</v>
      </c>
      <c r="D1874" s="17" t="s">
        <v>2157</v>
      </c>
    </row>
    <row r="1875" spans="1:4">
      <c r="A1875" s="17">
        <v>1631510</v>
      </c>
      <c r="B1875" s="17" t="s">
        <v>283</v>
      </c>
      <c r="C1875" s="17" t="s">
        <v>2005</v>
      </c>
      <c r="D1875" s="17" t="s">
        <v>2158</v>
      </c>
    </row>
    <row r="1876" spans="1:4">
      <c r="A1876" s="17">
        <v>1631511</v>
      </c>
      <c r="B1876" s="17" t="s">
        <v>283</v>
      </c>
      <c r="C1876" s="17" t="s">
        <v>2005</v>
      </c>
      <c r="D1876" s="17" t="s">
        <v>2159</v>
      </c>
    </row>
    <row r="1877" spans="1:4">
      <c r="A1877" s="17">
        <v>1631512</v>
      </c>
      <c r="B1877" s="17" t="s">
        <v>283</v>
      </c>
      <c r="C1877" s="17" t="s">
        <v>2005</v>
      </c>
      <c r="D1877" s="17" t="s">
        <v>2160</v>
      </c>
    </row>
    <row r="1878" spans="1:4">
      <c r="A1878" s="17">
        <v>1631513</v>
      </c>
      <c r="B1878" s="17" t="s">
        <v>283</v>
      </c>
      <c r="C1878" s="17" t="s">
        <v>2005</v>
      </c>
      <c r="D1878" s="17" t="s">
        <v>2161</v>
      </c>
    </row>
    <row r="1879" spans="1:4">
      <c r="A1879" s="17">
        <v>1631514</v>
      </c>
      <c r="B1879" s="17" t="s">
        <v>283</v>
      </c>
      <c r="C1879" s="17" t="s">
        <v>2005</v>
      </c>
      <c r="D1879" s="17" t="s">
        <v>2162</v>
      </c>
    </row>
    <row r="1880" spans="1:4">
      <c r="A1880" s="17">
        <v>1631515</v>
      </c>
      <c r="B1880" s="17" t="s">
        <v>283</v>
      </c>
      <c r="C1880" s="17" t="s">
        <v>2005</v>
      </c>
      <c r="D1880" s="17" t="s">
        <v>2163</v>
      </c>
    </row>
    <row r="1881" spans="1:4">
      <c r="A1881" s="17">
        <v>1631516</v>
      </c>
      <c r="B1881" s="17" t="s">
        <v>283</v>
      </c>
      <c r="C1881" s="17" t="s">
        <v>2005</v>
      </c>
      <c r="D1881" s="17" t="s">
        <v>2164</v>
      </c>
    </row>
    <row r="1882" spans="1:4">
      <c r="A1882" s="17">
        <v>1631517</v>
      </c>
      <c r="B1882" s="17" t="s">
        <v>283</v>
      </c>
      <c r="C1882" s="17" t="s">
        <v>2005</v>
      </c>
      <c r="D1882" s="17" t="s">
        <v>2165</v>
      </c>
    </row>
    <row r="1883" spans="1:4">
      <c r="A1883" s="17">
        <v>1631518</v>
      </c>
      <c r="B1883" s="17" t="s">
        <v>283</v>
      </c>
      <c r="C1883" s="17" t="s">
        <v>2005</v>
      </c>
      <c r="D1883" s="17" t="s">
        <v>2166</v>
      </c>
    </row>
    <row r="1884" spans="1:4">
      <c r="A1884" s="17">
        <v>1631519</v>
      </c>
      <c r="B1884" s="17" t="s">
        <v>283</v>
      </c>
      <c r="C1884" s="17" t="s">
        <v>2005</v>
      </c>
      <c r="D1884" s="17" t="s">
        <v>2167</v>
      </c>
    </row>
    <row r="1885" spans="1:4">
      <c r="A1885" s="17">
        <v>1631520</v>
      </c>
      <c r="B1885" s="17" t="s">
        <v>283</v>
      </c>
      <c r="C1885" s="17" t="s">
        <v>2005</v>
      </c>
      <c r="D1885" s="17" t="s">
        <v>2168</v>
      </c>
    </row>
    <row r="1886" spans="1:4">
      <c r="A1886" s="17">
        <v>1631521</v>
      </c>
      <c r="B1886" s="17" t="s">
        <v>283</v>
      </c>
      <c r="C1886" s="17" t="s">
        <v>2005</v>
      </c>
      <c r="D1886" s="17" t="s">
        <v>2169</v>
      </c>
    </row>
    <row r="1887" spans="1:4">
      <c r="A1887" s="17">
        <v>1631522</v>
      </c>
      <c r="B1887" s="17" t="s">
        <v>283</v>
      </c>
      <c r="C1887" s="17" t="s">
        <v>2005</v>
      </c>
      <c r="D1887" s="17" t="s">
        <v>2170</v>
      </c>
    </row>
    <row r="1888" spans="1:4">
      <c r="A1888" s="17">
        <v>1631523</v>
      </c>
      <c r="B1888" s="17" t="s">
        <v>283</v>
      </c>
      <c r="C1888" s="17" t="s">
        <v>2005</v>
      </c>
      <c r="D1888" s="17" t="s">
        <v>2171</v>
      </c>
    </row>
    <row r="1889" spans="1:4">
      <c r="A1889" s="17">
        <v>1631524</v>
      </c>
      <c r="B1889" s="17" t="s">
        <v>283</v>
      </c>
      <c r="C1889" s="17" t="s">
        <v>2005</v>
      </c>
      <c r="D1889" s="17" t="s">
        <v>2172</v>
      </c>
    </row>
    <row r="1890" spans="1:4">
      <c r="A1890" s="17">
        <v>1631525</v>
      </c>
      <c r="B1890" s="17" t="s">
        <v>283</v>
      </c>
      <c r="C1890" s="17" t="s">
        <v>2005</v>
      </c>
      <c r="D1890" s="17" t="s">
        <v>2173</v>
      </c>
    </row>
    <row r="1891" spans="1:4">
      <c r="A1891" s="17">
        <v>1631526</v>
      </c>
      <c r="B1891" s="17" t="s">
        <v>283</v>
      </c>
      <c r="C1891" s="17" t="s">
        <v>2005</v>
      </c>
      <c r="D1891" s="17" t="s">
        <v>2174</v>
      </c>
    </row>
    <row r="1892" spans="1:4">
      <c r="A1892" s="17">
        <v>1631527</v>
      </c>
      <c r="B1892" s="17" t="s">
        <v>283</v>
      </c>
      <c r="C1892" s="17" t="s">
        <v>2005</v>
      </c>
      <c r="D1892" s="17" t="s">
        <v>2175</v>
      </c>
    </row>
    <row r="1893" spans="1:4">
      <c r="A1893" s="17">
        <v>1631528</v>
      </c>
      <c r="B1893" s="17" t="s">
        <v>283</v>
      </c>
      <c r="C1893" s="17" t="s">
        <v>2005</v>
      </c>
      <c r="D1893" s="17" t="s">
        <v>2176</v>
      </c>
    </row>
    <row r="1894" spans="1:4">
      <c r="A1894" s="17">
        <v>1631529</v>
      </c>
      <c r="B1894" s="17" t="s">
        <v>283</v>
      </c>
      <c r="C1894" s="17" t="s">
        <v>2005</v>
      </c>
      <c r="D1894" s="17" t="s">
        <v>2177</v>
      </c>
    </row>
    <row r="1895" spans="1:4">
      <c r="A1895" s="17">
        <v>1631530</v>
      </c>
      <c r="B1895" s="17" t="s">
        <v>283</v>
      </c>
      <c r="C1895" s="17" t="s">
        <v>2005</v>
      </c>
      <c r="D1895" s="17" t="s">
        <v>2178</v>
      </c>
    </row>
    <row r="1896" spans="1:4">
      <c r="A1896" s="17">
        <v>1631531</v>
      </c>
      <c r="B1896" s="17" t="s">
        <v>283</v>
      </c>
      <c r="C1896" s="17" t="s">
        <v>2005</v>
      </c>
      <c r="D1896" s="17" t="s">
        <v>2179</v>
      </c>
    </row>
    <row r="1897" spans="1:4">
      <c r="A1897" s="17">
        <v>1631190</v>
      </c>
      <c r="B1897" s="17" t="s">
        <v>283</v>
      </c>
      <c r="C1897" s="17" t="s">
        <v>2005</v>
      </c>
      <c r="D1897" s="17" t="s">
        <v>2180</v>
      </c>
    </row>
    <row r="1898" spans="1:4">
      <c r="A1898" s="17">
        <v>1631101</v>
      </c>
      <c r="B1898" s="17" t="s">
        <v>283</v>
      </c>
      <c r="C1898" s="17" t="s">
        <v>2005</v>
      </c>
      <c r="D1898" s="17" t="s">
        <v>2181</v>
      </c>
    </row>
    <row r="1899" spans="1:4">
      <c r="A1899" s="17">
        <v>1631102</v>
      </c>
      <c r="B1899" s="17" t="s">
        <v>283</v>
      </c>
      <c r="C1899" s="17" t="s">
        <v>2005</v>
      </c>
      <c r="D1899" s="17" t="s">
        <v>2182</v>
      </c>
    </row>
    <row r="1900" spans="1:4">
      <c r="A1900" s="17">
        <v>1631103</v>
      </c>
      <c r="B1900" s="17" t="s">
        <v>283</v>
      </c>
      <c r="C1900" s="17" t="s">
        <v>2005</v>
      </c>
      <c r="D1900" s="17" t="s">
        <v>2183</v>
      </c>
    </row>
    <row r="1901" spans="1:4">
      <c r="A1901" s="17">
        <v>1631104</v>
      </c>
      <c r="B1901" s="17" t="s">
        <v>283</v>
      </c>
      <c r="C1901" s="17" t="s">
        <v>2005</v>
      </c>
      <c r="D1901" s="17" t="s">
        <v>2184</v>
      </c>
    </row>
    <row r="1902" spans="1:4">
      <c r="A1902" s="17">
        <v>1631105</v>
      </c>
      <c r="B1902" s="17" t="s">
        <v>283</v>
      </c>
      <c r="C1902" s="17" t="s">
        <v>2005</v>
      </c>
      <c r="D1902" s="17" t="s">
        <v>2185</v>
      </c>
    </row>
    <row r="1903" spans="1:4">
      <c r="A1903" s="17">
        <v>1631106</v>
      </c>
      <c r="B1903" s="17" t="s">
        <v>283</v>
      </c>
      <c r="C1903" s="17" t="s">
        <v>2005</v>
      </c>
      <c r="D1903" s="17" t="s">
        <v>2186</v>
      </c>
    </row>
    <row r="1904" spans="1:4">
      <c r="A1904" s="17">
        <v>1631107</v>
      </c>
      <c r="B1904" s="17" t="s">
        <v>283</v>
      </c>
      <c r="C1904" s="17" t="s">
        <v>2005</v>
      </c>
      <c r="D1904" s="17" t="s">
        <v>2187</v>
      </c>
    </row>
    <row r="1905" spans="1:4">
      <c r="A1905" s="17">
        <v>1631108</v>
      </c>
      <c r="B1905" s="17" t="s">
        <v>283</v>
      </c>
      <c r="C1905" s="17" t="s">
        <v>2005</v>
      </c>
      <c r="D1905" s="17" t="s">
        <v>2188</v>
      </c>
    </row>
    <row r="1906" spans="1:4">
      <c r="A1906" s="17">
        <v>1631109</v>
      </c>
      <c r="B1906" s="17" t="s">
        <v>283</v>
      </c>
      <c r="C1906" s="17" t="s">
        <v>2005</v>
      </c>
      <c r="D1906" s="17" t="s">
        <v>2189</v>
      </c>
    </row>
    <row r="1907" spans="1:4">
      <c r="A1907" s="17">
        <v>1631110</v>
      </c>
      <c r="B1907" s="17" t="s">
        <v>283</v>
      </c>
      <c r="C1907" s="17" t="s">
        <v>2005</v>
      </c>
      <c r="D1907" s="17" t="s">
        <v>2190</v>
      </c>
    </row>
    <row r="1908" spans="1:4">
      <c r="A1908" s="17">
        <v>1631111</v>
      </c>
      <c r="B1908" s="17" t="s">
        <v>283</v>
      </c>
      <c r="C1908" s="17" t="s">
        <v>2005</v>
      </c>
      <c r="D1908" s="17" t="s">
        <v>2191</v>
      </c>
    </row>
    <row r="1909" spans="1:4">
      <c r="A1909" s="17">
        <v>1631112</v>
      </c>
      <c r="B1909" s="17" t="s">
        <v>283</v>
      </c>
      <c r="C1909" s="17" t="s">
        <v>2005</v>
      </c>
      <c r="D1909" s="17" t="s">
        <v>2192</v>
      </c>
    </row>
    <row r="1910" spans="1:4">
      <c r="A1910" s="17">
        <v>1631113</v>
      </c>
      <c r="B1910" s="17" t="s">
        <v>283</v>
      </c>
      <c r="C1910" s="17" t="s">
        <v>2005</v>
      </c>
      <c r="D1910" s="17" t="s">
        <v>2193</v>
      </c>
    </row>
    <row r="1911" spans="1:4">
      <c r="A1911" s="17">
        <v>1631114</v>
      </c>
      <c r="B1911" s="17" t="s">
        <v>283</v>
      </c>
      <c r="C1911" s="17" t="s">
        <v>2005</v>
      </c>
      <c r="D1911" s="17" t="s">
        <v>2194</v>
      </c>
    </row>
    <row r="1912" spans="1:4">
      <c r="A1912" s="17">
        <v>1631115</v>
      </c>
      <c r="B1912" s="17" t="s">
        <v>283</v>
      </c>
      <c r="C1912" s="17" t="s">
        <v>2005</v>
      </c>
      <c r="D1912" s="17" t="s">
        <v>2195</v>
      </c>
    </row>
    <row r="1913" spans="1:4">
      <c r="A1913" s="17">
        <v>1631116</v>
      </c>
      <c r="B1913" s="17" t="s">
        <v>283</v>
      </c>
      <c r="C1913" s="17" t="s">
        <v>2005</v>
      </c>
      <c r="D1913" s="17" t="s">
        <v>2196</v>
      </c>
    </row>
    <row r="1914" spans="1:4">
      <c r="A1914" s="17">
        <v>1631117</v>
      </c>
      <c r="B1914" s="17" t="s">
        <v>283</v>
      </c>
      <c r="C1914" s="17" t="s">
        <v>2005</v>
      </c>
      <c r="D1914" s="17" t="s">
        <v>2197</v>
      </c>
    </row>
    <row r="1915" spans="1:4">
      <c r="A1915" s="17">
        <v>1631118</v>
      </c>
      <c r="B1915" s="17" t="s">
        <v>283</v>
      </c>
      <c r="C1915" s="17" t="s">
        <v>2005</v>
      </c>
      <c r="D1915" s="17" t="s">
        <v>2198</v>
      </c>
    </row>
    <row r="1916" spans="1:4">
      <c r="A1916" s="17">
        <v>1631119</v>
      </c>
      <c r="B1916" s="17" t="s">
        <v>283</v>
      </c>
      <c r="C1916" s="17" t="s">
        <v>2005</v>
      </c>
      <c r="D1916" s="17" t="s">
        <v>2199</v>
      </c>
    </row>
    <row r="1917" spans="1:4">
      <c r="A1917" s="17">
        <v>1631120</v>
      </c>
      <c r="B1917" s="17" t="s">
        <v>283</v>
      </c>
      <c r="C1917" s="17" t="s">
        <v>2005</v>
      </c>
      <c r="D1917" s="17" t="s">
        <v>2200</v>
      </c>
    </row>
    <row r="1918" spans="1:4">
      <c r="A1918" s="17">
        <v>1631121</v>
      </c>
      <c r="B1918" s="17" t="s">
        <v>283</v>
      </c>
      <c r="C1918" s="17" t="s">
        <v>2005</v>
      </c>
      <c r="D1918" s="17" t="s">
        <v>2201</v>
      </c>
    </row>
    <row r="1919" spans="1:4">
      <c r="A1919" s="17">
        <v>1631122</v>
      </c>
      <c r="B1919" s="17" t="s">
        <v>283</v>
      </c>
      <c r="C1919" s="17" t="s">
        <v>2005</v>
      </c>
      <c r="D1919" s="17" t="s">
        <v>2202</v>
      </c>
    </row>
    <row r="1920" spans="1:4">
      <c r="A1920" s="17">
        <v>1631123</v>
      </c>
      <c r="B1920" s="17" t="s">
        <v>283</v>
      </c>
      <c r="C1920" s="17" t="s">
        <v>2005</v>
      </c>
      <c r="D1920" s="17" t="s">
        <v>2203</v>
      </c>
    </row>
    <row r="1921" spans="1:4">
      <c r="A1921" s="17">
        <v>1631124</v>
      </c>
      <c r="B1921" s="17" t="s">
        <v>283</v>
      </c>
      <c r="C1921" s="17" t="s">
        <v>2005</v>
      </c>
      <c r="D1921" s="17" t="s">
        <v>2204</v>
      </c>
    </row>
    <row r="1922" spans="1:4">
      <c r="A1922" s="17">
        <v>1631125</v>
      </c>
      <c r="B1922" s="17" t="s">
        <v>283</v>
      </c>
      <c r="C1922" s="17" t="s">
        <v>2005</v>
      </c>
      <c r="D1922" s="17" t="s">
        <v>2205</v>
      </c>
    </row>
    <row r="1923" spans="1:4">
      <c r="A1923" s="17">
        <v>1631126</v>
      </c>
      <c r="B1923" s="17" t="s">
        <v>283</v>
      </c>
      <c r="C1923" s="17" t="s">
        <v>2005</v>
      </c>
      <c r="D1923" s="17" t="s">
        <v>2206</v>
      </c>
    </row>
    <row r="1924" spans="1:4">
      <c r="A1924" s="17">
        <v>1631127</v>
      </c>
      <c r="B1924" s="17" t="s">
        <v>283</v>
      </c>
      <c r="C1924" s="17" t="s">
        <v>2005</v>
      </c>
      <c r="D1924" s="17" t="s">
        <v>2207</v>
      </c>
    </row>
    <row r="1925" spans="1:4">
      <c r="A1925" s="17">
        <v>1631128</v>
      </c>
      <c r="B1925" s="17" t="s">
        <v>283</v>
      </c>
      <c r="C1925" s="17" t="s">
        <v>2005</v>
      </c>
      <c r="D1925" s="17" t="s">
        <v>2208</v>
      </c>
    </row>
    <row r="1926" spans="1:4">
      <c r="A1926" s="17">
        <v>1631129</v>
      </c>
      <c r="B1926" s="17" t="s">
        <v>283</v>
      </c>
      <c r="C1926" s="17" t="s">
        <v>2005</v>
      </c>
      <c r="D1926" s="17" t="s">
        <v>2209</v>
      </c>
    </row>
    <row r="1927" spans="1:4">
      <c r="A1927" s="17">
        <v>1631130</v>
      </c>
      <c r="B1927" s="17" t="s">
        <v>283</v>
      </c>
      <c r="C1927" s="17" t="s">
        <v>2005</v>
      </c>
      <c r="D1927" s="17" t="s">
        <v>2210</v>
      </c>
    </row>
    <row r="1928" spans="1:4">
      <c r="A1928" s="17">
        <v>1630290</v>
      </c>
      <c r="B1928" s="17" t="s">
        <v>283</v>
      </c>
      <c r="C1928" s="17" t="s">
        <v>2005</v>
      </c>
      <c r="D1928" s="17" t="s">
        <v>2211</v>
      </c>
    </row>
    <row r="1929" spans="1:4">
      <c r="A1929" s="17">
        <v>1630201</v>
      </c>
      <c r="B1929" s="17" t="s">
        <v>283</v>
      </c>
      <c r="C1929" s="17" t="s">
        <v>2005</v>
      </c>
      <c r="D1929" s="17" t="s">
        <v>2212</v>
      </c>
    </row>
    <row r="1930" spans="1:4">
      <c r="A1930" s="17">
        <v>1630202</v>
      </c>
      <c r="B1930" s="17" t="s">
        <v>283</v>
      </c>
      <c r="C1930" s="17" t="s">
        <v>2005</v>
      </c>
      <c r="D1930" s="17" t="s">
        <v>2213</v>
      </c>
    </row>
    <row r="1931" spans="1:4">
      <c r="A1931" s="17">
        <v>1630203</v>
      </c>
      <c r="B1931" s="17" t="s">
        <v>283</v>
      </c>
      <c r="C1931" s="17" t="s">
        <v>2005</v>
      </c>
      <c r="D1931" s="17" t="s">
        <v>2214</v>
      </c>
    </row>
    <row r="1932" spans="1:4">
      <c r="A1932" s="17">
        <v>1630204</v>
      </c>
      <c r="B1932" s="17" t="s">
        <v>283</v>
      </c>
      <c r="C1932" s="17" t="s">
        <v>2005</v>
      </c>
      <c r="D1932" s="17" t="s">
        <v>2215</v>
      </c>
    </row>
    <row r="1933" spans="1:4">
      <c r="A1933" s="17">
        <v>1630205</v>
      </c>
      <c r="B1933" s="17" t="s">
        <v>283</v>
      </c>
      <c r="C1933" s="17" t="s">
        <v>2005</v>
      </c>
      <c r="D1933" s="17" t="s">
        <v>2216</v>
      </c>
    </row>
    <row r="1934" spans="1:4">
      <c r="A1934" s="17">
        <v>1630206</v>
      </c>
      <c r="B1934" s="17" t="s">
        <v>283</v>
      </c>
      <c r="C1934" s="17" t="s">
        <v>2005</v>
      </c>
      <c r="D1934" s="17" t="s">
        <v>2217</v>
      </c>
    </row>
    <row r="1935" spans="1:4">
      <c r="A1935" s="17">
        <v>1630207</v>
      </c>
      <c r="B1935" s="17" t="s">
        <v>283</v>
      </c>
      <c r="C1935" s="17" t="s">
        <v>2005</v>
      </c>
      <c r="D1935" s="17" t="s">
        <v>2218</v>
      </c>
    </row>
    <row r="1936" spans="1:4">
      <c r="A1936" s="17">
        <v>1630208</v>
      </c>
      <c r="B1936" s="17" t="s">
        <v>283</v>
      </c>
      <c r="C1936" s="17" t="s">
        <v>2005</v>
      </c>
      <c r="D1936" s="17" t="s">
        <v>2219</v>
      </c>
    </row>
    <row r="1937" spans="1:4">
      <c r="A1937" s="17">
        <v>1630209</v>
      </c>
      <c r="B1937" s="17" t="s">
        <v>283</v>
      </c>
      <c r="C1937" s="17" t="s">
        <v>2005</v>
      </c>
      <c r="D1937" s="17" t="s">
        <v>2220</v>
      </c>
    </row>
    <row r="1938" spans="1:4">
      <c r="A1938" s="17">
        <v>1630210</v>
      </c>
      <c r="B1938" s="17" t="s">
        <v>283</v>
      </c>
      <c r="C1938" s="17" t="s">
        <v>2005</v>
      </c>
      <c r="D1938" s="17" t="s">
        <v>2221</v>
      </c>
    </row>
    <row r="1939" spans="1:4">
      <c r="A1939" s="17">
        <v>1630211</v>
      </c>
      <c r="B1939" s="17" t="s">
        <v>283</v>
      </c>
      <c r="C1939" s="17" t="s">
        <v>2005</v>
      </c>
      <c r="D1939" s="17" t="s">
        <v>2222</v>
      </c>
    </row>
    <row r="1940" spans="1:4">
      <c r="A1940" s="17">
        <v>1630212</v>
      </c>
      <c r="B1940" s="17" t="s">
        <v>283</v>
      </c>
      <c r="C1940" s="17" t="s">
        <v>2005</v>
      </c>
      <c r="D1940" s="17" t="s">
        <v>2223</v>
      </c>
    </row>
    <row r="1941" spans="1:4">
      <c r="A1941" s="17">
        <v>1630213</v>
      </c>
      <c r="B1941" s="17" t="s">
        <v>283</v>
      </c>
      <c r="C1941" s="17" t="s">
        <v>2005</v>
      </c>
      <c r="D1941" s="17" t="s">
        <v>2224</v>
      </c>
    </row>
    <row r="1942" spans="1:4">
      <c r="A1942" s="17">
        <v>1630214</v>
      </c>
      <c r="B1942" s="17" t="s">
        <v>283</v>
      </c>
      <c r="C1942" s="17" t="s">
        <v>2005</v>
      </c>
      <c r="D1942" s="17" t="s">
        <v>2225</v>
      </c>
    </row>
    <row r="1943" spans="1:4">
      <c r="A1943" s="17">
        <v>1630215</v>
      </c>
      <c r="B1943" s="17" t="s">
        <v>283</v>
      </c>
      <c r="C1943" s="17" t="s">
        <v>2005</v>
      </c>
      <c r="D1943" s="17" t="s">
        <v>2226</v>
      </c>
    </row>
    <row r="1944" spans="1:4">
      <c r="A1944" s="17">
        <v>1630216</v>
      </c>
      <c r="B1944" s="17" t="s">
        <v>283</v>
      </c>
      <c r="C1944" s="17" t="s">
        <v>2005</v>
      </c>
      <c r="D1944" s="17" t="s">
        <v>2227</v>
      </c>
    </row>
    <row r="1945" spans="1:4">
      <c r="A1945" s="17">
        <v>1630217</v>
      </c>
      <c r="B1945" s="17" t="s">
        <v>283</v>
      </c>
      <c r="C1945" s="17" t="s">
        <v>2005</v>
      </c>
      <c r="D1945" s="17" t="s">
        <v>2228</v>
      </c>
    </row>
    <row r="1946" spans="1:4">
      <c r="A1946" s="17">
        <v>1630218</v>
      </c>
      <c r="B1946" s="17" t="s">
        <v>283</v>
      </c>
      <c r="C1946" s="17" t="s">
        <v>2005</v>
      </c>
      <c r="D1946" s="17" t="s">
        <v>2229</v>
      </c>
    </row>
    <row r="1947" spans="1:4">
      <c r="A1947" s="17">
        <v>1630219</v>
      </c>
      <c r="B1947" s="17" t="s">
        <v>283</v>
      </c>
      <c r="C1947" s="17" t="s">
        <v>2005</v>
      </c>
      <c r="D1947" s="17" t="s">
        <v>2230</v>
      </c>
    </row>
    <row r="1948" spans="1:4">
      <c r="A1948" s="17">
        <v>1630220</v>
      </c>
      <c r="B1948" s="17" t="s">
        <v>283</v>
      </c>
      <c r="C1948" s="17" t="s">
        <v>2005</v>
      </c>
      <c r="D1948" s="17" t="s">
        <v>2231</v>
      </c>
    </row>
    <row r="1949" spans="1:4">
      <c r="A1949" s="17">
        <v>1630221</v>
      </c>
      <c r="B1949" s="17" t="s">
        <v>283</v>
      </c>
      <c r="C1949" s="17" t="s">
        <v>2005</v>
      </c>
      <c r="D1949" s="17" t="s">
        <v>2232</v>
      </c>
    </row>
    <row r="1950" spans="1:4">
      <c r="A1950" s="17">
        <v>1630222</v>
      </c>
      <c r="B1950" s="17" t="s">
        <v>283</v>
      </c>
      <c r="C1950" s="17" t="s">
        <v>2005</v>
      </c>
      <c r="D1950" s="17" t="s">
        <v>2233</v>
      </c>
    </row>
    <row r="1951" spans="1:4">
      <c r="A1951" s="17">
        <v>1630223</v>
      </c>
      <c r="B1951" s="17" t="s">
        <v>283</v>
      </c>
      <c r="C1951" s="17" t="s">
        <v>2005</v>
      </c>
      <c r="D1951" s="17" t="s">
        <v>2234</v>
      </c>
    </row>
    <row r="1952" spans="1:4">
      <c r="A1952" s="17">
        <v>1630224</v>
      </c>
      <c r="B1952" s="17" t="s">
        <v>283</v>
      </c>
      <c r="C1952" s="17" t="s">
        <v>2005</v>
      </c>
      <c r="D1952" s="17" t="s">
        <v>2235</v>
      </c>
    </row>
    <row r="1953" spans="1:4">
      <c r="A1953" s="17">
        <v>1630225</v>
      </c>
      <c r="B1953" s="17" t="s">
        <v>283</v>
      </c>
      <c r="C1953" s="17" t="s">
        <v>2005</v>
      </c>
      <c r="D1953" s="17" t="s">
        <v>2236</v>
      </c>
    </row>
    <row r="1954" spans="1:4">
      <c r="A1954" s="17">
        <v>1630226</v>
      </c>
      <c r="B1954" s="17" t="s">
        <v>283</v>
      </c>
      <c r="C1954" s="17" t="s">
        <v>2005</v>
      </c>
      <c r="D1954" s="17" t="s">
        <v>2237</v>
      </c>
    </row>
    <row r="1955" spans="1:4">
      <c r="A1955" s="17">
        <v>1630227</v>
      </c>
      <c r="B1955" s="17" t="s">
        <v>283</v>
      </c>
      <c r="C1955" s="17" t="s">
        <v>2005</v>
      </c>
      <c r="D1955" s="17" t="s">
        <v>2238</v>
      </c>
    </row>
    <row r="1956" spans="1:4">
      <c r="A1956" s="17">
        <v>1630228</v>
      </c>
      <c r="B1956" s="17" t="s">
        <v>283</v>
      </c>
      <c r="C1956" s="17" t="s">
        <v>2005</v>
      </c>
      <c r="D1956" s="17" t="s">
        <v>2239</v>
      </c>
    </row>
    <row r="1957" spans="1:4">
      <c r="A1957" s="17">
        <v>1630229</v>
      </c>
      <c r="B1957" s="17" t="s">
        <v>283</v>
      </c>
      <c r="C1957" s="17" t="s">
        <v>2005</v>
      </c>
      <c r="D1957" s="17" t="s">
        <v>2240</v>
      </c>
    </row>
    <row r="1958" spans="1:4">
      <c r="A1958" s="17">
        <v>1630230</v>
      </c>
      <c r="B1958" s="17" t="s">
        <v>283</v>
      </c>
      <c r="C1958" s="17" t="s">
        <v>2005</v>
      </c>
      <c r="D1958" s="17" t="s">
        <v>2241</v>
      </c>
    </row>
    <row r="1959" spans="1:4">
      <c r="A1959" s="17">
        <v>1630231</v>
      </c>
      <c r="B1959" s="17" t="s">
        <v>283</v>
      </c>
      <c r="C1959" s="17" t="s">
        <v>2005</v>
      </c>
      <c r="D1959" s="17" t="s">
        <v>2242</v>
      </c>
    </row>
    <row r="1960" spans="1:4">
      <c r="A1960" s="17">
        <v>1630232</v>
      </c>
      <c r="B1960" s="17" t="s">
        <v>283</v>
      </c>
      <c r="C1960" s="17" t="s">
        <v>2005</v>
      </c>
      <c r="D1960" s="17" t="s">
        <v>2243</v>
      </c>
    </row>
    <row r="1961" spans="1:4">
      <c r="A1961" s="17">
        <v>1630233</v>
      </c>
      <c r="B1961" s="17" t="s">
        <v>283</v>
      </c>
      <c r="C1961" s="17" t="s">
        <v>2005</v>
      </c>
      <c r="D1961" s="17" t="s">
        <v>2244</v>
      </c>
    </row>
    <row r="1962" spans="1:4">
      <c r="A1962" s="17">
        <v>1630234</v>
      </c>
      <c r="B1962" s="17" t="s">
        <v>283</v>
      </c>
      <c r="C1962" s="17" t="s">
        <v>2005</v>
      </c>
      <c r="D1962" s="17" t="s">
        <v>2245</v>
      </c>
    </row>
    <row r="1963" spans="1:4">
      <c r="A1963" s="17">
        <v>1630235</v>
      </c>
      <c r="B1963" s="17" t="s">
        <v>283</v>
      </c>
      <c r="C1963" s="17" t="s">
        <v>2005</v>
      </c>
      <c r="D1963" s="17" t="s">
        <v>2246</v>
      </c>
    </row>
    <row r="1964" spans="1:4">
      <c r="A1964" s="17">
        <v>1630236</v>
      </c>
      <c r="B1964" s="17" t="s">
        <v>283</v>
      </c>
      <c r="C1964" s="17" t="s">
        <v>2005</v>
      </c>
      <c r="D1964" s="17" t="s">
        <v>2247</v>
      </c>
    </row>
    <row r="1965" spans="1:4">
      <c r="A1965" s="17">
        <v>1630237</v>
      </c>
      <c r="B1965" s="17" t="s">
        <v>283</v>
      </c>
      <c r="C1965" s="17" t="s">
        <v>2005</v>
      </c>
      <c r="D1965" s="17" t="s">
        <v>2248</v>
      </c>
    </row>
    <row r="1966" spans="1:4">
      <c r="A1966" s="17">
        <v>1630238</v>
      </c>
      <c r="B1966" s="17" t="s">
        <v>283</v>
      </c>
      <c r="C1966" s="17" t="s">
        <v>2005</v>
      </c>
      <c r="D1966" s="17" t="s">
        <v>2249</v>
      </c>
    </row>
    <row r="1967" spans="1:4">
      <c r="A1967" s="17">
        <v>1630239</v>
      </c>
      <c r="B1967" s="17" t="s">
        <v>283</v>
      </c>
      <c r="C1967" s="17" t="s">
        <v>2005</v>
      </c>
      <c r="D1967" s="17" t="s">
        <v>2250</v>
      </c>
    </row>
    <row r="1968" spans="1:4">
      <c r="A1968" s="17">
        <v>1630240</v>
      </c>
      <c r="B1968" s="17" t="s">
        <v>283</v>
      </c>
      <c r="C1968" s="17" t="s">
        <v>2005</v>
      </c>
      <c r="D1968" s="17" t="s">
        <v>2251</v>
      </c>
    </row>
    <row r="1969" spans="1:4">
      <c r="A1969" s="17">
        <v>1630241</v>
      </c>
      <c r="B1969" s="17" t="s">
        <v>283</v>
      </c>
      <c r="C1969" s="17" t="s">
        <v>2005</v>
      </c>
      <c r="D1969" s="17" t="s">
        <v>2252</v>
      </c>
    </row>
    <row r="1970" spans="1:4">
      <c r="A1970" s="17">
        <v>1630242</v>
      </c>
      <c r="B1970" s="17" t="s">
        <v>283</v>
      </c>
      <c r="C1970" s="17" t="s">
        <v>2005</v>
      </c>
      <c r="D1970" s="17" t="s">
        <v>2253</v>
      </c>
    </row>
    <row r="1971" spans="1:4">
      <c r="A1971" s="17">
        <v>1630243</v>
      </c>
      <c r="B1971" s="17" t="s">
        <v>283</v>
      </c>
      <c r="C1971" s="17" t="s">
        <v>2005</v>
      </c>
      <c r="D1971" s="17" t="s">
        <v>2254</v>
      </c>
    </row>
    <row r="1972" spans="1:4">
      <c r="A1972" s="17">
        <v>1630244</v>
      </c>
      <c r="B1972" s="17" t="s">
        <v>283</v>
      </c>
      <c r="C1972" s="17" t="s">
        <v>2005</v>
      </c>
      <c r="D1972" s="17" t="s">
        <v>2255</v>
      </c>
    </row>
    <row r="1973" spans="1:4">
      <c r="A1973" s="17">
        <v>1630245</v>
      </c>
      <c r="B1973" s="17" t="s">
        <v>283</v>
      </c>
      <c r="C1973" s="17" t="s">
        <v>2005</v>
      </c>
      <c r="D1973" s="17" t="s">
        <v>2256</v>
      </c>
    </row>
    <row r="1974" spans="1:4">
      <c r="A1974" s="17">
        <v>1630246</v>
      </c>
      <c r="B1974" s="17" t="s">
        <v>283</v>
      </c>
      <c r="C1974" s="17" t="s">
        <v>2005</v>
      </c>
      <c r="D1974" s="17" t="s">
        <v>2257</v>
      </c>
    </row>
    <row r="1975" spans="1:4">
      <c r="A1975" s="17">
        <v>1630247</v>
      </c>
      <c r="B1975" s="17" t="s">
        <v>283</v>
      </c>
      <c r="C1975" s="17" t="s">
        <v>2005</v>
      </c>
      <c r="D1975" s="17" t="s">
        <v>2258</v>
      </c>
    </row>
    <row r="1976" spans="1:4">
      <c r="A1976" s="17">
        <v>1630248</v>
      </c>
      <c r="B1976" s="17" t="s">
        <v>283</v>
      </c>
      <c r="C1976" s="17" t="s">
        <v>2005</v>
      </c>
      <c r="D1976" s="17" t="s">
        <v>2259</v>
      </c>
    </row>
    <row r="1977" spans="1:4">
      <c r="A1977" s="17">
        <v>1630249</v>
      </c>
      <c r="B1977" s="17" t="s">
        <v>283</v>
      </c>
      <c r="C1977" s="17" t="s">
        <v>2005</v>
      </c>
      <c r="D1977" s="17" t="s">
        <v>2260</v>
      </c>
    </row>
    <row r="1978" spans="1:4">
      <c r="A1978" s="17">
        <v>1630250</v>
      </c>
      <c r="B1978" s="17" t="s">
        <v>283</v>
      </c>
      <c r="C1978" s="17" t="s">
        <v>2005</v>
      </c>
      <c r="D1978" s="17" t="s">
        <v>2261</v>
      </c>
    </row>
    <row r="1979" spans="1:4">
      <c r="A1979" s="17">
        <v>1630251</v>
      </c>
      <c r="B1979" s="17" t="s">
        <v>283</v>
      </c>
      <c r="C1979" s="17" t="s">
        <v>2005</v>
      </c>
      <c r="D1979" s="17" t="s">
        <v>2262</v>
      </c>
    </row>
    <row r="1980" spans="1:4">
      <c r="A1980" s="17">
        <v>1630252</v>
      </c>
      <c r="B1980" s="17" t="s">
        <v>283</v>
      </c>
      <c r="C1980" s="17" t="s">
        <v>2005</v>
      </c>
      <c r="D1980" s="17" t="s">
        <v>2263</v>
      </c>
    </row>
    <row r="1981" spans="1:4">
      <c r="A1981" s="17">
        <v>1630690</v>
      </c>
      <c r="B1981" s="17" t="s">
        <v>283</v>
      </c>
      <c r="C1981" s="17" t="s">
        <v>2005</v>
      </c>
      <c r="D1981" s="17" t="s">
        <v>2264</v>
      </c>
    </row>
    <row r="1982" spans="1:4">
      <c r="A1982" s="17">
        <v>1630601</v>
      </c>
      <c r="B1982" s="17" t="s">
        <v>283</v>
      </c>
      <c r="C1982" s="17" t="s">
        <v>2005</v>
      </c>
      <c r="D1982" s="17" t="s">
        <v>2265</v>
      </c>
    </row>
    <row r="1983" spans="1:4">
      <c r="A1983" s="17">
        <v>1630602</v>
      </c>
      <c r="B1983" s="17" t="s">
        <v>283</v>
      </c>
      <c r="C1983" s="17" t="s">
        <v>2005</v>
      </c>
      <c r="D1983" s="17" t="s">
        <v>2266</v>
      </c>
    </row>
    <row r="1984" spans="1:4">
      <c r="A1984" s="17">
        <v>1630603</v>
      </c>
      <c r="B1984" s="17" t="s">
        <v>283</v>
      </c>
      <c r="C1984" s="17" t="s">
        <v>2005</v>
      </c>
      <c r="D1984" s="17" t="s">
        <v>2267</v>
      </c>
    </row>
    <row r="1985" spans="1:4">
      <c r="A1985" s="17">
        <v>1630604</v>
      </c>
      <c r="B1985" s="17" t="s">
        <v>283</v>
      </c>
      <c r="C1985" s="17" t="s">
        <v>2005</v>
      </c>
      <c r="D1985" s="17" t="s">
        <v>2268</v>
      </c>
    </row>
    <row r="1986" spans="1:4">
      <c r="A1986" s="17">
        <v>1630605</v>
      </c>
      <c r="B1986" s="17" t="s">
        <v>283</v>
      </c>
      <c r="C1986" s="17" t="s">
        <v>2005</v>
      </c>
      <c r="D1986" s="17" t="s">
        <v>2269</v>
      </c>
    </row>
    <row r="1987" spans="1:4">
      <c r="A1987" s="17">
        <v>1630606</v>
      </c>
      <c r="B1987" s="17" t="s">
        <v>283</v>
      </c>
      <c r="C1987" s="17" t="s">
        <v>2005</v>
      </c>
      <c r="D1987" s="17" t="s">
        <v>2270</v>
      </c>
    </row>
    <row r="1988" spans="1:4">
      <c r="A1988" s="17">
        <v>1630607</v>
      </c>
      <c r="B1988" s="17" t="s">
        <v>283</v>
      </c>
      <c r="C1988" s="17" t="s">
        <v>2005</v>
      </c>
      <c r="D1988" s="17" t="s">
        <v>2271</v>
      </c>
    </row>
    <row r="1989" spans="1:4">
      <c r="A1989" s="17">
        <v>1630608</v>
      </c>
      <c r="B1989" s="17" t="s">
        <v>283</v>
      </c>
      <c r="C1989" s="17" t="s">
        <v>2005</v>
      </c>
      <c r="D1989" s="17" t="s">
        <v>2272</v>
      </c>
    </row>
    <row r="1990" spans="1:4">
      <c r="A1990" s="17">
        <v>1630609</v>
      </c>
      <c r="B1990" s="17" t="s">
        <v>283</v>
      </c>
      <c r="C1990" s="17" t="s">
        <v>2005</v>
      </c>
      <c r="D1990" s="17" t="s">
        <v>2273</v>
      </c>
    </row>
    <row r="1991" spans="1:4">
      <c r="A1991" s="17">
        <v>1630610</v>
      </c>
      <c r="B1991" s="17" t="s">
        <v>283</v>
      </c>
      <c r="C1991" s="17" t="s">
        <v>2005</v>
      </c>
      <c r="D1991" s="17" t="s">
        <v>2274</v>
      </c>
    </row>
    <row r="1992" spans="1:4">
      <c r="A1992" s="17">
        <v>1630611</v>
      </c>
      <c r="B1992" s="17" t="s">
        <v>283</v>
      </c>
      <c r="C1992" s="17" t="s">
        <v>2005</v>
      </c>
      <c r="D1992" s="17" t="s">
        <v>2275</v>
      </c>
    </row>
    <row r="1993" spans="1:4">
      <c r="A1993" s="17">
        <v>1630612</v>
      </c>
      <c r="B1993" s="17" t="s">
        <v>283</v>
      </c>
      <c r="C1993" s="17" t="s">
        <v>2005</v>
      </c>
      <c r="D1993" s="17" t="s">
        <v>2276</v>
      </c>
    </row>
    <row r="1994" spans="1:4">
      <c r="A1994" s="17">
        <v>1630613</v>
      </c>
      <c r="B1994" s="17" t="s">
        <v>283</v>
      </c>
      <c r="C1994" s="17" t="s">
        <v>2005</v>
      </c>
      <c r="D1994" s="17" t="s">
        <v>2277</v>
      </c>
    </row>
    <row r="1995" spans="1:4">
      <c r="A1995" s="17">
        <v>1630614</v>
      </c>
      <c r="B1995" s="17" t="s">
        <v>283</v>
      </c>
      <c r="C1995" s="17" t="s">
        <v>2005</v>
      </c>
      <c r="D1995" s="17" t="s">
        <v>2278</v>
      </c>
    </row>
    <row r="1996" spans="1:4">
      <c r="A1996" s="17">
        <v>1630615</v>
      </c>
      <c r="B1996" s="17" t="s">
        <v>283</v>
      </c>
      <c r="C1996" s="17" t="s">
        <v>2005</v>
      </c>
      <c r="D1996" s="17" t="s">
        <v>2279</v>
      </c>
    </row>
    <row r="1997" spans="1:4">
      <c r="A1997" s="17">
        <v>1630616</v>
      </c>
      <c r="B1997" s="17" t="s">
        <v>283</v>
      </c>
      <c r="C1997" s="17" t="s">
        <v>2005</v>
      </c>
      <c r="D1997" s="17" t="s">
        <v>2280</v>
      </c>
    </row>
    <row r="1998" spans="1:4">
      <c r="A1998" s="17">
        <v>1630617</v>
      </c>
      <c r="B1998" s="17" t="s">
        <v>283</v>
      </c>
      <c r="C1998" s="17" t="s">
        <v>2005</v>
      </c>
      <c r="D1998" s="17" t="s">
        <v>2281</v>
      </c>
    </row>
    <row r="1999" spans="1:4">
      <c r="A1999" s="17">
        <v>1630618</v>
      </c>
      <c r="B1999" s="17" t="s">
        <v>283</v>
      </c>
      <c r="C1999" s="17" t="s">
        <v>2005</v>
      </c>
      <c r="D1999" s="17" t="s">
        <v>2282</v>
      </c>
    </row>
    <row r="2000" spans="1:4">
      <c r="A2000" s="17">
        <v>1630619</v>
      </c>
      <c r="B2000" s="17" t="s">
        <v>283</v>
      </c>
      <c r="C2000" s="17" t="s">
        <v>2005</v>
      </c>
      <c r="D2000" s="17" t="s">
        <v>2283</v>
      </c>
    </row>
    <row r="2001" spans="1:4">
      <c r="A2001" s="17">
        <v>1630620</v>
      </c>
      <c r="B2001" s="17" t="s">
        <v>283</v>
      </c>
      <c r="C2001" s="17" t="s">
        <v>2005</v>
      </c>
      <c r="D2001" s="17" t="s">
        <v>2284</v>
      </c>
    </row>
    <row r="2002" spans="1:4">
      <c r="A2002" s="17">
        <v>1630621</v>
      </c>
      <c r="B2002" s="17" t="s">
        <v>283</v>
      </c>
      <c r="C2002" s="17" t="s">
        <v>2005</v>
      </c>
      <c r="D2002" s="17" t="s">
        <v>2285</v>
      </c>
    </row>
    <row r="2003" spans="1:4">
      <c r="A2003" s="17">
        <v>1630622</v>
      </c>
      <c r="B2003" s="17" t="s">
        <v>283</v>
      </c>
      <c r="C2003" s="17" t="s">
        <v>2005</v>
      </c>
      <c r="D2003" s="17" t="s">
        <v>2286</v>
      </c>
    </row>
    <row r="2004" spans="1:4">
      <c r="A2004" s="17">
        <v>1630623</v>
      </c>
      <c r="B2004" s="17" t="s">
        <v>283</v>
      </c>
      <c r="C2004" s="17" t="s">
        <v>2005</v>
      </c>
      <c r="D2004" s="17" t="s">
        <v>2287</v>
      </c>
    </row>
    <row r="2005" spans="1:4">
      <c r="A2005" s="17">
        <v>1630624</v>
      </c>
      <c r="B2005" s="17" t="s">
        <v>283</v>
      </c>
      <c r="C2005" s="17" t="s">
        <v>2005</v>
      </c>
      <c r="D2005" s="17" t="s">
        <v>2288</v>
      </c>
    </row>
    <row r="2006" spans="1:4">
      <c r="A2006" s="17">
        <v>1630625</v>
      </c>
      <c r="B2006" s="17" t="s">
        <v>283</v>
      </c>
      <c r="C2006" s="17" t="s">
        <v>2005</v>
      </c>
      <c r="D2006" s="17" t="s">
        <v>2289</v>
      </c>
    </row>
    <row r="2007" spans="1:4">
      <c r="A2007" s="17">
        <v>1630626</v>
      </c>
      <c r="B2007" s="17" t="s">
        <v>283</v>
      </c>
      <c r="C2007" s="17" t="s">
        <v>2005</v>
      </c>
      <c r="D2007" s="17" t="s">
        <v>2290</v>
      </c>
    </row>
    <row r="2008" spans="1:4">
      <c r="A2008" s="17">
        <v>1630627</v>
      </c>
      <c r="B2008" s="17" t="s">
        <v>283</v>
      </c>
      <c r="C2008" s="17" t="s">
        <v>2005</v>
      </c>
      <c r="D2008" s="17" t="s">
        <v>2291</v>
      </c>
    </row>
    <row r="2009" spans="1:4">
      <c r="A2009" s="17">
        <v>1630628</v>
      </c>
      <c r="B2009" s="17" t="s">
        <v>283</v>
      </c>
      <c r="C2009" s="17" t="s">
        <v>2005</v>
      </c>
      <c r="D2009" s="17" t="s">
        <v>2292</v>
      </c>
    </row>
    <row r="2010" spans="1:4">
      <c r="A2010" s="17">
        <v>1630629</v>
      </c>
      <c r="B2010" s="17" t="s">
        <v>283</v>
      </c>
      <c r="C2010" s="17" t="s">
        <v>2005</v>
      </c>
      <c r="D2010" s="17" t="s">
        <v>2293</v>
      </c>
    </row>
    <row r="2011" spans="1:4">
      <c r="A2011" s="17">
        <v>1630630</v>
      </c>
      <c r="B2011" s="17" t="s">
        <v>283</v>
      </c>
      <c r="C2011" s="17" t="s">
        <v>2005</v>
      </c>
      <c r="D2011" s="17" t="s">
        <v>2294</v>
      </c>
    </row>
    <row r="2012" spans="1:4">
      <c r="A2012" s="17">
        <v>1630631</v>
      </c>
      <c r="B2012" s="17" t="s">
        <v>283</v>
      </c>
      <c r="C2012" s="17" t="s">
        <v>2005</v>
      </c>
      <c r="D2012" s="17" t="s">
        <v>2295</v>
      </c>
    </row>
    <row r="2013" spans="1:4">
      <c r="A2013" s="17">
        <v>1630632</v>
      </c>
      <c r="B2013" s="17" t="s">
        <v>283</v>
      </c>
      <c r="C2013" s="17" t="s">
        <v>2005</v>
      </c>
      <c r="D2013" s="17" t="s">
        <v>2296</v>
      </c>
    </row>
    <row r="2014" spans="1:4">
      <c r="A2014" s="17">
        <v>1630633</v>
      </c>
      <c r="B2014" s="17" t="s">
        <v>283</v>
      </c>
      <c r="C2014" s="17" t="s">
        <v>2005</v>
      </c>
      <c r="D2014" s="17" t="s">
        <v>2297</v>
      </c>
    </row>
    <row r="2015" spans="1:4">
      <c r="A2015" s="17">
        <v>1630634</v>
      </c>
      <c r="B2015" s="17" t="s">
        <v>283</v>
      </c>
      <c r="C2015" s="17" t="s">
        <v>2005</v>
      </c>
      <c r="D2015" s="17" t="s">
        <v>2298</v>
      </c>
    </row>
    <row r="2016" spans="1:4">
      <c r="A2016" s="17">
        <v>1630635</v>
      </c>
      <c r="B2016" s="17" t="s">
        <v>283</v>
      </c>
      <c r="C2016" s="17" t="s">
        <v>2005</v>
      </c>
      <c r="D2016" s="17" t="s">
        <v>2299</v>
      </c>
    </row>
    <row r="2017" spans="1:4">
      <c r="A2017" s="17">
        <v>1630636</v>
      </c>
      <c r="B2017" s="17" t="s">
        <v>283</v>
      </c>
      <c r="C2017" s="17" t="s">
        <v>2005</v>
      </c>
      <c r="D2017" s="17" t="s">
        <v>2300</v>
      </c>
    </row>
    <row r="2018" spans="1:4">
      <c r="A2018" s="17">
        <v>1630637</v>
      </c>
      <c r="B2018" s="17" t="s">
        <v>283</v>
      </c>
      <c r="C2018" s="17" t="s">
        <v>2005</v>
      </c>
      <c r="D2018" s="17" t="s">
        <v>2301</v>
      </c>
    </row>
    <row r="2019" spans="1:4">
      <c r="A2019" s="17">
        <v>1630638</v>
      </c>
      <c r="B2019" s="17" t="s">
        <v>283</v>
      </c>
      <c r="C2019" s="17" t="s">
        <v>2005</v>
      </c>
      <c r="D2019" s="17" t="s">
        <v>2302</v>
      </c>
    </row>
    <row r="2020" spans="1:4">
      <c r="A2020" s="17">
        <v>1630639</v>
      </c>
      <c r="B2020" s="17" t="s">
        <v>283</v>
      </c>
      <c r="C2020" s="17" t="s">
        <v>2005</v>
      </c>
      <c r="D2020" s="17" t="s">
        <v>2303</v>
      </c>
    </row>
    <row r="2021" spans="1:4">
      <c r="A2021" s="17">
        <v>1630640</v>
      </c>
      <c r="B2021" s="17" t="s">
        <v>283</v>
      </c>
      <c r="C2021" s="17" t="s">
        <v>2005</v>
      </c>
      <c r="D2021" s="17" t="s">
        <v>2304</v>
      </c>
    </row>
    <row r="2022" spans="1:4">
      <c r="A2022" s="17">
        <v>1630641</v>
      </c>
      <c r="B2022" s="17" t="s">
        <v>283</v>
      </c>
      <c r="C2022" s="17" t="s">
        <v>2005</v>
      </c>
      <c r="D2022" s="17" t="s">
        <v>2305</v>
      </c>
    </row>
    <row r="2023" spans="1:4">
      <c r="A2023" s="17">
        <v>1630642</v>
      </c>
      <c r="B2023" s="17" t="s">
        <v>283</v>
      </c>
      <c r="C2023" s="17" t="s">
        <v>2005</v>
      </c>
      <c r="D2023" s="17" t="s">
        <v>2306</v>
      </c>
    </row>
    <row r="2024" spans="1:4">
      <c r="A2024" s="17">
        <v>1630643</v>
      </c>
      <c r="B2024" s="17" t="s">
        <v>283</v>
      </c>
      <c r="C2024" s="17" t="s">
        <v>2005</v>
      </c>
      <c r="D2024" s="17" t="s">
        <v>2307</v>
      </c>
    </row>
    <row r="2025" spans="1:4">
      <c r="A2025" s="17">
        <v>1630644</v>
      </c>
      <c r="B2025" s="17" t="s">
        <v>283</v>
      </c>
      <c r="C2025" s="17" t="s">
        <v>2005</v>
      </c>
      <c r="D2025" s="17" t="s">
        <v>2308</v>
      </c>
    </row>
    <row r="2026" spans="1:4">
      <c r="A2026" s="17">
        <v>1630645</v>
      </c>
      <c r="B2026" s="17" t="s">
        <v>283</v>
      </c>
      <c r="C2026" s="17" t="s">
        <v>2005</v>
      </c>
      <c r="D2026" s="17" t="s">
        <v>2309</v>
      </c>
    </row>
    <row r="2027" spans="1:4">
      <c r="A2027" s="17">
        <v>1630646</v>
      </c>
      <c r="B2027" s="17" t="s">
        <v>283</v>
      </c>
      <c r="C2027" s="17" t="s">
        <v>2005</v>
      </c>
      <c r="D2027" s="17" t="s">
        <v>2310</v>
      </c>
    </row>
    <row r="2028" spans="1:4">
      <c r="A2028" s="17">
        <v>1630647</v>
      </c>
      <c r="B2028" s="17" t="s">
        <v>283</v>
      </c>
      <c r="C2028" s="17" t="s">
        <v>2005</v>
      </c>
      <c r="D2028" s="17" t="s">
        <v>2311</v>
      </c>
    </row>
    <row r="2029" spans="1:4">
      <c r="A2029" s="17">
        <v>1630648</v>
      </c>
      <c r="B2029" s="17" t="s">
        <v>283</v>
      </c>
      <c r="C2029" s="17" t="s">
        <v>2005</v>
      </c>
      <c r="D2029" s="17" t="s">
        <v>2312</v>
      </c>
    </row>
    <row r="2030" spans="1:4">
      <c r="A2030" s="17">
        <v>1630649</v>
      </c>
      <c r="B2030" s="17" t="s">
        <v>283</v>
      </c>
      <c r="C2030" s="17" t="s">
        <v>2005</v>
      </c>
      <c r="D2030" s="17" t="s">
        <v>2313</v>
      </c>
    </row>
    <row r="2031" spans="1:4">
      <c r="A2031" s="17">
        <v>1630650</v>
      </c>
      <c r="B2031" s="17" t="s">
        <v>283</v>
      </c>
      <c r="C2031" s="17" t="s">
        <v>2005</v>
      </c>
      <c r="D2031" s="17" t="s">
        <v>2314</v>
      </c>
    </row>
    <row r="2032" spans="1:4">
      <c r="A2032" s="17">
        <v>1630651</v>
      </c>
      <c r="B2032" s="17" t="s">
        <v>283</v>
      </c>
      <c r="C2032" s="17" t="s">
        <v>2005</v>
      </c>
      <c r="D2032" s="17" t="s">
        <v>2315</v>
      </c>
    </row>
    <row r="2033" spans="1:4">
      <c r="A2033" s="17">
        <v>1630652</v>
      </c>
      <c r="B2033" s="17" t="s">
        <v>283</v>
      </c>
      <c r="C2033" s="17" t="s">
        <v>2005</v>
      </c>
      <c r="D2033" s="17" t="s">
        <v>2316</v>
      </c>
    </row>
    <row r="2034" spans="1:4">
      <c r="A2034" s="17">
        <v>1630653</v>
      </c>
      <c r="B2034" s="17" t="s">
        <v>283</v>
      </c>
      <c r="C2034" s="17" t="s">
        <v>2005</v>
      </c>
      <c r="D2034" s="17" t="s">
        <v>2317</v>
      </c>
    </row>
    <row r="2035" spans="1:4">
      <c r="A2035" s="17">
        <v>1630654</v>
      </c>
      <c r="B2035" s="17" t="s">
        <v>283</v>
      </c>
      <c r="C2035" s="17" t="s">
        <v>2005</v>
      </c>
      <c r="D2035" s="17" t="s">
        <v>2318</v>
      </c>
    </row>
    <row r="2036" spans="1:4">
      <c r="A2036" s="17">
        <v>1630790</v>
      </c>
      <c r="B2036" s="17" t="s">
        <v>283</v>
      </c>
      <c r="C2036" s="17" t="s">
        <v>2005</v>
      </c>
      <c r="D2036" s="17" t="s">
        <v>2319</v>
      </c>
    </row>
    <row r="2037" spans="1:4">
      <c r="A2037" s="17">
        <v>1630701</v>
      </c>
      <c r="B2037" s="17" t="s">
        <v>283</v>
      </c>
      <c r="C2037" s="17" t="s">
        <v>2005</v>
      </c>
      <c r="D2037" s="17" t="s">
        <v>2320</v>
      </c>
    </row>
    <row r="2038" spans="1:4">
      <c r="A2038" s="17">
        <v>1630702</v>
      </c>
      <c r="B2038" s="17" t="s">
        <v>283</v>
      </c>
      <c r="C2038" s="17" t="s">
        <v>2005</v>
      </c>
      <c r="D2038" s="17" t="s">
        <v>2321</v>
      </c>
    </row>
    <row r="2039" spans="1:4">
      <c r="A2039" s="17">
        <v>1630703</v>
      </c>
      <c r="B2039" s="17" t="s">
        <v>283</v>
      </c>
      <c r="C2039" s="17" t="s">
        <v>2005</v>
      </c>
      <c r="D2039" s="17" t="s">
        <v>2322</v>
      </c>
    </row>
    <row r="2040" spans="1:4">
      <c r="A2040" s="17">
        <v>1630704</v>
      </c>
      <c r="B2040" s="17" t="s">
        <v>283</v>
      </c>
      <c r="C2040" s="17" t="s">
        <v>2005</v>
      </c>
      <c r="D2040" s="17" t="s">
        <v>2323</v>
      </c>
    </row>
    <row r="2041" spans="1:4">
      <c r="A2041" s="17">
        <v>1630705</v>
      </c>
      <c r="B2041" s="17" t="s">
        <v>283</v>
      </c>
      <c r="C2041" s="17" t="s">
        <v>2005</v>
      </c>
      <c r="D2041" s="17" t="s">
        <v>2324</v>
      </c>
    </row>
    <row r="2042" spans="1:4">
      <c r="A2042" s="17">
        <v>1630706</v>
      </c>
      <c r="B2042" s="17" t="s">
        <v>283</v>
      </c>
      <c r="C2042" s="17" t="s">
        <v>2005</v>
      </c>
      <c r="D2042" s="17" t="s">
        <v>2325</v>
      </c>
    </row>
    <row r="2043" spans="1:4">
      <c r="A2043" s="17">
        <v>1630707</v>
      </c>
      <c r="B2043" s="17" t="s">
        <v>283</v>
      </c>
      <c r="C2043" s="17" t="s">
        <v>2005</v>
      </c>
      <c r="D2043" s="17" t="s">
        <v>2326</v>
      </c>
    </row>
    <row r="2044" spans="1:4">
      <c r="A2044" s="17">
        <v>1630708</v>
      </c>
      <c r="B2044" s="17" t="s">
        <v>283</v>
      </c>
      <c r="C2044" s="17" t="s">
        <v>2005</v>
      </c>
      <c r="D2044" s="17" t="s">
        <v>2327</v>
      </c>
    </row>
    <row r="2045" spans="1:4">
      <c r="A2045" s="17">
        <v>1630709</v>
      </c>
      <c r="B2045" s="17" t="s">
        <v>283</v>
      </c>
      <c r="C2045" s="17" t="s">
        <v>2005</v>
      </c>
      <c r="D2045" s="17" t="s">
        <v>2328</v>
      </c>
    </row>
    <row r="2046" spans="1:4">
      <c r="A2046" s="17">
        <v>1630710</v>
      </c>
      <c r="B2046" s="17" t="s">
        <v>283</v>
      </c>
      <c r="C2046" s="17" t="s">
        <v>2005</v>
      </c>
      <c r="D2046" s="17" t="s">
        <v>2329</v>
      </c>
    </row>
    <row r="2047" spans="1:4">
      <c r="A2047" s="17">
        <v>1630711</v>
      </c>
      <c r="B2047" s="17" t="s">
        <v>283</v>
      </c>
      <c r="C2047" s="17" t="s">
        <v>2005</v>
      </c>
      <c r="D2047" s="17" t="s">
        <v>2330</v>
      </c>
    </row>
    <row r="2048" spans="1:4">
      <c r="A2048" s="17">
        <v>1630712</v>
      </c>
      <c r="B2048" s="17" t="s">
        <v>283</v>
      </c>
      <c r="C2048" s="17" t="s">
        <v>2005</v>
      </c>
      <c r="D2048" s="17" t="s">
        <v>2331</v>
      </c>
    </row>
    <row r="2049" spans="1:4">
      <c r="A2049" s="17">
        <v>1630713</v>
      </c>
      <c r="B2049" s="17" t="s">
        <v>283</v>
      </c>
      <c r="C2049" s="17" t="s">
        <v>2005</v>
      </c>
      <c r="D2049" s="17" t="s">
        <v>2332</v>
      </c>
    </row>
    <row r="2050" spans="1:4">
      <c r="A2050" s="17">
        <v>1630714</v>
      </c>
      <c r="B2050" s="17" t="s">
        <v>283</v>
      </c>
      <c r="C2050" s="17" t="s">
        <v>2005</v>
      </c>
      <c r="D2050" s="17" t="s">
        <v>2333</v>
      </c>
    </row>
    <row r="2051" spans="1:4">
      <c r="A2051" s="17">
        <v>1630715</v>
      </c>
      <c r="B2051" s="17" t="s">
        <v>283</v>
      </c>
      <c r="C2051" s="17" t="s">
        <v>2005</v>
      </c>
      <c r="D2051" s="17" t="s">
        <v>2334</v>
      </c>
    </row>
    <row r="2052" spans="1:4">
      <c r="A2052" s="17">
        <v>1630716</v>
      </c>
      <c r="B2052" s="17" t="s">
        <v>283</v>
      </c>
      <c r="C2052" s="17" t="s">
        <v>2005</v>
      </c>
      <c r="D2052" s="17" t="s">
        <v>2335</v>
      </c>
    </row>
    <row r="2053" spans="1:4">
      <c r="A2053" s="17">
        <v>1630717</v>
      </c>
      <c r="B2053" s="17" t="s">
        <v>283</v>
      </c>
      <c r="C2053" s="17" t="s">
        <v>2005</v>
      </c>
      <c r="D2053" s="17" t="s">
        <v>2336</v>
      </c>
    </row>
    <row r="2054" spans="1:4">
      <c r="A2054" s="17">
        <v>1630718</v>
      </c>
      <c r="B2054" s="17" t="s">
        <v>283</v>
      </c>
      <c r="C2054" s="17" t="s">
        <v>2005</v>
      </c>
      <c r="D2054" s="17" t="s">
        <v>2337</v>
      </c>
    </row>
    <row r="2055" spans="1:4">
      <c r="A2055" s="17">
        <v>1630719</v>
      </c>
      <c r="B2055" s="17" t="s">
        <v>283</v>
      </c>
      <c r="C2055" s="17" t="s">
        <v>2005</v>
      </c>
      <c r="D2055" s="17" t="s">
        <v>2338</v>
      </c>
    </row>
    <row r="2056" spans="1:4">
      <c r="A2056" s="17">
        <v>1630720</v>
      </c>
      <c r="B2056" s="17" t="s">
        <v>283</v>
      </c>
      <c r="C2056" s="17" t="s">
        <v>2005</v>
      </c>
      <c r="D2056" s="17" t="s">
        <v>2339</v>
      </c>
    </row>
    <row r="2057" spans="1:4">
      <c r="A2057" s="17">
        <v>1630721</v>
      </c>
      <c r="B2057" s="17" t="s">
        <v>283</v>
      </c>
      <c r="C2057" s="17" t="s">
        <v>2005</v>
      </c>
      <c r="D2057" s="17" t="s">
        <v>2340</v>
      </c>
    </row>
    <row r="2058" spans="1:4">
      <c r="A2058" s="17">
        <v>1630722</v>
      </c>
      <c r="B2058" s="17" t="s">
        <v>283</v>
      </c>
      <c r="C2058" s="17" t="s">
        <v>2005</v>
      </c>
      <c r="D2058" s="17" t="s">
        <v>2341</v>
      </c>
    </row>
    <row r="2059" spans="1:4">
      <c r="A2059" s="17">
        <v>1630723</v>
      </c>
      <c r="B2059" s="17" t="s">
        <v>283</v>
      </c>
      <c r="C2059" s="17" t="s">
        <v>2005</v>
      </c>
      <c r="D2059" s="17" t="s">
        <v>2342</v>
      </c>
    </row>
    <row r="2060" spans="1:4">
      <c r="A2060" s="17">
        <v>1630724</v>
      </c>
      <c r="B2060" s="17" t="s">
        <v>283</v>
      </c>
      <c r="C2060" s="17" t="s">
        <v>2005</v>
      </c>
      <c r="D2060" s="17" t="s">
        <v>2343</v>
      </c>
    </row>
    <row r="2061" spans="1:4">
      <c r="A2061" s="17">
        <v>1630725</v>
      </c>
      <c r="B2061" s="17" t="s">
        <v>283</v>
      </c>
      <c r="C2061" s="17" t="s">
        <v>2005</v>
      </c>
      <c r="D2061" s="17" t="s">
        <v>2344</v>
      </c>
    </row>
    <row r="2062" spans="1:4">
      <c r="A2062" s="17">
        <v>1630726</v>
      </c>
      <c r="B2062" s="17" t="s">
        <v>283</v>
      </c>
      <c r="C2062" s="17" t="s">
        <v>2005</v>
      </c>
      <c r="D2062" s="17" t="s">
        <v>2345</v>
      </c>
    </row>
    <row r="2063" spans="1:4">
      <c r="A2063" s="17">
        <v>1630590</v>
      </c>
      <c r="B2063" s="17" t="s">
        <v>283</v>
      </c>
      <c r="C2063" s="17" t="s">
        <v>2005</v>
      </c>
      <c r="D2063" s="17" t="s">
        <v>2346</v>
      </c>
    </row>
    <row r="2064" spans="1:4">
      <c r="A2064" s="17">
        <v>1630501</v>
      </c>
      <c r="B2064" s="17" t="s">
        <v>283</v>
      </c>
      <c r="C2064" s="17" t="s">
        <v>2005</v>
      </c>
      <c r="D2064" s="17" t="s">
        <v>2347</v>
      </c>
    </row>
    <row r="2065" spans="1:4">
      <c r="A2065" s="17">
        <v>1630502</v>
      </c>
      <c r="B2065" s="17" t="s">
        <v>283</v>
      </c>
      <c r="C2065" s="17" t="s">
        <v>2005</v>
      </c>
      <c r="D2065" s="17" t="s">
        <v>2348</v>
      </c>
    </row>
    <row r="2066" spans="1:4">
      <c r="A2066" s="17">
        <v>1630503</v>
      </c>
      <c r="B2066" s="17" t="s">
        <v>283</v>
      </c>
      <c r="C2066" s="17" t="s">
        <v>2005</v>
      </c>
      <c r="D2066" s="17" t="s">
        <v>2349</v>
      </c>
    </row>
    <row r="2067" spans="1:4">
      <c r="A2067" s="17">
        <v>1630504</v>
      </c>
      <c r="B2067" s="17" t="s">
        <v>283</v>
      </c>
      <c r="C2067" s="17" t="s">
        <v>2005</v>
      </c>
      <c r="D2067" s="17" t="s">
        <v>2350</v>
      </c>
    </row>
    <row r="2068" spans="1:4">
      <c r="A2068" s="17">
        <v>1630505</v>
      </c>
      <c r="B2068" s="17" t="s">
        <v>283</v>
      </c>
      <c r="C2068" s="17" t="s">
        <v>2005</v>
      </c>
      <c r="D2068" s="17" t="s">
        <v>2351</v>
      </c>
    </row>
    <row r="2069" spans="1:4">
      <c r="A2069" s="17">
        <v>1630506</v>
      </c>
      <c r="B2069" s="17" t="s">
        <v>283</v>
      </c>
      <c r="C2069" s="17" t="s">
        <v>2005</v>
      </c>
      <c r="D2069" s="17" t="s">
        <v>2352</v>
      </c>
    </row>
    <row r="2070" spans="1:4">
      <c r="A2070" s="17">
        <v>1630507</v>
      </c>
      <c r="B2070" s="17" t="s">
        <v>283</v>
      </c>
      <c r="C2070" s="17" t="s">
        <v>2005</v>
      </c>
      <c r="D2070" s="17" t="s">
        <v>2353</v>
      </c>
    </row>
    <row r="2071" spans="1:4">
      <c r="A2071" s="17">
        <v>1630508</v>
      </c>
      <c r="B2071" s="17" t="s">
        <v>283</v>
      </c>
      <c r="C2071" s="17" t="s">
        <v>2005</v>
      </c>
      <c r="D2071" s="17" t="s">
        <v>2354</v>
      </c>
    </row>
    <row r="2072" spans="1:4">
      <c r="A2072" s="17">
        <v>1630509</v>
      </c>
      <c r="B2072" s="17" t="s">
        <v>283</v>
      </c>
      <c r="C2072" s="17" t="s">
        <v>2005</v>
      </c>
      <c r="D2072" s="17" t="s">
        <v>2355</v>
      </c>
    </row>
    <row r="2073" spans="1:4">
      <c r="A2073" s="17">
        <v>1630510</v>
      </c>
      <c r="B2073" s="17" t="s">
        <v>283</v>
      </c>
      <c r="C2073" s="17" t="s">
        <v>2005</v>
      </c>
      <c r="D2073" s="17" t="s">
        <v>2356</v>
      </c>
    </row>
    <row r="2074" spans="1:4">
      <c r="A2074" s="17">
        <v>1630511</v>
      </c>
      <c r="B2074" s="17" t="s">
        <v>283</v>
      </c>
      <c r="C2074" s="17" t="s">
        <v>2005</v>
      </c>
      <c r="D2074" s="17" t="s">
        <v>2357</v>
      </c>
    </row>
    <row r="2075" spans="1:4">
      <c r="A2075" s="17">
        <v>1630512</v>
      </c>
      <c r="B2075" s="17" t="s">
        <v>283</v>
      </c>
      <c r="C2075" s="17" t="s">
        <v>2005</v>
      </c>
      <c r="D2075" s="17" t="s">
        <v>2358</v>
      </c>
    </row>
    <row r="2076" spans="1:4">
      <c r="A2076" s="17">
        <v>1630513</v>
      </c>
      <c r="B2076" s="17" t="s">
        <v>283</v>
      </c>
      <c r="C2076" s="17" t="s">
        <v>2005</v>
      </c>
      <c r="D2076" s="17" t="s">
        <v>2359</v>
      </c>
    </row>
    <row r="2077" spans="1:4">
      <c r="A2077" s="17">
        <v>1630514</v>
      </c>
      <c r="B2077" s="17" t="s">
        <v>283</v>
      </c>
      <c r="C2077" s="17" t="s">
        <v>2005</v>
      </c>
      <c r="D2077" s="17" t="s">
        <v>2360</v>
      </c>
    </row>
    <row r="2078" spans="1:4">
      <c r="A2078" s="17">
        <v>1630515</v>
      </c>
      <c r="B2078" s="17" t="s">
        <v>283</v>
      </c>
      <c r="C2078" s="17" t="s">
        <v>2005</v>
      </c>
      <c r="D2078" s="17" t="s">
        <v>2361</v>
      </c>
    </row>
    <row r="2079" spans="1:4">
      <c r="A2079" s="17">
        <v>1630516</v>
      </c>
      <c r="B2079" s="17" t="s">
        <v>283</v>
      </c>
      <c r="C2079" s="17" t="s">
        <v>2005</v>
      </c>
      <c r="D2079" s="17" t="s">
        <v>2362</v>
      </c>
    </row>
    <row r="2080" spans="1:4">
      <c r="A2080" s="17">
        <v>1630517</v>
      </c>
      <c r="B2080" s="17" t="s">
        <v>283</v>
      </c>
      <c r="C2080" s="17" t="s">
        <v>2005</v>
      </c>
      <c r="D2080" s="17" t="s">
        <v>2363</v>
      </c>
    </row>
    <row r="2081" spans="1:4">
      <c r="A2081" s="17">
        <v>1630518</v>
      </c>
      <c r="B2081" s="17" t="s">
        <v>283</v>
      </c>
      <c r="C2081" s="17" t="s">
        <v>2005</v>
      </c>
      <c r="D2081" s="17" t="s">
        <v>2364</v>
      </c>
    </row>
    <row r="2082" spans="1:4">
      <c r="A2082" s="17">
        <v>1630519</v>
      </c>
      <c r="B2082" s="17" t="s">
        <v>283</v>
      </c>
      <c r="C2082" s="17" t="s">
        <v>2005</v>
      </c>
      <c r="D2082" s="17" t="s">
        <v>2365</v>
      </c>
    </row>
    <row r="2083" spans="1:4">
      <c r="A2083" s="17">
        <v>1630520</v>
      </c>
      <c r="B2083" s="17" t="s">
        <v>283</v>
      </c>
      <c r="C2083" s="17" t="s">
        <v>2005</v>
      </c>
      <c r="D2083" s="17" t="s">
        <v>2366</v>
      </c>
    </row>
    <row r="2084" spans="1:4">
      <c r="A2084" s="17">
        <v>1630521</v>
      </c>
      <c r="B2084" s="17" t="s">
        <v>283</v>
      </c>
      <c r="C2084" s="17" t="s">
        <v>2005</v>
      </c>
      <c r="D2084" s="17" t="s">
        <v>2367</v>
      </c>
    </row>
    <row r="2085" spans="1:4">
      <c r="A2085" s="17">
        <v>1630522</v>
      </c>
      <c r="B2085" s="17" t="s">
        <v>283</v>
      </c>
      <c r="C2085" s="17" t="s">
        <v>2005</v>
      </c>
      <c r="D2085" s="17" t="s">
        <v>2368</v>
      </c>
    </row>
    <row r="2086" spans="1:4">
      <c r="A2086" s="17">
        <v>1630523</v>
      </c>
      <c r="B2086" s="17" t="s">
        <v>283</v>
      </c>
      <c r="C2086" s="17" t="s">
        <v>2005</v>
      </c>
      <c r="D2086" s="17" t="s">
        <v>2369</v>
      </c>
    </row>
    <row r="2087" spans="1:4">
      <c r="A2087" s="17">
        <v>1630524</v>
      </c>
      <c r="B2087" s="17" t="s">
        <v>283</v>
      </c>
      <c r="C2087" s="17" t="s">
        <v>2005</v>
      </c>
      <c r="D2087" s="17" t="s">
        <v>2370</v>
      </c>
    </row>
    <row r="2088" spans="1:4">
      <c r="A2088" s="17">
        <v>1630525</v>
      </c>
      <c r="B2088" s="17" t="s">
        <v>283</v>
      </c>
      <c r="C2088" s="17" t="s">
        <v>2005</v>
      </c>
      <c r="D2088" s="17" t="s">
        <v>2371</v>
      </c>
    </row>
    <row r="2089" spans="1:4">
      <c r="A2089" s="17">
        <v>1630526</v>
      </c>
      <c r="B2089" s="17" t="s">
        <v>283</v>
      </c>
      <c r="C2089" s="17" t="s">
        <v>2005</v>
      </c>
      <c r="D2089" s="17" t="s">
        <v>2372</v>
      </c>
    </row>
    <row r="2090" spans="1:4">
      <c r="A2090" s="17">
        <v>1630527</v>
      </c>
      <c r="B2090" s="17" t="s">
        <v>283</v>
      </c>
      <c r="C2090" s="17" t="s">
        <v>2005</v>
      </c>
      <c r="D2090" s="17" t="s">
        <v>2373</v>
      </c>
    </row>
    <row r="2091" spans="1:4">
      <c r="A2091" s="17">
        <v>1630528</v>
      </c>
      <c r="B2091" s="17" t="s">
        <v>283</v>
      </c>
      <c r="C2091" s="17" t="s">
        <v>2005</v>
      </c>
      <c r="D2091" s="17" t="s">
        <v>2374</v>
      </c>
    </row>
    <row r="2092" spans="1:4">
      <c r="A2092" s="17">
        <v>1630529</v>
      </c>
      <c r="B2092" s="17" t="s">
        <v>283</v>
      </c>
      <c r="C2092" s="17" t="s">
        <v>2005</v>
      </c>
      <c r="D2092" s="17" t="s">
        <v>2375</v>
      </c>
    </row>
    <row r="2093" spans="1:4">
      <c r="A2093" s="17">
        <v>1630530</v>
      </c>
      <c r="B2093" s="17" t="s">
        <v>283</v>
      </c>
      <c r="C2093" s="17" t="s">
        <v>2005</v>
      </c>
      <c r="D2093" s="17" t="s">
        <v>2376</v>
      </c>
    </row>
    <row r="2094" spans="1:4">
      <c r="A2094" s="17">
        <v>1630531</v>
      </c>
      <c r="B2094" s="17" t="s">
        <v>283</v>
      </c>
      <c r="C2094" s="17" t="s">
        <v>2005</v>
      </c>
      <c r="D2094" s="17" t="s">
        <v>2377</v>
      </c>
    </row>
    <row r="2095" spans="1:4">
      <c r="A2095" s="17">
        <v>1630532</v>
      </c>
      <c r="B2095" s="17" t="s">
        <v>283</v>
      </c>
      <c r="C2095" s="17" t="s">
        <v>2005</v>
      </c>
      <c r="D2095" s="17" t="s">
        <v>2378</v>
      </c>
    </row>
    <row r="2096" spans="1:4">
      <c r="A2096" s="17">
        <v>1630533</v>
      </c>
      <c r="B2096" s="17" t="s">
        <v>283</v>
      </c>
      <c r="C2096" s="17" t="s">
        <v>2005</v>
      </c>
      <c r="D2096" s="17" t="s">
        <v>2379</v>
      </c>
    </row>
    <row r="2097" spans="1:4">
      <c r="A2097" s="17">
        <v>1630534</v>
      </c>
      <c r="B2097" s="17" t="s">
        <v>283</v>
      </c>
      <c r="C2097" s="17" t="s">
        <v>2005</v>
      </c>
      <c r="D2097" s="17" t="s">
        <v>2380</v>
      </c>
    </row>
    <row r="2098" spans="1:4">
      <c r="A2098" s="17">
        <v>1630535</v>
      </c>
      <c r="B2098" s="17" t="s">
        <v>283</v>
      </c>
      <c r="C2098" s="17" t="s">
        <v>2005</v>
      </c>
      <c r="D2098" s="17" t="s">
        <v>2381</v>
      </c>
    </row>
    <row r="2099" spans="1:4">
      <c r="A2099" s="17">
        <v>1630536</v>
      </c>
      <c r="B2099" s="17" t="s">
        <v>283</v>
      </c>
      <c r="C2099" s="17" t="s">
        <v>2005</v>
      </c>
      <c r="D2099" s="17" t="s">
        <v>2382</v>
      </c>
    </row>
    <row r="2100" spans="1:4">
      <c r="A2100" s="17">
        <v>1630537</v>
      </c>
      <c r="B2100" s="17" t="s">
        <v>283</v>
      </c>
      <c r="C2100" s="17" t="s">
        <v>2005</v>
      </c>
      <c r="D2100" s="17" t="s">
        <v>2383</v>
      </c>
    </row>
    <row r="2101" spans="1:4">
      <c r="A2101" s="17">
        <v>1630538</v>
      </c>
      <c r="B2101" s="17" t="s">
        <v>283</v>
      </c>
      <c r="C2101" s="17" t="s">
        <v>2005</v>
      </c>
      <c r="D2101" s="17" t="s">
        <v>2384</v>
      </c>
    </row>
    <row r="2102" spans="1:4">
      <c r="A2102" s="17">
        <v>1630539</v>
      </c>
      <c r="B2102" s="17" t="s">
        <v>283</v>
      </c>
      <c r="C2102" s="17" t="s">
        <v>2005</v>
      </c>
      <c r="D2102" s="17" t="s">
        <v>2385</v>
      </c>
    </row>
    <row r="2103" spans="1:4">
      <c r="A2103" s="17">
        <v>1630540</v>
      </c>
      <c r="B2103" s="17" t="s">
        <v>283</v>
      </c>
      <c r="C2103" s="17" t="s">
        <v>2005</v>
      </c>
      <c r="D2103" s="17" t="s">
        <v>2386</v>
      </c>
    </row>
    <row r="2104" spans="1:4">
      <c r="A2104" s="17">
        <v>1630541</v>
      </c>
      <c r="B2104" s="17" t="s">
        <v>283</v>
      </c>
      <c r="C2104" s="17" t="s">
        <v>2005</v>
      </c>
      <c r="D2104" s="17" t="s">
        <v>2387</v>
      </c>
    </row>
    <row r="2105" spans="1:4">
      <c r="A2105" s="17">
        <v>1630542</v>
      </c>
      <c r="B2105" s="17" t="s">
        <v>283</v>
      </c>
      <c r="C2105" s="17" t="s">
        <v>2005</v>
      </c>
      <c r="D2105" s="17" t="s">
        <v>2388</v>
      </c>
    </row>
    <row r="2106" spans="1:4">
      <c r="A2106" s="17">
        <v>1630543</v>
      </c>
      <c r="B2106" s="17" t="s">
        <v>283</v>
      </c>
      <c r="C2106" s="17" t="s">
        <v>2005</v>
      </c>
      <c r="D2106" s="17" t="s">
        <v>2389</v>
      </c>
    </row>
    <row r="2107" spans="1:4">
      <c r="A2107" s="17">
        <v>1630544</v>
      </c>
      <c r="B2107" s="17" t="s">
        <v>283</v>
      </c>
      <c r="C2107" s="17" t="s">
        <v>2005</v>
      </c>
      <c r="D2107" s="17" t="s">
        <v>2390</v>
      </c>
    </row>
    <row r="2108" spans="1:4">
      <c r="A2108" s="17">
        <v>1630545</v>
      </c>
      <c r="B2108" s="17" t="s">
        <v>283</v>
      </c>
      <c r="C2108" s="17" t="s">
        <v>2005</v>
      </c>
      <c r="D2108" s="17" t="s">
        <v>2391</v>
      </c>
    </row>
    <row r="2109" spans="1:4">
      <c r="A2109" s="17">
        <v>1630546</v>
      </c>
      <c r="B2109" s="17" t="s">
        <v>283</v>
      </c>
      <c r="C2109" s="17" t="s">
        <v>2005</v>
      </c>
      <c r="D2109" s="17" t="s">
        <v>2392</v>
      </c>
    </row>
    <row r="2110" spans="1:4">
      <c r="A2110" s="17">
        <v>1630547</v>
      </c>
      <c r="B2110" s="17" t="s">
        <v>283</v>
      </c>
      <c r="C2110" s="17" t="s">
        <v>2005</v>
      </c>
      <c r="D2110" s="17" t="s">
        <v>2393</v>
      </c>
    </row>
    <row r="2111" spans="1:4">
      <c r="A2111" s="17">
        <v>1630548</v>
      </c>
      <c r="B2111" s="17" t="s">
        <v>283</v>
      </c>
      <c r="C2111" s="17" t="s">
        <v>2005</v>
      </c>
      <c r="D2111" s="17" t="s">
        <v>2394</v>
      </c>
    </row>
    <row r="2112" spans="1:4">
      <c r="A2112" s="17">
        <v>1630549</v>
      </c>
      <c r="B2112" s="17" t="s">
        <v>283</v>
      </c>
      <c r="C2112" s="17" t="s">
        <v>2005</v>
      </c>
      <c r="D2112" s="17" t="s">
        <v>2395</v>
      </c>
    </row>
    <row r="2113" spans="1:4">
      <c r="A2113" s="17">
        <v>1630550</v>
      </c>
      <c r="B2113" s="17" t="s">
        <v>283</v>
      </c>
      <c r="C2113" s="17" t="s">
        <v>2005</v>
      </c>
      <c r="D2113" s="17" t="s">
        <v>2396</v>
      </c>
    </row>
    <row r="2114" spans="1:4">
      <c r="A2114" s="17">
        <v>1631090</v>
      </c>
      <c r="B2114" s="17" t="s">
        <v>283</v>
      </c>
      <c r="C2114" s="17" t="s">
        <v>2005</v>
      </c>
      <c r="D2114" s="17" t="s">
        <v>2397</v>
      </c>
    </row>
    <row r="2115" spans="1:4">
      <c r="A2115" s="17">
        <v>1631001</v>
      </c>
      <c r="B2115" s="17" t="s">
        <v>283</v>
      </c>
      <c r="C2115" s="17" t="s">
        <v>2005</v>
      </c>
      <c r="D2115" s="17" t="s">
        <v>2398</v>
      </c>
    </row>
    <row r="2116" spans="1:4">
      <c r="A2116" s="17">
        <v>1631002</v>
      </c>
      <c r="B2116" s="17" t="s">
        <v>283</v>
      </c>
      <c r="C2116" s="17" t="s">
        <v>2005</v>
      </c>
      <c r="D2116" s="17" t="s">
        <v>2399</v>
      </c>
    </row>
    <row r="2117" spans="1:4">
      <c r="A2117" s="17">
        <v>1631003</v>
      </c>
      <c r="B2117" s="17" t="s">
        <v>283</v>
      </c>
      <c r="C2117" s="17" t="s">
        <v>2005</v>
      </c>
      <c r="D2117" s="17" t="s">
        <v>2400</v>
      </c>
    </row>
    <row r="2118" spans="1:4">
      <c r="A2118" s="17">
        <v>1631004</v>
      </c>
      <c r="B2118" s="17" t="s">
        <v>283</v>
      </c>
      <c r="C2118" s="17" t="s">
        <v>2005</v>
      </c>
      <c r="D2118" s="17" t="s">
        <v>2401</v>
      </c>
    </row>
    <row r="2119" spans="1:4">
      <c r="A2119" s="17">
        <v>1631005</v>
      </c>
      <c r="B2119" s="17" t="s">
        <v>283</v>
      </c>
      <c r="C2119" s="17" t="s">
        <v>2005</v>
      </c>
      <c r="D2119" s="17" t="s">
        <v>2402</v>
      </c>
    </row>
    <row r="2120" spans="1:4">
      <c r="A2120" s="17">
        <v>1631006</v>
      </c>
      <c r="B2120" s="17" t="s">
        <v>283</v>
      </c>
      <c r="C2120" s="17" t="s">
        <v>2005</v>
      </c>
      <c r="D2120" s="17" t="s">
        <v>2403</v>
      </c>
    </row>
    <row r="2121" spans="1:4">
      <c r="A2121" s="17">
        <v>1631007</v>
      </c>
      <c r="B2121" s="17" t="s">
        <v>283</v>
      </c>
      <c r="C2121" s="17" t="s">
        <v>2005</v>
      </c>
      <c r="D2121" s="17" t="s">
        <v>2404</v>
      </c>
    </row>
    <row r="2122" spans="1:4">
      <c r="A2122" s="17">
        <v>1631008</v>
      </c>
      <c r="B2122" s="17" t="s">
        <v>283</v>
      </c>
      <c r="C2122" s="17" t="s">
        <v>2005</v>
      </c>
      <c r="D2122" s="17" t="s">
        <v>2405</v>
      </c>
    </row>
    <row r="2123" spans="1:4">
      <c r="A2123" s="17">
        <v>1631009</v>
      </c>
      <c r="B2123" s="17" t="s">
        <v>283</v>
      </c>
      <c r="C2123" s="17" t="s">
        <v>2005</v>
      </c>
      <c r="D2123" s="17" t="s">
        <v>2406</v>
      </c>
    </row>
    <row r="2124" spans="1:4">
      <c r="A2124" s="17">
        <v>1631010</v>
      </c>
      <c r="B2124" s="17" t="s">
        <v>283</v>
      </c>
      <c r="C2124" s="17" t="s">
        <v>2005</v>
      </c>
      <c r="D2124" s="17" t="s">
        <v>2407</v>
      </c>
    </row>
    <row r="2125" spans="1:4">
      <c r="A2125" s="17">
        <v>1631011</v>
      </c>
      <c r="B2125" s="17" t="s">
        <v>283</v>
      </c>
      <c r="C2125" s="17" t="s">
        <v>2005</v>
      </c>
      <c r="D2125" s="17" t="s">
        <v>2408</v>
      </c>
    </row>
    <row r="2126" spans="1:4">
      <c r="A2126" s="17">
        <v>1631012</v>
      </c>
      <c r="B2126" s="17" t="s">
        <v>283</v>
      </c>
      <c r="C2126" s="17" t="s">
        <v>2005</v>
      </c>
      <c r="D2126" s="17" t="s">
        <v>2409</v>
      </c>
    </row>
    <row r="2127" spans="1:4">
      <c r="A2127" s="17">
        <v>1631013</v>
      </c>
      <c r="B2127" s="17" t="s">
        <v>283</v>
      </c>
      <c r="C2127" s="17" t="s">
        <v>2005</v>
      </c>
      <c r="D2127" s="17" t="s">
        <v>2410</v>
      </c>
    </row>
    <row r="2128" spans="1:4">
      <c r="A2128" s="17">
        <v>1631014</v>
      </c>
      <c r="B2128" s="17" t="s">
        <v>283</v>
      </c>
      <c r="C2128" s="17" t="s">
        <v>2005</v>
      </c>
      <c r="D2128" s="17" t="s">
        <v>2411</v>
      </c>
    </row>
    <row r="2129" spans="1:4">
      <c r="A2129" s="17">
        <v>1631015</v>
      </c>
      <c r="B2129" s="17" t="s">
        <v>283</v>
      </c>
      <c r="C2129" s="17" t="s">
        <v>2005</v>
      </c>
      <c r="D2129" s="17" t="s">
        <v>2412</v>
      </c>
    </row>
    <row r="2130" spans="1:4">
      <c r="A2130" s="17">
        <v>1631016</v>
      </c>
      <c r="B2130" s="17" t="s">
        <v>283</v>
      </c>
      <c r="C2130" s="17" t="s">
        <v>2005</v>
      </c>
      <c r="D2130" s="17" t="s">
        <v>2413</v>
      </c>
    </row>
    <row r="2131" spans="1:4">
      <c r="A2131" s="17">
        <v>1631017</v>
      </c>
      <c r="B2131" s="17" t="s">
        <v>283</v>
      </c>
      <c r="C2131" s="17" t="s">
        <v>2005</v>
      </c>
      <c r="D2131" s="17" t="s">
        <v>2414</v>
      </c>
    </row>
    <row r="2132" spans="1:4">
      <c r="A2132" s="17">
        <v>1631018</v>
      </c>
      <c r="B2132" s="17" t="s">
        <v>283</v>
      </c>
      <c r="C2132" s="17" t="s">
        <v>2005</v>
      </c>
      <c r="D2132" s="17" t="s">
        <v>2415</v>
      </c>
    </row>
    <row r="2133" spans="1:4">
      <c r="A2133" s="17">
        <v>1631019</v>
      </c>
      <c r="B2133" s="17" t="s">
        <v>283</v>
      </c>
      <c r="C2133" s="17" t="s">
        <v>2005</v>
      </c>
      <c r="D2133" s="17" t="s">
        <v>2416</v>
      </c>
    </row>
    <row r="2134" spans="1:4">
      <c r="A2134" s="17">
        <v>1631020</v>
      </c>
      <c r="B2134" s="17" t="s">
        <v>283</v>
      </c>
      <c r="C2134" s="17" t="s">
        <v>2005</v>
      </c>
      <c r="D2134" s="17" t="s">
        <v>2417</v>
      </c>
    </row>
    <row r="2135" spans="1:4">
      <c r="A2135" s="17">
        <v>1631021</v>
      </c>
      <c r="B2135" s="17" t="s">
        <v>283</v>
      </c>
      <c r="C2135" s="17" t="s">
        <v>2005</v>
      </c>
      <c r="D2135" s="17" t="s">
        <v>2418</v>
      </c>
    </row>
    <row r="2136" spans="1:4">
      <c r="A2136" s="17">
        <v>1631022</v>
      </c>
      <c r="B2136" s="17" t="s">
        <v>283</v>
      </c>
      <c r="C2136" s="17" t="s">
        <v>2005</v>
      </c>
      <c r="D2136" s="17" t="s">
        <v>2419</v>
      </c>
    </row>
    <row r="2137" spans="1:4">
      <c r="A2137" s="17">
        <v>1631023</v>
      </c>
      <c r="B2137" s="17" t="s">
        <v>283</v>
      </c>
      <c r="C2137" s="17" t="s">
        <v>2005</v>
      </c>
      <c r="D2137" s="17" t="s">
        <v>2420</v>
      </c>
    </row>
    <row r="2138" spans="1:4">
      <c r="A2138" s="17">
        <v>1631024</v>
      </c>
      <c r="B2138" s="17" t="s">
        <v>283</v>
      </c>
      <c r="C2138" s="17" t="s">
        <v>2005</v>
      </c>
      <c r="D2138" s="17" t="s">
        <v>2421</v>
      </c>
    </row>
    <row r="2139" spans="1:4">
      <c r="A2139" s="17">
        <v>1631025</v>
      </c>
      <c r="B2139" s="17" t="s">
        <v>283</v>
      </c>
      <c r="C2139" s="17" t="s">
        <v>2005</v>
      </c>
      <c r="D2139" s="17" t="s">
        <v>2422</v>
      </c>
    </row>
    <row r="2140" spans="1:4">
      <c r="A2140" s="17">
        <v>1631026</v>
      </c>
      <c r="B2140" s="17" t="s">
        <v>283</v>
      </c>
      <c r="C2140" s="17" t="s">
        <v>2005</v>
      </c>
      <c r="D2140" s="17" t="s">
        <v>2423</v>
      </c>
    </row>
    <row r="2141" spans="1:4">
      <c r="A2141" s="17">
        <v>1631027</v>
      </c>
      <c r="B2141" s="17" t="s">
        <v>283</v>
      </c>
      <c r="C2141" s="17" t="s">
        <v>2005</v>
      </c>
      <c r="D2141" s="17" t="s">
        <v>2424</v>
      </c>
    </row>
    <row r="2142" spans="1:4">
      <c r="A2142" s="17">
        <v>1631028</v>
      </c>
      <c r="B2142" s="17" t="s">
        <v>283</v>
      </c>
      <c r="C2142" s="17" t="s">
        <v>2005</v>
      </c>
      <c r="D2142" s="17" t="s">
        <v>2425</v>
      </c>
    </row>
    <row r="2143" spans="1:4">
      <c r="A2143" s="17">
        <v>1631029</v>
      </c>
      <c r="B2143" s="17" t="s">
        <v>283</v>
      </c>
      <c r="C2143" s="17" t="s">
        <v>2005</v>
      </c>
      <c r="D2143" s="17" t="s">
        <v>2426</v>
      </c>
    </row>
    <row r="2144" spans="1:4">
      <c r="A2144" s="17">
        <v>1631030</v>
      </c>
      <c r="B2144" s="17" t="s">
        <v>283</v>
      </c>
      <c r="C2144" s="17" t="s">
        <v>2005</v>
      </c>
      <c r="D2144" s="17" t="s">
        <v>2427</v>
      </c>
    </row>
    <row r="2145" spans="1:4">
      <c r="A2145" s="17">
        <v>1631031</v>
      </c>
      <c r="B2145" s="17" t="s">
        <v>283</v>
      </c>
      <c r="C2145" s="17" t="s">
        <v>2005</v>
      </c>
      <c r="D2145" s="17" t="s">
        <v>2428</v>
      </c>
    </row>
    <row r="2146" spans="1:4">
      <c r="A2146" s="17">
        <v>1631032</v>
      </c>
      <c r="B2146" s="17" t="s">
        <v>283</v>
      </c>
      <c r="C2146" s="17" t="s">
        <v>2005</v>
      </c>
      <c r="D2146" s="17" t="s">
        <v>2429</v>
      </c>
    </row>
    <row r="2147" spans="1:4">
      <c r="A2147" s="17">
        <v>1631033</v>
      </c>
      <c r="B2147" s="17" t="s">
        <v>283</v>
      </c>
      <c r="C2147" s="17" t="s">
        <v>2005</v>
      </c>
      <c r="D2147" s="17" t="s">
        <v>2430</v>
      </c>
    </row>
    <row r="2148" spans="1:4">
      <c r="A2148" s="17">
        <v>1631034</v>
      </c>
      <c r="B2148" s="17" t="s">
        <v>283</v>
      </c>
      <c r="C2148" s="17" t="s">
        <v>2005</v>
      </c>
      <c r="D2148" s="17" t="s">
        <v>2431</v>
      </c>
    </row>
    <row r="2149" spans="1:4">
      <c r="A2149" s="17">
        <v>1631035</v>
      </c>
      <c r="B2149" s="17" t="s">
        <v>283</v>
      </c>
      <c r="C2149" s="17" t="s">
        <v>2005</v>
      </c>
      <c r="D2149" s="17" t="s">
        <v>2432</v>
      </c>
    </row>
    <row r="2150" spans="1:4">
      <c r="A2150" s="17">
        <v>1631036</v>
      </c>
      <c r="B2150" s="17" t="s">
        <v>283</v>
      </c>
      <c r="C2150" s="17" t="s">
        <v>2005</v>
      </c>
      <c r="D2150" s="17" t="s">
        <v>2433</v>
      </c>
    </row>
    <row r="2151" spans="1:4">
      <c r="A2151" s="17">
        <v>1631037</v>
      </c>
      <c r="B2151" s="17" t="s">
        <v>283</v>
      </c>
      <c r="C2151" s="17" t="s">
        <v>2005</v>
      </c>
      <c r="D2151" s="17" t="s">
        <v>2434</v>
      </c>
    </row>
    <row r="2152" spans="1:4">
      <c r="A2152" s="17">
        <v>1631038</v>
      </c>
      <c r="B2152" s="17" t="s">
        <v>283</v>
      </c>
      <c r="C2152" s="17" t="s">
        <v>2005</v>
      </c>
      <c r="D2152" s="17" t="s">
        <v>2435</v>
      </c>
    </row>
    <row r="2153" spans="1:4">
      <c r="A2153" s="17">
        <v>1631039</v>
      </c>
      <c r="B2153" s="17" t="s">
        <v>283</v>
      </c>
      <c r="C2153" s="17" t="s">
        <v>2005</v>
      </c>
      <c r="D2153" s="17" t="s">
        <v>2436</v>
      </c>
    </row>
    <row r="2154" spans="1:4">
      <c r="A2154" s="17">
        <v>1631040</v>
      </c>
      <c r="B2154" s="17" t="s">
        <v>283</v>
      </c>
      <c r="C2154" s="17" t="s">
        <v>2005</v>
      </c>
      <c r="D2154" s="17" t="s">
        <v>2437</v>
      </c>
    </row>
    <row r="2155" spans="1:4">
      <c r="A2155" s="17">
        <v>1631041</v>
      </c>
      <c r="B2155" s="17" t="s">
        <v>283</v>
      </c>
      <c r="C2155" s="17" t="s">
        <v>2005</v>
      </c>
      <c r="D2155" s="17" t="s">
        <v>2438</v>
      </c>
    </row>
    <row r="2156" spans="1:4">
      <c r="A2156" s="17">
        <v>1631042</v>
      </c>
      <c r="B2156" s="17" t="s">
        <v>283</v>
      </c>
      <c r="C2156" s="17" t="s">
        <v>2005</v>
      </c>
      <c r="D2156" s="17" t="s">
        <v>2439</v>
      </c>
    </row>
    <row r="2157" spans="1:4">
      <c r="A2157" s="17">
        <v>1631043</v>
      </c>
      <c r="B2157" s="17" t="s">
        <v>283</v>
      </c>
      <c r="C2157" s="17" t="s">
        <v>2005</v>
      </c>
      <c r="D2157" s="17" t="s">
        <v>2440</v>
      </c>
    </row>
    <row r="2158" spans="1:4">
      <c r="A2158" s="17">
        <v>1631044</v>
      </c>
      <c r="B2158" s="17" t="s">
        <v>283</v>
      </c>
      <c r="C2158" s="17" t="s">
        <v>2005</v>
      </c>
      <c r="D2158" s="17" t="s">
        <v>2441</v>
      </c>
    </row>
    <row r="2159" spans="1:4">
      <c r="A2159" s="17">
        <v>1631045</v>
      </c>
      <c r="B2159" s="17" t="s">
        <v>283</v>
      </c>
      <c r="C2159" s="17" t="s">
        <v>2005</v>
      </c>
      <c r="D2159" s="17" t="s">
        <v>2442</v>
      </c>
    </row>
    <row r="2160" spans="1:4">
      <c r="A2160" s="17">
        <v>1631046</v>
      </c>
      <c r="B2160" s="17" t="s">
        <v>283</v>
      </c>
      <c r="C2160" s="17" t="s">
        <v>2005</v>
      </c>
      <c r="D2160" s="17" t="s">
        <v>2443</v>
      </c>
    </row>
    <row r="2161" spans="1:4">
      <c r="A2161" s="17">
        <v>1631047</v>
      </c>
      <c r="B2161" s="17" t="s">
        <v>283</v>
      </c>
      <c r="C2161" s="17" t="s">
        <v>2005</v>
      </c>
      <c r="D2161" s="17" t="s">
        <v>2444</v>
      </c>
    </row>
    <row r="2162" spans="1:4">
      <c r="A2162" s="17">
        <v>1631048</v>
      </c>
      <c r="B2162" s="17" t="s">
        <v>283</v>
      </c>
      <c r="C2162" s="17" t="s">
        <v>2005</v>
      </c>
      <c r="D2162" s="17" t="s">
        <v>2445</v>
      </c>
    </row>
    <row r="2163" spans="1:4">
      <c r="A2163" s="17">
        <v>1631049</v>
      </c>
      <c r="B2163" s="17" t="s">
        <v>283</v>
      </c>
      <c r="C2163" s="17" t="s">
        <v>2005</v>
      </c>
      <c r="D2163" s="17" t="s">
        <v>2446</v>
      </c>
    </row>
    <row r="2164" spans="1:4">
      <c r="A2164" s="17">
        <v>1631050</v>
      </c>
      <c r="B2164" s="17" t="s">
        <v>283</v>
      </c>
      <c r="C2164" s="17" t="s">
        <v>2005</v>
      </c>
      <c r="D2164" s="17" t="s">
        <v>2447</v>
      </c>
    </row>
    <row r="2165" spans="1:4">
      <c r="A2165" s="17">
        <v>1631051</v>
      </c>
      <c r="B2165" s="17" t="s">
        <v>283</v>
      </c>
      <c r="C2165" s="17" t="s">
        <v>2005</v>
      </c>
      <c r="D2165" s="17" t="s">
        <v>2448</v>
      </c>
    </row>
    <row r="2166" spans="1:4">
      <c r="A2166" s="17">
        <v>1631052</v>
      </c>
      <c r="B2166" s="17" t="s">
        <v>283</v>
      </c>
      <c r="C2166" s="17" t="s">
        <v>2005</v>
      </c>
      <c r="D2166" s="17" t="s">
        <v>2449</v>
      </c>
    </row>
    <row r="2167" spans="1:4">
      <c r="A2167" s="17">
        <v>1630490</v>
      </c>
      <c r="B2167" s="17" t="s">
        <v>283</v>
      </c>
      <c r="C2167" s="17" t="s">
        <v>2005</v>
      </c>
      <c r="D2167" s="17" t="s">
        <v>2450</v>
      </c>
    </row>
    <row r="2168" spans="1:4">
      <c r="A2168" s="17">
        <v>1630401</v>
      </c>
      <c r="B2168" s="17" t="s">
        <v>283</v>
      </c>
      <c r="C2168" s="17" t="s">
        <v>2005</v>
      </c>
      <c r="D2168" s="17" t="s">
        <v>2451</v>
      </c>
    </row>
    <row r="2169" spans="1:4">
      <c r="A2169" s="17">
        <v>1630402</v>
      </c>
      <c r="B2169" s="17" t="s">
        <v>283</v>
      </c>
      <c r="C2169" s="17" t="s">
        <v>2005</v>
      </c>
      <c r="D2169" s="17" t="s">
        <v>2452</v>
      </c>
    </row>
    <row r="2170" spans="1:4">
      <c r="A2170" s="17">
        <v>1630403</v>
      </c>
      <c r="B2170" s="17" t="s">
        <v>283</v>
      </c>
      <c r="C2170" s="17" t="s">
        <v>2005</v>
      </c>
      <c r="D2170" s="17" t="s">
        <v>2453</v>
      </c>
    </row>
    <row r="2171" spans="1:4">
      <c r="A2171" s="17">
        <v>1630404</v>
      </c>
      <c r="B2171" s="17" t="s">
        <v>283</v>
      </c>
      <c r="C2171" s="17" t="s">
        <v>2005</v>
      </c>
      <c r="D2171" s="17" t="s">
        <v>2454</v>
      </c>
    </row>
    <row r="2172" spans="1:4">
      <c r="A2172" s="17">
        <v>1630405</v>
      </c>
      <c r="B2172" s="17" t="s">
        <v>283</v>
      </c>
      <c r="C2172" s="17" t="s">
        <v>2005</v>
      </c>
      <c r="D2172" s="17" t="s">
        <v>2455</v>
      </c>
    </row>
    <row r="2173" spans="1:4">
      <c r="A2173" s="17">
        <v>1630406</v>
      </c>
      <c r="B2173" s="17" t="s">
        <v>283</v>
      </c>
      <c r="C2173" s="17" t="s">
        <v>2005</v>
      </c>
      <c r="D2173" s="17" t="s">
        <v>2456</v>
      </c>
    </row>
    <row r="2174" spans="1:4">
      <c r="A2174" s="17">
        <v>1630407</v>
      </c>
      <c r="B2174" s="17" t="s">
        <v>283</v>
      </c>
      <c r="C2174" s="17" t="s">
        <v>2005</v>
      </c>
      <c r="D2174" s="17" t="s">
        <v>2457</v>
      </c>
    </row>
    <row r="2175" spans="1:4">
      <c r="A2175" s="17">
        <v>1630408</v>
      </c>
      <c r="B2175" s="17" t="s">
        <v>283</v>
      </c>
      <c r="C2175" s="17" t="s">
        <v>2005</v>
      </c>
      <c r="D2175" s="17" t="s">
        <v>2458</v>
      </c>
    </row>
    <row r="2176" spans="1:4">
      <c r="A2176" s="17">
        <v>1630409</v>
      </c>
      <c r="B2176" s="17" t="s">
        <v>283</v>
      </c>
      <c r="C2176" s="17" t="s">
        <v>2005</v>
      </c>
      <c r="D2176" s="17" t="s">
        <v>2459</v>
      </c>
    </row>
    <row r="2177" spans="1:4">
      <c r="A2177" s="17">
        <v>1630410</v>
      </c>
      <c r="B2177" s="17" t="s">
        <v>283</v>
      </c>
      <c r="C2177" s="17" t="s">
        <v>2005</v>
      </c>
      <c r="D2177" s="17" t="s">
        <v>2460</v>
      </c>
    </row>
    <row r="2178" spans="1:4">
      <c r="A2178" s="17">
        <v>1630411</v>
      </c>
      <c r="B2178" s="17" t="s">
        <v>283</v>
      </c>
      <c r="C2178" s="17" t="s">
        <v>2005</v>
      </c>
      <c r="D2178" s="17" t="s">
        <v>2461</v>
      </c>
    </row>
    <row r="2179" spans="1:4">
      <c r="A2179" s="17">
        <v>1630412</v>
      </c>
      <c r="B2179" s="17" t="s">
        <v>283</v>
      </c>
      <c r="C2179" s="17" t="s">
        <v>2005</v>
      </c>
      <c r="D2179" s="17" t="s">
        <v>2462</v>
      </c>
    </row>
    <row r="2180" spans="1:4">
      <c r="A2180" s="17">
        <v>1630413</v>
      </c>
      <c r="B2180" s="17" t="s">
        <v>283</v>
      </c>
      <c r="C2180" s="17" t="s">
        <v>2005</v>
      </c>
      <c r="D2180" s="17" t="s">
        <v>2463</v>
      </c>
    </row>
    <row r="2181" spans="1:4">
      <c r="A2181" s="17">
        <v>1630414</v>
      </c>
      <c r="B2181" s="17" t="s">
        <v>283</v>
      </c>
      <c r="C2181" s="17" t="s">
        <v>2005</v>
      </c>
      <c r="D2181" s="17" t="s">
        <v>2464</v>
      </c>
    </row>
    <row r="2182" spans="1:4">
      <c r="A2182" s="17">
        <v>1630415</v>
      </c>
      <c r="B2182" s="17" t="s">
        <v>283</v>
      </c>
      <c r="C2182" s="17" t="s">
        <v>2005</v>
      </c>
      <c r="D2182" s="17" t="s">
        <v>2465</v>
      </c>
    </row>
    <row r="2183" spans="1:4">
      <c r="A2183" s="17">
        <v>1630416</v>
      </c>
      <c r="B2183" s="17" t="s">
        <v>283</v>
      </c>
      <c r="C2183" s="17" t="s">
        <v>2005</v>
      </c>
      <c r="D2183" s="17" t="s">
        <v>2466</v>
      </c>
    </row>
    <row r="2184" spans="1:4">
      <c r="A2184" s="17">
        <v>1630417</v>
      </c>
      <c r="B2184" s="17" t="s">
        <v>283</v>
      </c>
      <c r="C2184" s="17" t="s">
        <v>2005</v>
      </c>
      <c r="D2184" s="17" t="s">
        <v>2467</v>
      </c>
    </row>
    <row r="2185" spans="1:4">
      <c r="A2185" s="17">
        <v>1630418</v>
      </c>
      <c r="B2185" s="17" t="s">
        <v>283</v>
      </c>
      <c r="C2185" s="17" t="s">
        <v>2005</v>
      </c>
      <c r="D2185" s="17" t="s">
        <v>2468</v>
      </c>
    </row>
    <row r="2186" spans="1:4">
      <c r="A2186" s="17">
        <v>1630419</v>
      </c>
      <c r="B2186" s="17" t="s">
        <v>283</v>
      </c>
      <c r="C2186" s="17" t="s">
        <v>2005</v>
      </c>
      <c r="D2186" s="17" t="s">
        <v>2469</v>
      </c>
    </row>
    <row r="2187" spans="1:4">
      <c r="A2187" s="17">
        <v>1630420</v>
      </c>
      <c r="B2187" s="17" t="s">
        <v>283</v>
      </c>
      <c r="C2187" s="17" t="s">
        <v>2005</v>
      </c>
      <c r="D2187" s="17" t="s">
        <v>2470</v>
      </c>
    </row>
    <row r="2188" spans="1:4">
      <c r="A2188" s="17">
        <v>1630421</v>
      </c>
      <c r="B2188" s="17" t="s">
        <v>283</v>
      </c>
      <c r="C2188" s="17" t="s">
        <v>2005</v>
      </c>
      <c r="D2188" s="17" t="s">
        <v>2471</v>
      </c>
    </row>
    <row r="2189" spans="1:4">
      <c r="A2189" s="17">
        <v>1630422</v>
      </c>
      <c r="B2189" s="17" t="s">
        <v>283</v>
      </c>
      <c r="C2189" s="17" t="s">
        <v>2005</v>
      </c>
      <c r="D2189" s="17" t="s">
        <v>2472</v>
      </c>
    </row>
    <row r="2190" spans="1:4">
      <c r="A2190" s="17">
        <v>1630423</v>
      </c>
      <c r="B2190" s="17" t="s">
        <v>283</v>
      </c>
      <c r="C2190" s="17" t="s">
        <v>2005</v>
      </c>
      <c r="D2190" s="17" t="s">
        <v>2473</v>
      </c>
    </row>
    <row r="2191" spans="1:4">
      <c r="A2191" s="17">
        <v>1630424</v>
      </c>
      <c r="B2191" s="17" t="s">
        <v>283</v>
      </c>
      <c r="C2191" s="17" t="s">
        <v>2005</v>
      </c>
      <c r="D2191" s="17" t="s">
        <v>2474</v>
      </c>
    </row>
    <row r="2192" spans="1:4">
      <c r="A2192" s="17">
        <v>1630425</v>
      </c>
      <c r="B2192" s="17" t="s">
        <v>283</v>
      </c>
      <c r="C2192" s="17" t="s">
        <v>2005</v>
      </c>
      <c r="D2192" s="17" t="s">
        <v>2475</v>
      </c>
    </row>
    <row r="2193" spans="1:4">
      <c r="A2193" s="17">
        <v>1630426</v>
      </c>
      <c r="B2193" s="17" t="s">
        <v>283</v>
      </c>
      <c r="C2193" s="17" t="s">
        <v>2005</v>
      </c>
      <c r="D2193" s="17" t="s">
        <v>2476</v>
      </c>
    </row>
    <row r="2194" spans="1:4">
      <c r="A2194" s="17">
        <v>1630427</v>
      </c>
      <c r="B2194" s="17" t="s">
        <v>283</v>
      </c>
      <c r="C2194" s="17" t="s">
        <v>2005</v>
      </c>
      <c r="D2194" s="17" t="s">
        <v>2477</v>
      </c>
    </row>
    <row r="2195" spans="1:4">
      <c r="A2195" s="17">
        <v>1630428</v>
      </c>
      <c r="B2195" s="17" t="s">
        <v>283</v>
      </c>
      <c r="C2195" s="17" t="s">
        <v>2005</v>
      </c>
      <c r="D2195" s="17" t="s">
        <v>2478</v>
      </c>
    </row>
    <row r="2196" spans="1:4">
      <c r="A2196" s="17">
        <v>1630429</v>
      </c>
      <c r="B2196" s="17" t="s">
        <v>283</v>
      </c>
      <c r="C2196" s="17" t="s">
        <v>2005</v>
      </c>
      <c r="D2196" s="17" t="s">
        <v>2479</v>
      </c>
    </row>
    <row r="2197" spans="1:4">
      <c r="A2197" s="17">
        <v>1630430</v>
      </c>
      <c r="B2197" s="17" t="s">
        <v>283</v>
      </c>
      <c r="C2197" s="17" t="s">
        <v>2005</v>
      </c>
      <c r="D2197" s="17" t="s">
        <v>2480</v>
      </c>
    </row>
    <row r="2198" spans="1:4">
      <c r="A2198" s="17">
        <v>1630431</v>
      </c>
      <c r="B2198" s="17" t="s">
        <v>283</v>
      </c>
      <c r="C2198" s="17" t="s">
        <v>2005</v>
      </c>
      <c r="D2198" s="17" t="s">
        <v>2481</v>
      </c>
    </row>
    <row r="2199" spans="1:4">
      <c r="A2199" s="17">
        <v>1630432</v>
      </c>
      <c r="B2199" s="17" t="s">
        <v>283</v>
      </c>
      <c r="C2199" s="17" t="s">
        <v>2005</v>
      </c>
      <c r="D2199" s="17" t="s">
        <v>2482</v>
      </c>
    </row>
    <row r="2200" spans="1:4">
      <c r="A2200" s="17">
        <v>1630433</v>
      </c>
      <c r="B2200" s="17" t="s">
        <v>283</v>
      </c>
      <c r="C2200" s="17" t="s">
        <v>2005</v>
      </c>
      <c r="D2200" s="17" t="s">
        <v>2483</v>
      </c>
    </row>
    <row r="2201" spans="1:4">
      <c r="A2201" s="17">
        <v>1630434</v>
      </c>
      <c r="B2201" s="17" t="s">
        <v>283</v>
      </c>
      <c r="C2201" s="17" t="s">
        <v>2005</v>
      </c>
      <c r="D2201" s="17" t="s">
        <v>2484</v>
      </c>
    </row>
    <row r="2202" spans="1:4">
      <c r="A2202" s="17">
        <v>1630435</v>
      </c>
      <c r="B2202" s="17" t="s">
        <v>283</v>
      </c>
      <c r="C2202" s="17" t="s">
        <v>2005</v>
      </c>
      <c r="D2202" s="17" t="s">
        <v>2485</v>
      </c>
    </row>
    <row r="2203" spans="1:4">
      <c r="A2203" s="17">
        <v>1630436</v>
      </c>
      <c r="B2203" s="17" t="s">
        <v>283</v>
      </c>
      <c r="C2203" s="17" t="s">
        <v>2005</v>
      </c>
      <c r="D2203" s="17" t="s">
        <v>2486</v>
      </c>
    </row>
    <row r="2204" spans="1:4">
      <c r="A2204" s="17">
        <v>1630437</v>
      </c>
      <c r="B2204" s="17" t="s">
        <v>283</v>
      </c>
      <c r="C2204" s="17" t="s">
        <v>2005</v>
      </c>
      <c r="D2204" s="17" t="s">
        <v>2487</v>
      </c>
    </row>
    <row r="2205" spans="1:4">
      <c r="A2205" s="17">
        <v>1630438</v>
      </c>
      <c r="B2205" s="17" t="s">
        <v>283</v>
      </c>
      <c r="C2205" s="17" t="s">
        <v>2005</v>
      </c>
      <c r="D2205" s="17" t="s">
        <v>2488</v>
      </c>
    </row>
    <row r="2206" spans="1:4">
      <c r="A2206" s="17">
        <v>1630439</v>
      </c>
      <c r="B2206" s="17" t="s">
        <v>283</v>
      </c>
      <c r="C2206" s="17" t="s">
        <v>2005</v>
      </c>
      <c r="D2206" s="17" t="s">
        <v>2489</v>
      </c>
    </row>
    <row r="2207" spans="1:4">
      <c r="A2207" s="17">
        <v>1630440</v>
      </c>
      <c r="B2207" s="17" t="s">
        <v>283</v>
      </c>
      <c r="C2207" s="17" t="s">
        <v>2005</v>
      </c>
      <c r="D2207" s="17" t="s">
        <v>2490</v>
      </c>
    </row>
    <row r="2208" spans="1:4">
      <c r="A2208" s="17">
        <v>1630441</v>
      </c>
      <c r="B2208" s="17" t="s">
        <v>283</v>
      </c>
      <c r="C2208" s="17" t="s">
        <v>2005</v>
      </c>
      <c r="D2208" s="17" t="s">
        <v>2491</v>
      </c>
    </row>
    <row r="2209" spans="1:4">
      <c r="A2209" s="17">
        <v>1630442</v>
      </c>
      <c r="B2209" s="17" t="s">
        <v>283</v>
      </c>
      <c r="C2209" s="17" t="s">
        <v>2005</v>
      </c>
      <c r="D2209" s="17" t="s">
        <v>2492</v>
      </c>
    </row>
    <row r="2210" spans="1:4">
      <c r="A2210" s="17">
        <v>1630443</v>
      </c>
      <c r="B2210" s="17" t="s">
        <v>283</v>
      </c>
      <c r="C2210" s="17" t="s">
        <v>2005</v>
      </c>
      <c r="D2210" s="17" t="s">
        <v>2493</v>
      </c>
    </row>
    <row r="2211" spans="1:4">
      <c r="A2211" s="17">
        <v>1630444</v>
      </c>
      <c r="B2211" s="17" t="s">
        <v>283</v>
      </c>
      <c r="C2211" s="17" t="s">
        <v>2005</v>
      </c>
      <c r="D2211" s="17" t="s">
        <v>2494</v>
      </c>
    </row>
    <row r="2212" spans="1:4">
      <c r="A2212" s="17">
        <v>1630445</v>
      </c>
      <c r="B2212" s="17" t="s">
        <v>283</v>
      </c>
      <c r="C2212" s="17" t="s">
        <v>2005</v>
      </c>
      <c r="D2212" s="17" t="s">
        <v>2495</v>
      </c>
    </row>
    <row r="2213" spans="1:4">
      <c r="A2213" s="17">
        <v>1630446</v>
      </c>
      <c r="B2213" s="17" t="s">
        <v>283</v>
      </c>
      <c r="C2213" s="17" t="s">
        <v>2005</v>
      </c>
      <c r="D2213" s="17" t="s">
        <v>2496</v>
      </c>
    </row>
    <row r="2214" spans="1:4">
      <c r="A2214" s="17">
        <v>1630447</v>
      </c>
      <c r="B2214" s="17" t="s">
        <v>283</v>
      </c>
      <c r="C2214" s="17" t="s">
        <v>2005</v>
      </c>
      <c r="D2214" s="17" t="s">
        <v>2497</v>
      </c>
    </row>
    <row r="2215" spans="1:4">
      <c r="A2215" s="17">
        <v>1630448</v>
      </c>
      <c r="B2215" s="17" t="s">
        <v>283</v>
      </c>
      <c r="C2215" s="17" t="s">
        <v>2005</v>
      </c>
      <c r="D2215" s="17" t="s">
        <v>2498</v>
      </c>
    </row>
    <row r="2216" spans="1:4">
      <c r="A2216" s="17">
        <v>1630449</v>
      </c>
      <c r="B2216" s="17" t="s">
        <v>283</v>
      </c>
      <c r="C2216" s="17" t="s">
        <v>2005</v>
      </c>
      <c r="D2216" s="17" t="s">
        <v>2499</v>
      </c>
    </row>
    <row r="2217" spans="1:4">
      <c r="A2217" s="17">
        <v>1630450</v>
      </c>
      <c r="B2217" s="17" t="s">
        <v>283</v>
      </c>
      <c r="C2217" s="17" t="s">
        <v>2005</v>
      </c>
      <c r="D2217" s="17" t="s">
        <v>2500</v>
      </c>
    </row>
    <row r="2218" spans="1:4">
      <c r="A2218" s="17">
        <v>1630451</v>
      </c>
      <c r="B2218" s="17" t="s">
        <v>283</v>
      </c>
      <c r="C2218" s="17" t="s">
        <v>2005</v>
      </c>
      <c r="D2218" s="17" t="s">
        <v>2501</v>
      </c>
    </row>
    <row r="2219" spans="1:4">
      <c r="A2219" s="17">
        <v>1630452</v>
      </c>
      <c r="B2219" s="17" t="s">
        <v>283</v>
      </c>
      <c r="C2219" s="17" t="s">
        <v>2005</v>
      </c>
      <c r="D2219" s="17" t="s">
        <v>2502</v>
      </c>
    </row>
    <row r="2220" spans="1:4">
      <c r="A2220" s="17">
        <v>1630453</v>
      </c>
      <c r="B2220" s="17" t="s">
        <v>283</v>
      </c>
      <c r="C2220" s="17" t="s">
        <v>2005</v>
      </c>
      <c r="D2220" s="17" t="s">
        <v>2503</v>
      </c>
    </row>
    <row r="2221" spans="1:4">
      <c r="A2221" s="17">
        <v>1630454</v>
      </c>
      <c r="B2221" s="17" t="s">
        <v>283</v>
      </c>
      <c r="C2221" s="17" t="s">
        <v>2005</v>
      </c>
      <c r="D2221" s="17" t="s">
        <v>2504</v>
      </c>
    </row>
    <row r="2222" spans="1:4">
      <c r="A2222" s="17">
        <v>1630455</v>
      </c>
      <c r="B2222" s="17" t="s">
        <v>283</v>
      </c>
      <c r="C2222" s="17" t="s">
        <v>2005</v>
      </c>
      <c r="D2222" s="17" t="s">
        <v>2505</v>
      </c>
    </row>
    <row r="2223" spans="1:4">
      <c r="A2223" s="17">
        <v>1630990</v>
      </c>
      <c r="B2223" s="17" t="s">
        <v>283</v>
      </c>
      <c r="C2223" s="17" t="s">
        <v>2005</v>
      </c>
      <c r="D2223" s="17" t="s">
        <v>2506</v>
      </c>
    </row>
    <row r="2224" spans="1:4">
      <c r="A2224" s="17">
        <v>1630901</v>
      </c>
      <c r="B2224" s="17" t="s">
        <v>283</v>
      </c>
      <c r="C2224" s="17" t="s">
        <v>2005</v>
      </c>
      <c r="D2224" s="17" t="s">
        <v>2507</v>
      </c>
    </row>
    <row r="2225" spans="1:4">
      <c r="A2225" s="17">
        <v>1630902</v>
      </c>
      <c r="B2225" s="17" t="s">
        <v>283</v>
      </c>
      <c r="C2225" s="17" t="s">
        <v>2005</v>
      </c>
      <c r="D2225" s="17" t="s">
        <v>2508</v>
      </c>
    </row>
    <row r="2226" spans="1:4">
      <c r="A2226" s="17">
        <v>1630903</v>
      </c>
      <c r="B2226" s="17" t="s">
        <v>283</v>
      </c>
      <c r="C2226" s="17" t="s">
        <v>2005</v>
      </c>
      <c r="D2226" s="17" t="s">
        <v>2509</v>
      </c>
    </row>
    <row r="2227" spans="1:4">
      <c r="A2227" s="17">
        <v>1630904</v>
      </c>
      <c r="B2227" s="17" t="s">
        <v>283</v>
      </c>
      <c r="C2227" s="17" t="s">
        <v>2005</v>
      </c>
      <c r="D2227" s="17" t="s">
        <v>2510</v>
      </c>
    </row>
    <row r="2228" spans="1:4">
      <c r="A2228" s="17">
        <v>1630905</v>
      </c>
      <c r="B2228" s="17" t="s">
        <v>283</v>
      </c>
      <c r="C2228" s="17" t="s">
        <v>2005</v>
      </c>
      <c r="D2228" s="17" t="s">
        <v>2511</v>
      </c>
    </row>
    <row r="2229" spans="1:4">
      <c r="A2229" s="17">
        <v>1630906</v>
      </c>
      <c r="B2229" s="17" t="s">
        <v>283</v>
      </c>
      <c r="C2229" s="17" t="s">
        <v>2005</v>
      </c>
      <c r="D2229" s="17" t="s">
        <v>2512</v>
      </c>
    </row>
    <row r="2230" spans="1:4">
      <c r="A2230" s="17">
        <v>1630907</v>
      </c>
      <c r="B2230" s="17" t="s">
        <v>283</v>
      </c>
      <c r="C2230" s="17" t="s">
        <v>2005</v>
      </c>
      <c r="D2230" s="17" t="s">
        <v>2513</v>
      </c>
    </row>
    <row r="2231" spans="1:4">
      <c r="A2231" s="17">
        <v>1630908</v>
      </c>
      <c r="B2231" s="17" t="s">
        <v>283</v>
      </c>
      <c r="C2231" s="17" t="s">
        <v>2005</v>
      </c>
      <c r="D2231" s="17" t="s">
        <v>2514</v>
      </c>
    </row>
    <row r="2232" spans="1:4">
      <c r="A2232" s="17">
        <v>1630909</v>
      </c>
      <c r="B2232" s="17" t="s">
        <v>283</v>
      </c>
      <c r="C2232" s="17" t="s">
        <v>2005</v>
      </c>
      <c r="D2232" s="17" t="s">
        <v>2515</v>
      </c>
    </row>
    <row r="2233" spans="1:4">
      <c r="A2233" s="17">
        <v>1630910</v>
      </c>
      <c r="B2233" s="17" t="s">
        <v>283</v>
      </c>
      <c r="C2233" s="17" t="s">
        <v>2005</v>
      </c>
      <c r="D2233" s="17" t="s">
        <v>2516</v>
      </c>
    </row>
    <row r="2234" spans="1:4">
      <c r="A2234" s="17">
        <v>1630911</v>
      </c>
      <c r="B2234" s="17" t="s">
        <v>283</v>
      </c>
      <c r="C2234" s="17" t="s">
        <v>2005</v>
      </c>
      <c r="D2234" s="17" t="s">
        <v>2517</v>
      </c>
    </row>
    <row r="2235" spans="1:4">
      <c r="A2235" s="17">
        <v>1630912</v>
      </c>
      <c r="B2235" s="17" t="s">
        <v>283</v>
      </c>
      <c r="C2235" s="17" t="s">
        <v>2005</v>
      </c>
      <c r="D2235" s="17" t="s">
        <v>2518</v>
      </c>
    </row>
    <row r="2236" spans="1:4">
      <c r="A2236" s="17">
        <v>1630913</v>
      </c>
      <c r="B2236" s="17" t="s">
        <v>283</v>
      </c>
      <c r="C2236" s="17" t="s">
        <v>2005</v>
      </c>
      <c r="D2236" s="17" t="s">
        <v>2519</v>
      </c>
    </row>
    <row r="2237" spans="1:4">
      <c r="A2237" s="17">
        <v>1630914</v>
      </c>
      <c r="B2237" s="17" t="s">
        <v>283</v>
      </c>
      <c r="C2237" s="17" t="s">
        <v>2005</v>
      </c>
      <c r="D2237" s="17" t="s">
        <v>2520</v>
      </c>
    </row>
    <row r="2238" spans="1:4">
      <c r="A2238" s="17">
        <v>1630915</v>
      </c>
      <c r="B2238" s="17" t="s">
        <v>283</v>
      </c>
      <c r="C2238" s="17" t="s">
        <v>2005</v>
      </c>
      <c r="D2238" s="17" t="s">
        <v>2521</v>
      </c>
    </row>
    <row r="2239" spans="1:4">
      <c r="A2239" s="17">
        <v>1630916</v>
      </c>
      <c r="B2239" s="17" t="s">
        <v>283</v>
      </c>
      <c r="C2239" s="17" t="s">
        <v>2005</v>
      </c>
      <c r="D2239" s="17" t="s">
        <v>2522</v>
      </c>
    </row>
    <row r="2240" spans="1:4">
      <c r="A2240" s="17">
        <v>1630917</v>
      </c>
      <c r="B2240" s="17" t="s">
        <v>283</v>
      </c>
      <c r="C2240" s="17" t="s">
        <v>2005</v>
      </c>
      <c r="D2240" s="17" t="s">
        <v>2523</v>
      </c>
    </row>
    <row r="2241" spans="1:4">
      <c r="A2241" s="17">
        <v>1630918</v>
      </c>
      <c r="B2241" s="17" t="s">
        <v>283</v>
      </c>
      <c r="C2241" s="17" t="s">
        <v>2005</v>
      </c>
      <c r="D2241" s="17" t="s">
        <v>2524</v>
      </c>
    </row>
    <row r="2242" spans="1:4">
      <c r="A2242" s="17">
        <v>1630919</v>
      </c>
      <c r="B2242" s="17" t="s">
        <v>283</v>
      </c>
      <c r="C2242" s="17" t="s">
        <v>2005</v>
      </c>
      <c r="D2242" s="17" t="s">
        <v>2525</v>
      </c>
    </row>
    <row r="2243" spans="1:4">
      <c r="A2243" s="17">
        <v>1630920</v>
      </c>
      <c r="B2243" s="17" t="s">
        <v>283</v>
      </c>
      <c r="C2243" s="17" t="s">
        <v>2005</v>
      </c>
      <c r="D2243" s="17" t="s">
        <v>2526</v>
      </c>
    </row>
    <row r="2244" spans="1:4">
      <c r="A2244" s="17">
        <v>1630921</v>
      </c>
      <c r="B2244" s="17" t="s">
        <v>283</v>
      </c>
      <c r="C2244" s="17" t="s">
        <v>2005</v>
      </c>
      <c r="D2244" s="17" t="s">
        <v>2527</v>
      </c>
    </row>
    <row r="2245" spans="1:4">
      <c r="A2245" s="17">
        <v>1630922</v>
      </c>
      <c r="B2245" s="17" t="s">
        <v>283</v>
      </c>
      <c r="C2245" s="17" t="s">
        <v>2005</v>
      </c>
      <c r="D2245" s="17" t="s">
        <v>2528</v>
      </c>
    </row>
    <row r="2246" spans="1:4">
      <c r="A2246" s="17">
        <v>1630923</v>
      </c>
      <c r="B2246" s="17" t="s">
        <v>283</v>
      </c>
      <c r="C2246" s="17" t="s">
        <v>2005</v>
      </c>
      <c r="D2246" s="17" t="s">
        <v>2529</v>
      </c>
    </row>
    <row r="2247" spans="1:4">
      <c r="A2247" s="17">
        <v>1630924</v>
      </c>
      <c r="B2247" s="17" t="s">
        <v>283</v>
      </c>
      <c r="C2247" s="17" t="s">
        <v>2005</v>
      </c>
      <c r="D2247" s="17" t="s">
        <v>2530</v>
      </c>
    </row>
    <row r="2248" spans="1:4">
      <c r="A2248" s="17">
        <v>1630925</v>
      </c>
      <c r="B2248" s="17" t="s">
        <v>283</v>
      </c>
      <c r="C2248" s="17" t="s">
        <v>2005</v>
      </c>
      <c r="D2248" s="17" t="s">
        <v>2531</v>
      </c>
    </row>
    <row r="2249" spans="1:4">
      <c r="A2249" s="17">
        <v>1630926</v>
      </c>
      <c r="B2249" s="17" t="s">
        <v>283</v>
      </c>
      <c r="C2249" s="17" t="s">
        <v>2005</v>
      </c>
      <c r="D2249" s="17" t="s">
        <v>2532</v>
      </c>
    </row>
    <row r="2250" spans="1:4">
      <c r="A2250" s="17">
        <v>1630927</v>
      </c>
      <c r="B2250" s="17" t="s">
        <v>283</v>
      </c>
      <c r="C2250" s="17" t="s">
        <v>2005</v>
      </c>
      <c r="D2250" s="17" t="s">
        <v>2533</v>
      </c>
    </row>
    <row r="2251" spans="1:4">
      <c r="A2251" s="17">
        <v>1630928</v>
      </c>
      <c r="B2251" s="17" t="s">
        <v>283</v>
      </c>
      <c r="C2251" s="17" t="s">
        <v>2005</v>
      </c>
      <c r="D2251" s="17" t="s">
        <v>2534</v>
      </c>
    </row>
    <row r="2252" spans="1:4">
      <c r="A2252" s="17">
        <v>1630929</v>
      </c>
      <c r="B2252" s="17" t="s">
        <v>283</v>
      </c>
      <c r="C2252" s="17" t="s">
        <v>2005</v>
      </c>
      <c r="D2252" s="17" t="s">
        <v>2535</v>
      </c>
    </row>
    <row r="2253" spans="1:4">
      <c r="A2253" s="17">
        <v>1630930</v>
      </c>
      <c r="B2253" s="17" t="s">
        <v>283</v>
      </c>
      <c r="C2253" s="17" t="s">
        <v>2005</v>
      </c>
      <c r="D2253" s="17" t="s">
        <v>2536</v>
      </c>
    </row>
    <row r="2254" spans="1:4">
      <c r="A2254" s="17">
        <v>1636090</v>
      </c>
      <c r="B2254" s="17" t="s">
        <v>283</v>
      </c>
      <c r="C2254" s="17" t="s">
        <v>2005</v>
      </c>
      <c r="D2254" s="17" t="s">
        <v>2537</v>
      </c>
    </row>
    <row r="2255" spans="1:4">
      <c r="A2255" s="17">
        <v>1636001</v>
      </c>
      <c r="B2255" s="17" t="s">
        <v>283</v>
      </c>
      <c r="C2255" s="17" t="s">
        <v>2005</v>
      </c>
      <c r="D2255" s="17" t="s">
        <v>2538</v>
      </c>
    </row>
    <row r="2256" spans="1:4">
      <c r="A2256" s="17">
        <v>1636002</v>
      </c>
      <c r="B2256" s="17" t="s">
        <v>283</v>
      </c>
      <c r="C2256" s="17" t="s">
        <v>2005</v>
      </c>
      <c r="D2256" s="17" t="s">
        <v>2539</v>
      </c>
    </row>
    <row r="2257" spans="1:4">
      <c r="A2257" s="17">
        <v>1636003</v>
      </c>
      <c r="B2257" s="17" t="s">
        <v>283</v>
      </c>
      <c r="C2257" s="17" t="s">
        <v>2005</v>
      </c>
      <c r="D2257" s="17" t="s">
        <v>2540</v>
      </c>
    </row>
    <row r="2258" spans="1:4">
      <c r="A2258" s="17">
        <v>1636004</v>
      </c>
      <c r="B2258" s="17" t="s">
        <v>283</v>
      </c>
      <c r="C2258" s="17" t="s">
        <v>2005</v>
      </c>
      <c r="D2258" s="17" t="s">
        <v>2541</v>
      </c>
    </row>
    <row r="2259" spans="1:4">
      <c r="A2259" s="17">
        <v>1636005</v>
      </c>
      <c r="B2259" s="17" t="s">
        <v>283</v>
      </c>
      <c r="C2259" s="17" t="s">
        <v>2005</v>
      </c>
      <c r="D2259" s="17" t="s">
        <v>2542</v>
      </c>
    </row>
    <row r="2260" spans="1:4">
      <c r="A2260" s="17">
        <v>1636006</v>
      </c>
      <c r="B2260" s="17" t="s">
        <v>283</v>
      </c>
      <c r="C2260" s="17" t="s">
        <v>2005</v>
      </c>
      <c r="D2260" s="17" t="s">
        <v>2543</v>
      </c>
    </row>
    <row r="2261" spans="1:4">
      <c r="A2261" s="17">
        <v>1636007</v>
      </c>
      <c r="B2261" s="17" t="s">
        <v>283</v>
      </c>
      <c r="C2261" s="17" t="s">
        <v>2005</v>
      </c>
      <c r="D2261" s="17" t="s">
        <v>2544</v>
      </c>
    </row>
    <row r="2262" spans="1:4">
      <c r="A2262" s="17">
        <v>1636008</v>
      </c>
      <c r="B2262" s="17" t="s">
        <v>283</v>
      </c>
      <c r="C2262" s="17" t="s">
        <v>2005</v>
      </c>
      <c r="D2262" s="17" t="s">
        <v>2545</v>
      </c>
    </row>
    <row r="2263" spans="1:4">
      <c r="A2263" s="17">
        <v>1636009</v>
      </c>
      <c r="B2263" s="17" t="s">
        <v>283</v>
      </c>
      <c r="C2263" s="17" t="s">
        <v>2005</v>
      </c>
      <c r="D2263" s="17" t="s">
        <v>2546</v>
      </c>
    </row>
    <row r="2264" spans="1:4">
      <c r="A2264" s="17">
        <v>1636010</v>
      </c>
      <c r="B2264" s="17" t="s">
        <v>283</v>
      </c>
      <c r="C2264" s="17" t="s">
        <v>2005</v>
      </c>
      <c r="D2264" s="17" t="s">
        <v>2547</v>
      </c>
    </row>
    <row r="2265" spans="1:4">
      <c r="A2265" s="17">
        <v>1636011</v>
      </c>
      <c r="B2265" s="17" t="s">
        <v>283</v>
      </c>
      <c r="C2265" s="17" t="s">
        <v>2005</v>
      </c>
      <c r="D2265" s="17" t="s">
        <v>2548</v>
      </c>
    </row>
    <row r="2266" spans="1:4">
      <c r="A2266" s="17">
        <v>1636012</v>
      </c>
      <c r="B2266" s="17" t="s">
        <v>283</v>
      </c>
      <c r="C2266" s="17" t="s">
        <v>2005</v>
      </c>
      <c r="D2266" s="17" t="s">
        <v>2549</v>
      </c>
    </row>
    <row r="2267" spans="1:4">
      <c r="A2267" s="17">
        <v>1636013</v>
      </c>
      <c r="B2267" s="17" t="s">
        <v>283</v>
      </c>
      <c r="C2267" s="17" t="s">
        <v>2005</v>
      </c>
      <c r="D2267" s="17" t="s">
        <v>2550</v>
      </c>
    </row>
    <row r="2268" spans="1:4">
      <c r="A2268" s="17">
        <v>1636014</v>
      </c>
      <c r="B2268" s="17" t="s">
        <v>283</v>
      </c>
      <c r="C2268" s="17" t="s">
        <v>2005</v>
      </c>
      <c r="D2268" s="17" t="s">
        <v>2551</v>
      </c>
    </row>
    <row r="2269" spans="1:4">
      <c r="A2269" s="17">
        <v>1636015</v>
      </c>
      <c r="B2269" s="17" t="s">
        <v>283</v>
      </c>
      <c r="C2269" s="17" t="s">
        <v>2005</v>
      </c>
      <c r="D2269" s="17" t="s">
        <v>2552</v>
      </c>
    </row>
    <row r="2270" spans="1:4">
      <c r="A2270" s="17">
        <v>1636016</v>
      </c>
      <c r="B2270" s="17" t="s">
        <v>283</v>
      </c>
      <c r="C2270" s="17" t="s">
        <v>2005</v>
      </c>
      <c r="D2270" s="17" t="s">
        <v>2553</v>
      </c>
    </row>
    <row r="2271" spans="1:4">
      <c r="A2271" s="17">
        <v>1636017</v>
      </c>
      <c r="B2271" s="17" t="s">
        <v>283</v>
      </c>
      <c r="C2271" s="17" t="s">
        <v>2005</v>
      </c>
      <c r="D2271" s="17" t="s">
        <v>2554</v>
      </c>
    </row>
    <row r="2272" spans="1:4">
      <c r="A2272" s="17">
        <v>1636018</v>
      </c>
      <c r="B2272" s="17" t="s">
        <v>283</v>
      </c>
      <c r="C2272" s="17" t="s">
        <v>2005</v>
      </c>
      <c r="D2272" s="17" t="s">
        <v>2555</v>
      </c>
    </row>
    <row r="2273" spans="1:4">
      <c r="A2273" s="17">
        <v>1636019</v>
      </c>
      <c r="B2273" s="17" t="s">
        <v>283</v>
      </c>
      <c r="C2273" s="17" t="s">
        <v>2005</v>
      </c>
      <c r="D2273" s="17" t="s">
        <v>2556</v>
      </c>
    </row>
    <row r="2274" spans="1:4">
      <c r="A2274" s="17">
        <v>1636020</v>
      </c>
      <c r="B2274" s="17" t="s">
        <v>283</v>
      </c>
      <c r="C2274" s="17" t="s">
        <v>2005</v>
      </c>
      <c r="D2274" s="17" t="s">
        <v>2557</v>
      </c>
    </row>
    <row r="2275" spans="1:4">
      <c r="A2275" s="17">
        <v>1636021</v>
      </c>
      <c r="B2275" s="17" t="s">
        <v>283</v>
      </c>
      <c r="C2275" s="17" t="s">
        <v>2005</v>
      </c>
      <c r="D2275" s="17" t="s">
        <v>2558</v>
      </c>
    </row>
    <row r="2276" spans="1:4">
      <c r="A2276" s="17">
        <v>1636022</v>
      </c>
      <c r="B2276" s="17" t="s">
        <v>283</v>
      </c>
      <c r="C2276" s="17" t="s">
        <v>2005</v>
      </c>
      <c r="D2276" s="17" t="s">
        <v>2559</v>
      </c>
    </row>
    <row r="2277" spans="1:4">
      <c r="A2277" s="17">
        <v>1636023</v>
      </c>
      <c r="B2277" s="17" t="s">
        <v>283</v>
      </c>
      <c r="C2277" s="17" t="s">
        <v>2005</v>
      </c>
      <c r="D2277" s="17" t="s">
        <v>2560</v>
      </c>
    </row>
    <row r="2278" spans="1:4">
      <c r="A2278" s="17">
        <v>1636024</v>
      </c>
      <c r="B2278" s="17" t="s">
        <v>283</v>
      </c>
      <c r="C2278" s="17" t="s">
        <v>2005</v>
      </c>
      <c r="D2278" s="17" t="s">
        <v>2561</v>
      </c>
    </row>
    <row r="2279" spans="1:4">
      <c r="A2279" s="17">
        <v>1636025</v>
      </c>
      <c r="B2279" s="17" t="s">
        <v>283</v>
      </c>
      <c r="C2279" s="17" t="s">
        <v>2005</v>
      </c>
      <c r="D2279" s="17" t="s">
        <v>2562</v>
      </c>
    </row>
    <row r="2280" spans="1:4">
      <c r="A2280" s="17">
        <v>1636026</v>
      </c>
      <c r="B2280" s="17" t="s">
        <v>283</v>
      </c>
      <c r="C2280" s="17" t="s">
        <v>2005</v>
      </c>
      <c r="D2280" s="17" t="s">
        <v>2563</v>
      </c>
    </row>
    <row r="2281" spans="1:4">
      <c r="A2281" s="17">
        <v>1636027</v>
      </c>
      <c r="B2281" s="17" t="s">
        <v>283</v>
      </c>
      <c r="C2281" s="17" t="s">
        <v>2005</v>
      </c>
      <c r="D2281" s="17" t="s">
        <v>2564</v>
      </c>
    </row>
    <row r="2282" spans="1:4">
      <c r="A2282" s="17">
        <v>1636028</v>
      </c>
      <c r="B2282" s="17" t="s">
        <v>283</v>
      </c>
      <c r="C2282" s="17" t="s">
        <v>2005</v>
      </c>
      <c r="D2282" s="17" t="s">
        <v>2565</v>
      </c>
    </row>
    <row r="2283" spans="1:4">
      <c r="A2283" s="17">
        <v>1636029</v>
      </c>
      <c r="B2283" s="17" t="s">
        <v>283</v>
      </c>
      <c r="C2283" s="17" t="s">
        <v>2005</v>
      </c>
      <c r="D2283" s="17" t="s">
        <v>2566</v>
      </c>
    </row>
    <row r="2284" spans="1:4">
      <c r="A2284" s="17">
        <v>1636030</v>
      </c>
      <c r="B2284" s="17" t="s">
        <v>283</v>
      </c>
      <c r="C2284" s="17" t="s">
        <v>2005</v>
      </c>
      <c r="D2284" s="17" t="s">
        <v>2567</v>
      </c>
    </row>
    <row r="2285" spans="1:4">
      <c r="A2285" s="17">
        <v>1636031</v>
      </c>
      <c r="B2285" s="17" t="s">
        <v>283</v>
      </c>
      <c r="C2285" s="17" t="s">
        <v>2005</v>
      </c>
      <c r="D2285" s="17" t="s">
        <v>2568</v>
      </c>
    </row>
    <row r="2286" spans="1:4">
      <c r="A2286" s="17">
        <v>1636032</v>
      </c>
      <c r="B2286" s="17" t="s">
        <v>283</v>
      </c>
      <c r="C2286" s="17" t="s">
        <v>2005</v>
      </c>
      <c r="D2286" s="17" t="s">
        <v>2569</v>
      </c>
    </row>
    <row r="2287" spans="1:4">
      <c r="A2287" s="17">
        <v>1636033</v>
      </c>
      <c r="B2287" s="17" t="s">
        <v>283</v>
      </c>
      <c r="C2287" s="17" t="s">
        <v>2005</v>
      </c>
      <c r="D2287" s="17" t="s">
        <v>2570</v>
      </c>
    </row>
    <row r="2288" spans="1:4">
      <c r="A2288" s="17">
        <v>1636034</v>
      </c>
      <c r="B2288" s="17" t="s">
        <v>283</v>
      </c>
      <c r="C2288" s="17" t="s">
        <v>2005</v>
      </c>
      <c r="D2288" s="17" t="s">
        <v>2571</v>
      </c>
    </row>
    <row r="2289" spans="1:4">
      <c r="A2289" s="17">
        <v>1636035</v>
      </c>
      <c r="B2289" s="17" t="s">
        <v>283</v>
      </c>
      <c r="C2289" s="17" t="s">
        <v>2005</v>
      </c>
      <c r="D2289" s="17" t="s">
        <v>2572</v>
      </c>
    </row>
    <row r="2290" spans="1:4">
      <c r="A2290" s="17">
        <v>1636036</v>
      </c>
      <c r="B2290" s="17" t="s">
        <v>283</v>
      </c>
      <c r="C2290" s="17" t="s">
        <v>2005</v>
      </c>
      <c r="D2290" s="17" t="s">
        <v>2573</v>
      </c>
    </row>
    <row r="2291" spans="1:4">
      <c r="A2291" s="17">
        <v>1636037</v>
      </c>
      <c r="B2291" s="17" t="s">
        <v>283</v>
      </c>
      <c r="C2291" s="17" t="s">
        <v>2005</v>
      </c>
      <c r="D2291" s="17" t="s">
        <v>2574</v>
      </c>
    </row>
    <row r="2292" spans="1:4">
      <c r="A2292" s="17">
        <v>1636038</v>
      </c>
      <c r="B2292" s="17" t="s">
        <v>283</v>
      </c>
      <c r="C2292" s="17" t="s">
        <v>2005</v>
      </c>
      <c r="D2292" s="17" t="s">
        <v>2575</v>
      </c>
    </row>
    <row r="2293" spans="1:4">
      <c r="A2293" s="17">
        <v>1606190</v>
      </c>
      <c r="B2293" s="17" t="s">
        <v>283</v>
      </c>
      <c r="C2293" s="17" t="s">
        <v>2005</v>
      </c>
      <c r="D2293" s="17" t="s">
        <v>2576</v>
      </c>
    </row>
    <row r="2294" spans="1:4">
      <c r="A2294" s="17">
        <v>1606101</v>
      </c>
      <c r="B2294" s="17" t="s">
        <v>283</v>
      </c>
      <c r="C2294" s="17" t="s">
        <v>2005</v>
      </c>
      <c r="D2294" s="17" t="s">
        <v>2577</v>
      </c>
    </row>
    <row r="2295" spans="1:4">
      <c r="A2295" s="17">
        <v>1606102</v>
      </c>
      <c r="B2295" s="17" t="s">
        <v>283</v>
      </c>
      <c r="C2295" s="17" t="s">
        <v>2005</v>
      </c>
      <c r="D2295" s="17" t="s">
        <v>2578</v>
      </c>
    </row>
    <row r="2296" spans="1:4">
      <c r="A2296" s="17">
        <v>1606103</v>
      </c>
      <c r="B2296" s="17" t="s">
        <v>283</v>
      </c>
      <c r="C2296" s="17" t="s">
        <v>2005</v>
      </c>
      <c r="D2296" s="17" t="s">
        <v>2579</v>
      </c>
    </row>
    <row r="2297" spans="1:4">
      <c r="A2297" s="17">
        <v>1606104</v>
      </c>
      <c r="B2297" s="17" t="s">
        <v>283</v>
      </c>
      <c r="C2297" s="17" t="s">
        <v>2005</v>
      </c>
      <c r="D2297" s="17" t="s">
        <v>2580</v>
      </c>
    </row>
    <row r="2298" spans="1:4">
      <c r="A2298" s="17">
        <v>1606105</v>
      </c>
      <c r="B2298" s="17" t="s">
        <v>283</v>
      </c>
      <c r="C2298" s="17" t="s">
        <v>2005</v>
      </c>
      <c r="D2298" s="17" t="s">
        <v>2581</v>
      </c>
    </row>
    <row r="2299" spans="1:4">
      <c r="A2299" s="17">
        <v>1606106</v>
      </c>
      <c r="B2299" s="17" t="s">
        <v>283</v>
      </c>
      <c r="C2299" s="17" t="s">
        <v>2005</v>
      </c>
      <c r="D2299" s="17" t="s">
        <v>2582</v>
      </c>
    </row>
    <row r="2300" spans="1:4">
      <c r="A2300" s="17">
        <v>1606107</v>
      </c>
      <c r="B2300" s="17" t="s">
        <v>283</v>
      </c>
      <c r="C2300" s="17" t="s">
        <v>2005</v>
      </c>
      <c r="D2300" s="17" t="s">
        <v>2583</v>
      </c>
    </row>
    <row r="2301" spans="1:4">
      <c r="A2301" s="17">
        <v>1606108</v>
      </c>
      <c r="B2301" s="17" t="s">
        <v>283</v>
      </c>
      <c r="C2301" s="17" t="s">
        <v>2005</v>
      </c>
      <c r="D2301" s="17" t="s">
        <v>2584</v>
      </c>
    </row>
    <row r="2302" spans="1:4">
      <c r="A2302" s="17">
        <v>1606109</v>
      </c>
      <c r="B2302" s="17" t="s">
        <v>283</v>
      </c>
      <c r="C2302" s="17" t="s">
        <v>2005</v>
      </c>
      <c r="D2302" s="17" t="s">
        <v>2585</v>
      </c>
    </row>
    <row r="2303" spans="1:4">
      <c r="A2303" s="17">
        <v>1606110</v>
      </c>
      <c r="B2303" s="17" t="s">
        <v>283</v>
      </c>
      <c r="C2303" s="17" t="s">
        <v>2005</v>
      </c>
      <c r="D2303" s="17" t="s">
        <v>2586</v>
      </c>
    </row>
    <row r="2304" spans="1:4">
      <c r="A2304" s="17">
        <v>1606111</v>
      </c>
      <c r="B2304" s="17" t="s">
        <v>283</v>
      </c>
      <c r="C2304" s="17" t="s">
        <v>2005</v>
      </c>
      <c r="D2304" s="17" t="s">
        <v>2587</v>
      </c>
    </row>
    <row r="2305" spans="1:4">
      <c r="A2305" s="17">
        <v>1606112</v>
      </c>
      <c r="B2305" s="17" t="s">
        <v>283</v>
      </c>
      <c r="C2305" s="17" t="s">
        <v>2005</v>
      </c>
      <c r="D2305" s="17" t="s">
        <v>2588</v>
      </c>
    </row>
    <row r="2306" spans="1:4">
      <c r="A2306" s="17">
        <v>1606113</v>
      </c>
      <c r="B2306" s="17" t="s">
        <v>283</v>
      </c>
      <c r="C2306" s="17" t="s">
        <v>2005</v>
      </c>
      <c r="D2306" s="17" t="s">
        <v>2589</v>
      </c>
    </row>
    <row r="2307" spans="1:4">
      <c r="A2307" s="17">
        <v>1606114</v>
      </c>
      <c r="B2307" s="17" t="s">
        <v>283</v>
      </c>
      <c r="C2307" s="17" t="s">
        <v>2005</v>
      </c>
      <c r="D2307" s="17" t="s">
        <v>2590</v>
      </c>
    </row>
    <row r="2308" spans="1:4">
      <c r="A2308" s="17">
        <v>1606115</v>
      </c>
      <c r="B2308" s="17" t="s">
        <v>283</v>
      </c>
      <c r="C2308" s="17" t="s">
        <v>2005</v>
      </c>
      <c r="D2308" s="17" t="s">
        <v>2591</v>
      </c>
    </row>
    <row r="2309" spans="1:4">
      <c r="A2309" s="17">
        <v>1606116</v>
      </c>
      <c r="B2309" s="17" t="s">
        <v>283</v>
      </c>
      <c r="C2309" s="17" t="s">
        <v>2005</v>
      </c>
      <c r="D2309" s="17" t="s">
        <v>2592</v>
      </c>
    </row>
    <row r="2310" spans="1:4">
      <c r="A2310" s="17">
        <v>1606117</v>
      </c>
      <c r="B2310" s="17" t="s">
        <v>283</v>
      </c>
      <c r="C2310" s="17" t="s">
        <v>2005</v>
      </c>
      <c r="D2310" s="17" t="s">
        <v>2593</v>
      </c>
    </row>
    <row r="2311" spans="1:4">
      <c r="A2311" s="17">
        <v>1606118</v>
      </c>
      <c r="B2311" s="17" t="s">
        <v>283</v>
      </c>
      <c r="C2311" s="17" t="s">
        <v>2005</v>
      </c>
      <c r="D2311" s="17" t="s">
        <v>2594</v>
      </c>
    </row>
    <row r="2312" spans="1:4">
      <c r="A2312" s="17">
        <v>1606119</v>
      </c>
      <c r="B2312" s="17" t="s">
        <v>283</v>
      </c>
      <c r="C2312" s="17" t="s">
        <v>2005</v>
      </c>
      <c r="D2312" s="17" t="s">
        <v>2595</v>
      </c>
    </row>
    <row r="2313" spans="1:4">
      <c r="A2313" s="17">
        <v>1606120</v>
      </c>
      <c r="B2313" s="17" t="s">
        <v>283</v>
      </c>
      <c r="C2313" s="17" t="s">
        <v>2005</v>
      </c>
      <c r="D2313" s="17" t="s">
        <v>2596</v>
      </c>
    </row>
    <row r="2314" spans="1:4">
      <c r="A2314" s="17">
        <v>1606121</v>
      </c>
      <c r="B2314" s="17" t="s">
        <v>283</v>
      </c>
      <c r="C2314" s="17" t="s">
        <v>2005</v>
      </c>
      <c r="D2314" s="17" t="s">
        <v>2597</v>
      </c>
    </row>
    <row r="2315" spans="1:4">
      <c r="A2315" s="17">
        <v>1606122</v>
      </c>
      <c r="B2315" s="17" t="s">
        <v>283</v>
      </c>
      <c r="C2315" s="17" t="s">
        <v>2005</v>
      </c>
      <c r="D2315" s="17" t="s">
        <v>2598</v>
      </c>
    </row>
    <row r="2316" spans="1:4">
      <c r="A2316" s="17">
        <v>1606123</v>
      </c>
      <c r="B2316" s="17" t="s">
        <v>283</v>
      </c>
      <c r="C2316" s="17" t="s">
        <v>2005</v>
      </c>
      <c r="D2316" s="17" t="s">
        <v>2599</v>
      </c>
    </row>
    <row r="2317" spans="1:4">
      <c r="A2317" s="17">
        <v>1606124</v>
      </c>
      <c r="B2317" s="17" t="s">
        <v>283</v>
      </c>
      <c r="C2317" s="17" t="s">
        <v>2005</v>
      </c>
      <c r="D2317" s="17" t="s">
        <v>2600</v>
      </c>
    </row>
    <row r="2318" spans="1:4">
      <c r="A2318" s="17">
        <v>1606125</v>
      </c>
      <c r="B2318" s="17" t="s">
        <v>283</v>
      </c>
      <c r="C2318" s="17" t="s">
        <v>2005</v>
      </c>
      <c r="D2318" s="17" t="s">
        <v>2601</v>
      </c>
    </row>
    <row r="2319" spans="1:4">
      <c r="A2319" s="17">
        <v>1606126</v>
      </c>
      <c r="B2319" s="17" t="s">
        <v>283</v>
      </c>
      <c r="C2319" s="17" t="s">
        <v>2005</v>
      </c>
      <c r="D2319" s="17" t="s">
        <v>2602</v>
      </c>
    </row>
    <row r="2320" spans="1:4">
      <c r="A2320" s="17">
        <v>1606127</v>
      </c>
      <c r="B2320" s="17" t="s">
        <v>283</v>
      </c>
      <c r="C2320" s="17" t="s">
        <v>2005</v>
      </c>
      <c r="D2320" s="17" t="s">
        <v>2603</v>
      </c>
    </row>
    <row r="2321" spans="1:4">
      <c r="A2321" s="17">
        <v>1606128</v>
      </c>
      <c r="B2321" s="17" t="s">
        <v>283</v>
      </c>
      <c r="C2321" s="17" t="s">
        <v>2005</v>
      </c>
      <c r="D2321" s="17" t="s">
        <v>2604</v>
      </c>
    </row>
    <row r="2322" spans="1:4">
      <c r="A2322" s="17">
        <v>1606129</v>
      </c>
      <c r="B2322" s="17" t="s">
        <v>283</v>
      </c>
      <c r="C2322" s="17" t="s">
        <v>2005</v>
      </c>
      <c r="D2322" s="17" t="s">
        <v>2605</v>
      </c>
    </row>
    <row r="2323" spans="1:4">
      <c r="A2323" s="17">
        <v>1606130</v>
      </c>
      <c r="B2323" s="17" t="s">
        <v>283</v>
      </c>
      <c r="C2323" s="17" t="s">
        <v>2005</v>
      </c>
      <c r="D2323" s="17" t="s">
        <v>2606</v>
      </c>
    </row>
    <row r="2324" spans="1:4">
      <c r="A2324" s="17">
        <v>1606131</v>
      </c>
      <c r="B2324" s="17" t="s">
        <v>283</v>
      </c>
      <c r="C2324" s="17" t="s">
        <v>2005</v>
      </c>
      <c r="D2324" s="17" t="s">
        <v>2607</v>
      </c>
    </row>
    <row r="2325" spans="1:4">
      <c r="A2325" s="17">
        <v>1606132</v>
      </c>
      <c r="B2325" s="17" t="s">
        <v>283</v>
      </c>
      <c r="C2325" s="17" t="s">
        <v>2005</v>
      </c>
      <c r="D2325" s="17" t="s">
        <v>2608</v>
      </c>
    </row>
    <row r="2326" spans="1:4">
      <c r="A2326" s="17">
        <v>1606133</v>
      </c>
      <c r="B2326" s="17" t="s">
        <v>283</v>
      </c>
      <c r="C2326" s="17" t="s">
        <v>2005</v>
      </c>
      <c r="D2326" s="17" t="s">
        <v>2609</v>
      </c>
    </row>
    <row r="2327" spans="1:4">
      <c r="A2327" s="17">
        <v>1606134</v>
      </c>
      <c r="B2327" s="17" t="s">
        <v>283</v>
      </c>
      <c r="C2327" s="17" t="s">
        <v>2005</v>
      </c>
      <c r="D2327" s="17" t="s">
        <v>2610</v>
      </c>
    </row>
    <row r="2328" spans="1:4">
      <c r="A2328" s="17">
        <v>1606135</v>
      </c>
      <c r="B2328" s="17" t="s">
        <v>283</v>
      </c>
      <c r="C2328" s="17" t="s">
        <v>2005</v>
      </c>
      <c r="D2328" s="17" t="s">
        <v>2611</v>
      </c>
    </row>
    <row r="2329" spans="1:4">
      <c r="A2329" s="17">
        <v>1606136</v>
      </c>
      <c r="B2329" s="17" t="s">
        <v>283</v>
      </c>
      <c r="C2329" s="17" t="s">
        <v>2005</v>
      </c>
      <c r="D2329" s="17" t="s">
        <v>2612</v>
      </c>
    </row>
    <row r="2330" spans="1:4">
      <c r="A2330" s="17">
        <v>1606137</v>
      </c>
      <c r="B2330" s="17" t="s">
        <v>283</v>
      </c>
      <c r="C2330" s="17" t="s">
        <v>2005</v>
      </c>
      <c r="D2330" s="17" t="s">
        <v>2613</v>
      </c>
    </row>
    <row r="2331" spans="1:4">
      <c r="A2331" s="17">
        <v>1606138</v>
      </c>
      <c r="B2331" s="17" t="s">
        <v>283</v>
      </c>
      <c r="C2331" s="17" t="s">
        <v>2005</v>
      </c>
      <c r="D2331" s="17" t="s">
        <v>2614</v>
      </c>
    </row>
    <row r="2332" spans="1:4">
      <c r="A2332" s="17">
        <v>1606139</v>
      </c>
      <c r="B2332" s="17" t="s">
        <v>283</v>
      </c>
      <c r="C2332" s="17" t="s">
        <v>2005</v>
      </c>
      <c r="D2332" s="17" t="s">
        <v>2615</v>
      </c>
    </row>
    <row r="2333" spans="1:4">
      <c r="A2333" s="17">
        <v>1631490</v>
      </c>
      <c r="B2333" s="17" t="s">
        <v>283</v>
      </c>
      <c r="C2333" s="17" t="s">
        <v>2005</v>
      </c>
      <c r="D2333" s="17" t="s">
        <v>2616</v>
      </c>
    </row>
    <row r="2334" spans="1:4">
      <c r="A2334" s="17">
        <v>1631401</v>
      </c>
      <c r="B2334" s="17" t="s">
        <v>283</v>
      </c>
      <c r="C2334" s="17" t="s">
        <v>2005</v>
      </c>
      <c r="D2334" s="17" t="s">
        <v>2617</v>
      </c>
    </row>
    <row r="2335" spans="1:4">
      <c r="A2335" s="17">
        <v>1631402</v>
      </c>
      <c r="B2335" s="17" t="s">
        <v>283</v>
      </c>
      <c r="C2335" s="17" t="s">
        <v>2005</v>
      </c>
      <c r="D2335" s="17" t="s">
        <v>2618</v>
      </c>
    </row>
    <row r="2336" spans="1:4">
      <c r="A2336" s="17">
        <v>1631403</v>
      </c>
      <c r="B2336" s="17" t="s">
        <v>283</v>
      </c>
      <c r="C2336" s="17" t="s">
        <v>2005</v>
      </c>
      <c r="D2336" s="17" t="s">
        <v>2619</v>
      </c>
    </row>
    <row r="2337" spans="1:4">
      <c r="A2337" s="17">
        <v>1631404</v>
      </c>
      <c r="B2337" s="17" t="s">
        <v>283</v>
      </c>
      <c r="C2337" s="17" t="s">
        <v>2005</v>
      </c>
      <c r="D2337" s="17" t="s">
        <v>2620</v>
      </c>
    </row>
    <row r="2338" spans="1:4">
      <c r="A2338" s="17">
        <v>1631405</v>
      </c>
      <c r="B2338" s="17" t="s">
        <v>283</v>
      </c>
      <c r="C2338" s="17" t="s">
        <v>2005</v>
      </c>
      <c r="D2338" s="17" t="s">
        <v>2621</v>
      </c>
    </row>
    <row r="2339" spans="1:4">
      <c r="A2339" s="17">
        <v>1631406</v>
      </c>
      <c r="B2339" s="17" t="s">
        <v>283</v>
      </c>
      <c r="C2339" s="17" t="s">
        <v>2005</v>
      </c>
      <c r="D2339" s="17" t="s">
        <v>2622</v>
      </c>
    </row>
    <row r="2340" spans="1:4">
      <c r="A2340" s="17">
        <v>1631407</v>
      </c>
      <c r="B2340" s="17" t="s">
        <v>283</v>
      </c>
      <c r="C2340" s="17" t="s">
        <v>2005</v>
      </c>
      <c r="D2340" s="17" t="s">
        <v>2623</v>
      </c>
    </row>
    <row r="2341" spans="1:4">
      <c r="A2341" s="17">
        <v>1631408</v>
      </c>
      <c r="B2341" s="17" t="s">
        <v>283</v>
      </c>
      <c r="C2341" s="17" t="s">
        <v>2005</v>
      </c>
      <c r="D2341" s="17" t="s">
        <v>2624</v>
      </c>
    </row>
    <row r="2342" spans="1:4">
      <c r="A2342" s="17">
        <v>1631409</v>
      </c>
      <c r="B2342" s="17" t="s">
        <v>283</v>
      </c>
      <c r="C2342" s="17" t="s">
        <v>2005</v>
      </c>
      <c r="D2342" s="17" t="s">
        <v>2625</v>
      </c>
    </row>
    <row r="2343" spans="1:4">
      <c r="A2343" s="17">
        <v>1631410</v>
      </c>
      <c r="B2343" s="17" t="s">
        <v>283</v>
      </c>
      <c r="C2343" s="17" t="s">
        <v>2005</v>
      </c>
      <c r="D2343" s="17" t="s">
        <v>2626</v>
      </c>
    </row>
    <row r="2344" spans="1:4">
      <c r="A2344" s="17">
        <v>1631411</v>
      </c>
      <c r="B2344" s="17" t="s">
        <v>283</v>
      </c>
      <c r="C2344" s="17" t="s">
        <v>2005</v>
      </c>
      <c r="D2344" s="17" t="s">
        <v>2627</v>
      </c>
    </row>
    <row r="2345" spans="1:4">
      <c r="A2345" s="17">
        <v>1631412</v>
      </c>
      <c r="B2345" s="17" t="s">
        <v>283</v>
      </c>
      <c r="C2345" s="17" t="s">
        <v>2005</v>
      </c>
      <c r="D2345" s="17" t="s">
        <v>2628</v>
      </c>
    </row>
    <row r="2346" spans="1:4">
      <c r="A2346" s="17">
        <v>1631413</v>
      </c>
      <c r="B2346" s="17" t="s">
        <v>283</v>
      </c>
      <c r="C2346" s="17" t="s">
        <v>2005</v>
      </c>
      <c r="D2346" s="17" t="s">
        <v>2629</v>
      </c>
    </row>
    <row r="2347" spans="1:4">
      <c r="A2347" s="17">
        <v>1631414</v>
      </c>
      <c r="B2347" s="17" t="s">
        <v>283</v>
      </c>
      <c r="C2347" s="17" t="s">
        <v>2005</v>
      </c>
      <c r="D2347" s="17" t="s">
        <v>2630</v>
      </c>
    </row>
    <row r="2348" spans="1:4">
      <c r="A2348" s="17">
        <v>1631415</v>
      </c>
      <c r="B2348" s="17" t="s">
        <v>283</v>
      </c>
      <c r="C2348" s="17" t="s">
        <v>2005</v>
      </c>
      <c r="D2348" s="17" t="s">
        <v>2631</v>
      </c>
    </row>
    <row r="2349" spans="1:4">
      <c r="A2349" s="17">
        <v>1631416</v>
      </c>
      <c r="B2349" s="17" t="s">
        <v>283</v>
      </c>
      <c r="C2349" s="17" t="s">
        <v>2005</v>
      </c>
      <c r="D2349" s="17" t="s">
        <v>2632</v>
      </c>
    </row>
    <row r="2350" spans="1:4">
      <c r="A2350" s="17">
        <v>1631417</v>
      </c>
      <c r="B2350" s="17" t="s">
        <v>283</v>
      </c>
      <c r="C2350" s="17" t="s">
        <v>2005</v>
      </c>
      <c r="D2350" s="17" t="s">
        <v>2633</v>
      </c>
    </row>
    <row r="2351" spans="1:4">
      <c r="A2351" s="17">
        <v>1631418</v>
      </c>
      <c r="B2351" s="17" t="s">
        <v>283</v>
      </c>
      <c r="C2351" s="17" t="s">
        <v>2005</v>
      </c>
      <c r="D2351" s="17" t="s">
        <v>2634</v>
      </c>
    </row>
    <row r="2352" spans="1:4">
      <c r="A2352" s="17">
        <v>1631419</v>
      </c>
      <c r="B2352" s="17" t="s">
        <v>283</v>
      </c>
      <c r="C2352" s="17" t="s">
        <v>2005</v>
      </c>
      <c r="D2352" s="17" t="s">
        <v>2635</v>
      </c>
    </row>
    <row r="2353" spans="1:4">
      <c r="A2353" s="17">
        <v>1631420</v>
      </c>
      <c r="B2353" s="17" t="s">
        <v>283</v>
      </c>
      <c r="C2353" s="17" t="s">
        <v>2005</v>
      </c>
      <c r="D2353" s="17" t="s">
        <v>2636</v>
      </c>
    </row>
    <row r="2354" spans="1:4">
      <c r="A2354" s="17">
        <v>1631421</v>
      </c>
      <c r="B2354" s="17" t="s">
        <v>283</v>
      </c>
      <c r="C2354" s="17" t="s">
        <v>2005</v>
      </c>
      <c r="D2354" s="17" t="s">
        <v>2637</v>
      </c>
    </row>
    <row r="2355" spans="1:4">
      <c r="A2355" s="17">
        <v>1631422</v>
      </c>
      <c r="B2355" s="17" t="s">
        <v>283</v>
      </c>
      <c r="C2355" s="17" t="s">
        <v>2005</v>
      </c>
      <c r="D2355" s="17" t="s">
        <v>2638</v>
      </c>
    </row>
    <row r="2356" spans="1:4">
      <c r="A2356" s="17">
        <v>1631423</v>
      </c>
      <c r="B2356" s="17" t="s">
        <v>283</v>
      </c>
      <c r="C2356" s="17" t="s">
        <v>2005</v>
      </c>
      <c r="D2356" s="17" t="s">
        <v>2639</v>
      </c>
    </row>
    <row r="2357" spans="1:4">
      <c r="A2357" s="17">
        <v>1631424</v>
      </c>
      <c r="B2357" s="17" t="s">
        <v>283</v>
      </c>
      <c r="C2357" s="17" t="s">
        <v>2005</v>
      </c>
      <c r="D2357" s="17" t="s">
        <v>2640</v>
      </c>
    </row>
    <row r="2358" spans="1:4">
      <c r="A2358" s="17">
        <v>1631425</v>
      </c>
      <c r="B2358" s="17" t="s">
        <v>283</v>
      </c>
      <c r="C2358" s="17" t="s">
        <v>2005</v>
      </c>
      <c r="D2358" s="17" t="s">
        <v>2641</v>
      </c>
    </row>
    <row r="2359" spans="1:4">
      <c r="A2359" s="17">
        <v>1631426</v>
      </c>
      <c r="B2359" s="17" t="s">
        <v>283</v>
      </c>
      <c r="C2359" s="17" t="s">
        <v>2005</v>
      </c>
      <c r="D2359" s="17" t="s">
        <v>2642</v>
      </c>
    </row>
    <row r="2360" spans="1:4">
      <c r="A2360" s="17">
        <v>1631427</v>
      </c>
      <c r="B2360" s="17" t="s">
        <v>283</v>
      </c>
      <c r="C2360" s="17" t="s">
        <v>2005</v>
      </c>
      <c r="D2360" s="17" t="s">
        <v>2643</v>
      </c>
    </row>
    <row r="2361" spans="1:4">
      <c r="A2361" s="17">
        <v>1631428</v>
      </c>
      <c r="B2361" s="17" t="s">
        <v>283</v>
      </c>
      <c r="C2361" s="17" t="s">
        <v>2005</v>
      </c>
      <c r="D2361" s="17" t="s">
        <v>2644</v>
      </c>
    </row>
    <row r="2362" spans="1:4">
      <c r="A2362" s="17">
        <v>1631429</v>
      </c>
      <c r="B2362" s="17" t="s">
        <v>283</v>
      </c>
      <c r="C2362" s="17" t="s">
        <v>2005</v>
      </c>
      <c r="D2362" s="17" t="s">
        <v>2645</v>
      </c>
    </row>
    <row r="2363" spans="1:4">
      <c r="A2363" s="17">
        <v>1631430</v>
      </c>
      <c r="B2363" s="17" t="s">
        <v>283</v>
      </c>
      <c r="C2363" s="17" t="s">
        <v>2005</v>
      </c>
      <c r="D2363" s="17" t="s">
        <v>2646</v>
      </c>
    </row>
    <row r="2364" spans="1:4">
      <c r="A2364" s="17">
        <v>1631431</v>
      </c>
      <c r="B2364" s="17" t="s">
        <v>283</v>
      </c>
      <c r="C2364" s="17" t="s">
        <v>2005</v>
      </c>
      <c r="D2364" s="17" t="s">
        <v>2647</v>
      </c>
    </row>
    <row r="2365" spans="1:4">
      <c r="A2365" s="17">
        <v>1631432</v>
      </c>
      <c r="B2365" s="17" t="s">
        <v>283</v>
      </c>
      <c r="C2365" s="17" t="s">
        <v>2005</v>
      </c>
      <c r="D2365" s="17" t="s">
        <v>2648</v>
      </c>
    </row>
    <row r="2366" spans="1:4">
      <c r="A2366" s="17">
        <v>1631433</v>
      </c>
      <c r="B2366" s="17" t="s">
        <v>283</v>
      </c>
      <c r="C2366" s="17" t="s">
        <v>2005</v>
      </c>
      <c r="D2366" s="17" t="s">
        <v>2649</v>
      </c>
    </row>
    <row r="2367" spans="1:4">
      <c r="A2367" s="17">
        <v>1631434</v>
      </c>
      <c r="B2367" s="17" t="s">
        <v>283</v>
      </c>
      <c r="C2367" s="17" t="s">
        <v>2005</v>
      </c>
      <c r="D2367" s="17" t="s">
        <v>2650</v>
      </c>
    </row>
    <row r="2368" spans="1:4">
      <c r="A2368" s="17">
        <v>1631435</v>
      </c>
      <c r="B2368" s="17" t="s">
        <v>283</v>
      </c>
      <c r="C2368" s="17" t="s">
        <v>2005</v>
      </c>
      <c r="D2368" s="17" t="s">
        <v>2651</v>
      </c>
    </row>
    <row r="2369" spans="1:4">
      <c r="A2369" s="17">
        <v>1631436</v>
      </c>
      <c r="B2369" s="17" t="s">
        <v>283</v>
      </c>
      <c r="C2369" s="17" t="s">
        <v>2005</v>
      </c>
      <c r="D2369" s="17" t="s">
        <v>2652</v>
      </c>
    </row>
    <row r="2370" spans="1:4">
      <c r="A2370" s="17">
        <v>1631437</v>
      </c>
      <c r="B2370" s="17" t="s">
        <v>283</v>
      </c>
      <c r="C2370" s="17" t="s">
        <v>2005</v>
      </c>
      <c r="D2370" s="17" t="s">
        <v>2653</v>
      </c>
    </row>
    <row r="2371" spans="1:4">
      <c r="A2371" s="17">
        <v>1631438</v>
      </c>
      <c r="B2371" s="17" t="s">
        <v>283</v>
      </c>
      <c r="C2371" s="17" t="s">
        <v>2005</v>
      </c>
      <c r="D2371" s="17" t="s">
        <v>2654</v>
      </c>
    </row>
    <row r="2372" spans="1:4">
      <c r="A2372" s="17">
        <v>1631439</v>
      </c>
      <c r="B2372" s="17" t="s">
        <v>283</v>
      </c>
      <c r="C2372" s="17" t="s">
        <v>2005</v>
      </c>
      <c r="D2372" s="17" t="s">
        <v>2655</v>
      </c>
    </row>
    <row r="2373" spans="1:4">
      <c r="A2373" s="17">
        <v>1631440</v>
      </c>
      <c r="B2373" s="17" t="s">
        <v>283</v>
      </c>
      <c r="C2373" s="17" t="s">
        <v>2005</v>
      </c>
      <c r="D2373" s="17" t="s">
        <v>2656</v>
      </c>
    </row>
    <row r="2374" spans="1:4">
      <c r="A2374" s="17">
        <v>1631441</v>
      </c>
      <c r="B2374" s="17" t="s">
        <v>283</v>
      </c>
      <c r="C2374" s="17" t="s">
        <v>2005</v>
      </c>
      <c r="D2374" s="17" t="s">
        <v>2657</v>
      </c>
    </row>
    <row r="2375" spans="1:4">
      <c r="A2375" s="17">
        <v>1631442</v>
      </c>
      <c r="B2375" s="17" t="s">
        <v>283</v>
      </c>
      <c r="C2375" s="17" t="s">
        <v>2005</v>
      </c>
      <c r="D2375" s="17" t="s">
        <v>2658</v>
      </c>
    </row>
    <row r="2376" spans="1:4">
      <c r="A2376" s="17">
        <v>1631443</v>
      </c>
      <c r="B2376" s="17" t="s">
        <v>283</v>
      </c>
      <c r="C2376" s="17" t="s">
        <v>2005</v>
      </c>
      <c r="D2376" s="17" t="s">
        <v>2659</v>
      </c>
    </row>
    <row r="2377" spans="1:4">
      <c r="A2377" s="17">
        <v>1631444</v>
      </c>
      <c r="B2377" s="17" t="s">
        <v>283</v>
      </c>
      <c r="C2377" s="17" t="s">
        <v>2005</v>
      </c>
      <c r="D2377" s="17" t="s">
        <v>2660</v>
      </c>
    </row>
    <row r="2378" spans="1:4">
      <c r="A2378" s="17">
        <v>1631445</v>
      </c>
      <c r="B2378" s="17" t="s">
        <v>283</v>
      </c>
      <c r="C2378" s="17" t="s">
        <v>2005</v>
      </c>
      <c r="D2378" s="17" t="s">
        <v>2661</v>
      </c>
    </row>
    <row r="2379" spans="1:4">
      <c r="A2379" s="17">
        <v>1631446</v>
      </c>
      <c r="B2379" s="17" t="s">
        <v>283</v>
      </c>
      <c r="C2379" s="17" t="s">
        <v>2005</v>
      </c>
      <c r="D2379" s="17" t="s">
        <v>2662</v>
      </c>
    </row>
    <row r="2380" spans="1:4">
      <c r="A2380" s="17">
        <v>1631447</v>
      </c>
      <c r="B2380" s="17" t="s">
        <v>283</v>
      </c>
      <c r="C2380" s="17" t="s">
        <v>2005</v>
      </c>
      <c r="D2380" s="17" t="s">
        <v>2663</v>
      </c>
    </row>
    <row r="2381" spans="1:4">
      <c r="A2381" s="17">
        <v>1631448</v>
      </c>
      <c r="B2381" s="17" t="s">
        <v>283</v>
      </c>
      <c r="C2381" s="17" t="s">
        <v>2005</v>
      </c>
      <c r="D2381" s="17" t="s">
        <v>2664</v>
      </c>
    </row>
    <row r="2382" spans="1:4">
      <c r="A2382" s="17">
        <v>1631449</v>
      </c>
      <c r="B2382" s="17" t="s">
        <v>283</v>
      </c>
      <c r="C2382" s="17" t="s">
        <v>2005</v>
      </c>
      <c r="D2382" s="17" t="s">
        <v>2665</v>
      </c>
    </row>
    <row r="2383" spans="1:4">
      <c r="A2383" s="17">
        <v>1631450</v>
      </c>
      <c r="B2383" s="17" t="s">
        <v>283</v>
      </c>
      <c r="C2383" s="17" t="s">
        <v>2005</v>
      </c>
      <c r="D2383" s="17" t="s">
        <v>2666</v>
      </c>
    </row>
    <row r="2384" spans="1:4">
      <c r="A2384" s="17">
        <v>1631451</v>
      </c>
      <c r="B2384" s="17" t="s">
        <v>283</v>
      </c>
      <c r="C2384" s="17" t="s">
        <v>2005</v>
      </c>
      <c r="D2384" s="17" t="s">
        <v>2667</v>
      </c>
    </row>
    <row r="2385" spans="1:4">
      <c r="A2385" s="17">
        <v>1631452</v>
      </c>
      <c r="B2385" s="17" t="s">
        <v>283</v>
      </c>
      <c r="C2385" s="17" t="s">
        <v>2005</v>
      </c>
      <c r="D2385" s="17" t="s">
        <v>2668</v>
      </c>
    </row>
    <row r="2386" spans="1:4">
      <c r="A2386" s="17">
        <v>1631453</v>
      </c>
      <c r="B2386" s="17" t="s">
        <v>283</v>
      </c>
      <c r="C2386" s="17" t="s">
        <v>2005</v>
      </c>
      <c r="D2386" s="17" t="s">
        <v>2669</v>
      </c>
    </row>
    <row r="2387" spans="1:4">
      <c r="A2387" s="17">
        <v>1631454</v>
      </c>
      <c r="B2387" s="17" t="s">
        <v>283</v>
      </c>
      <c r="C2387" s="17" t="s">
        <v>2005</v>
      </c>
      <c r="D2387" s="17" t="s">
        <v>2670</v>
      </c>
    </row>
    <row r="2388" spans="1:4">
      <c r="A2388" s="17">
        <v>1620855</v>
      </c>
      <c r="B2388" s="17" t="s">
        <v>283</v>
      </c>
      <c r="C2388" s="17" t="s">
        <v>2005</v>
      </c>
      <c r="D2388" s="17" t="s">
        <v>2671</v>
      </c>
    </row>
    <row r="2389" spans="1:4">
      <c r="A2389" s="17">
        <v>1620051</v>
      </c>
      <c r="B2389" s="17" t="s">
        <v>283</v>
      </c>
      <c r="C2389" s="17" t="s">
        <v>2005</v>
      </c>
      <c r="D2389" s="17" t="s">
        <v>2672</v>
      </c>
    </row>
    <row r="2390" spans="1:4">
      <c r="A2390" s="17">
        <v>1690051</v>
      </c>
      <c r="B2390" s="17" t="s">
        <v>283</v>
      </c>
      <c r="C2390" s="17" t="s">
        <v>2005</v>
      </c>
      <c r="D2390" s="17" t="s">
        <v>2673</v>
      </c>
    </row>
    <row r="2391" spans="1:4">
      <c r="A2391" s="17">
        <v>1620045</v>
      </c>
      <c r="B2391" s="17" t="s">
        <v>283</v>
      </c>
      <c r="C2391" s="17" t="s">
        <v>2005</v>
      </c>
      <c r="D2391" s="17" t="s">
        <v>2674</v>
      </c>
    </row>
    <row r="2392" spans="1:4">
      <c r="A2392" s="17">
        <v>1620841</v>
      </c>
      <c r="B2392" s="17" t="s">
        <v>283</v>
      </c>
      <c r="C2392" s="17" t="s">
        <v>2005</v>
      </c>
      <c r="D2392" s="17" t="s">
        <v>2675</v>
      </c>
    </row>
    <row r="2393" spans="1:4">
      <c r="A2393" s="17">
        <v>1620053</v>
      </c>
      <c r="B2393" s="17" t="s">
        <v>283</v>
      </c>
      <c r="C2393" s="17" t="s">
        <v>2005</v>
      </c>
      <c r="D2393" s="17" t="s">
        <v>2676</v>
      </c>
    </row>
    <row r="2394" spans="1:4">
      <c r="A2394" s="17">
        <v>1620807</v>
      </c>
      <c r="B2394" s="17" t="s">
        <v>283</v>
      </c>
      <c r="C2394" s="17" t="s">
        <v>2005</v>
      </c>
      <c r="D2394" s="17" t="s">
        <v>2677</v>
      </c>
    </row>
    <row r="2395" spans="1:4">
      <c r="A2395" s="17">
        <v>1620813</v>
      </c>
      <c r="B2395" s="17" t="s">
        <v>283</v>
      </c>
      <c r="C2395" s="17" t="s">
        <v>2005</v>
      </c>
      <c r="D2395" s="17" t="s">
        <v>2678</v>
      </c>
    </row>
    <row r="2396" spans="1:4">
      <c r="A2396" s="17">
        <v>1690073</v>
      </c>
      <c r="B2396" s="17" t="s">
        <v>283</v>
      </c>
      <c r="C2396" s="17" t="s">
        <v>2005</v>
      </c>
      <c r="D2396" s="17" t="s">
        <v>2679</v>
      </c>
    </row>
    <row r="2397" spans="1:4">
      <c r="A2397" s="17">
        <v>1620828</v>
      </c>
      <c r="B2397" s="17" t="s">
        <v>283</v>
      </c>
      <c r="C2397" s="17" t="s">
        <v>2005</v>
      </c>
      <c r="D2397" s="17" t="s">
        <v>2680</v>
      </c>
    </row>
    <row r="2398" spans="1:4">
      <c r="A2398" s="17">
        <v>1600006</v>
      </c>
      <c r="B2398" s="17" t="s">
        <v>283</v>
      </c>
      <c r="C2398" s="17" t="s">
        <v>2005</v>
      </c>
      <c r="D2398" s="17" t="s">
        <v>2681</v>
      </c>
    </row>
    <row r="2399" spans="1:4">
      <c r="A2399" s="17">
        <v>1620851</v>
      </c>
      <c r="B2399" s="17" t="s">
        <v>283</v>
      </c>
      <c r="C2399" s="17" t="s">
        <v>2005</v>
      </c>
      <c r="D2399" s="17" t="s">
        <v>2682</v>
      </c>
    </row>
    <row r="2400" spans="1:4">
      <c r="A2400" s="17">
        <v>1620852</v>
      </c>
      <c r="B2400" s="17" t="s">
        <v>283</v>
      </c>
      <c r="C2400" s="17" t="s">
        <v>2005</v>
      </c>
      <c r="D2400" s="17" t="s">
        <v>2683</v>
      </c>
    </row>
    <row r="2401" spans="1:4">
      <c r="A2401" s="17">
        <v>1620836</v>
      </c>
      <c r="B2401" s="17" t="s">
        <v>283</v>
      </c>
      <c r="C2401" s="17" t="s">
        <v>2005</v>
      </c>
      <c r="D2401" s="17" t="s">
        <v>2684</v>
      </c>
    </row>
    <row r="2402" spans="1:4">
      <c r="A2402" s="17">
        <v>1600012</v>
      </c>
      <c r="B2402" s="17" t="s">
        <v>283</v>
      </c>
      <c r="C2402" s="17" t="s">
        <v>2005</v>
      </c>
      <c r="D2402" s="17" t="s">
        <v>2685</v>
      </c>
    </row>
    <row r="2403" spans="1:4">
      <c r="A2403" s="17">
        <v>1620854</v>
      </c>
      <c r="B2403" s="17" t="s">
        <v>283</v>
      </c>
      <c r="C2403" s="17" t="s">
        <v>2005</v>
      </c>
      <c r="D2403" s="17" t="s">
        <v>2686</v>
      </c>
    </row>
    <row r="2404" spans="1:4">
      <c r="A2404" s="17">
        <v>1620801</v>
      </c>
      <c r="B2404" s="17" t="s">
        <v>283</v>
      </c>
      <c r="C2404" s="17" t="s">
        <v>2005</v>
      </c>
      <c r="D2404" s="17" t="s">
        <v>2687</v>
      </c>
    </row>
    <row r="2405" spans="1:4">
      <c r="A2405" s="17">
        <v>1620805</v>
      </c>
      <c r="B2405" s="17" t="s">
        <v>283</v>
      </c>
      <c r="C2405" s="17" t="s">
        <v>2005</v>
      </c>
      <c r="D2405" s="17" t="s">
        <v>2688</v>
      </c>
    </row>
    <row r="2406" spans="1:4">
      <c r="A2406" s="17">
        <v>1620831</v>
      </c>
      <c r="B2406" s="17" t="s">
        <v>283</v>
      </c>
      <c r="C2406" s="17" t="s">
        <v>2005</v>
      </c>
      <c r="D2406" s="17" t="s">
        <v>2689</v>
      </c>
    </row>
    <row r="2407" spans="1:4">
      <c r="A2407" s="17">
        <v>1620055</v>
      </c>
      <c r="B2407" s="17" t="s">
        <v>283</v>
      </c>
      <c r="C2407" s="17" t="s">
        <v>2005</v>
      </c>
      <c r="D2407" s="17" t="s">
        <v>2690</v>
      </c>
    </row>
    <row r="2408" spans="1:4">
      <c r="A2408" s="17">
        <v>1600004</v>
      </c>
      <c r="B2408" s="17" t="s">
        <v>283</v>
      </c>
      <c r="C2408" s="17" t="s">
        <v>2005</v>
      </c>
      <c r="D2408" s="17" t="s">
        <v>2691</v>
      </c>
    </row>
    <row r="2409" spans="1:4">
      <c r="A2409" s="17">
        <v>1600002</v>
      </c>
      <c r="B2409" s="17" t="s">
        <v>283</v>
      </c>
      <c r="C2409" s="17" t="s">
        <v>2005</v>
      </c>
      <c r="D2409" s="17" t="s">
        <v>2692</v>
      </c>
    </row>
    <row r="2410" spans="1:4">
      <c r="A2410" s="17">
        <v>1600008</v>
      </c>
      <c r="B2410" s="17" t="s">
        <v>283</v>
      </c>
      <c r="C2410" s="17" t="s">
        <v>2005</v>
      </c>
      <c r="D2410" s="17" t="s">
        <v>2693</v>
      </c>
    </row>
    <row r="2411" spans="1:4">
      <c r="A2411" s="17">
        <v>1600003</v>
      </c>
      <c r="B2411" s="17" t="s">
        <v>283</v>
      </c>
      <c r="C2411" s="17" t="s">
        <v>2005</v>
      </c>
      <c r="D2411" s="17" t="s">
        <v>2694</v>
      </c>
    </row>
    <row r="2412" spans="1:4">
      <c r="A2412" s="17">
        <v>1600011</v>
      </c>
      <c r="B2412" s="17" t="s">
        <v>283</v>
      </c>
      <c r="C2412" s="17" t="s">
        <v>2005</v>
      </c>
      <c r="D2412" s="17" t="s">
        <v>2695</v>
      </c>
    </row>
    <row r="2413" spans="1:4">
      <c r="A2413" s="17">
        <v>1620056</v>
      </c>
      <c r="B2413" s="17" t="s">
        <v>283</v>
      </c>
      <c r="C2413" s="17" t="s">
        <v>2005</v>
      </c>
      <c r="D2413" s="17" t="s">
        <v>2696</v>
      </c>
    </row>
    <row r="2414" spans="1:4">
      <c r="A2414" s="17">
        <v>1620827</v>
      </c>
      <c r="B2414" s="17" t="s">
        <v>283</v>
      </c>
      <c r="C2414" s="17" t="s">
        <v>2005</v>
      </c>
      <c r="D2414" s="17" t="s">
        <v>2697</v>
      </c>
    </row>
    <row r="2415" spans="1:4">
      <c r="A2415" s="17">
        <v>1620041</v>
      </c>
      <c r="B2415" s="17" t="s">
        <v>283</v>
      </c>
      <c r="C2415" s="17" t="s">
        <v>2005</v>
      </c>
      <c r="D2415" s="17" t="s">
        <v>2698</v>
      </c>
    </row>
    <row r="2416" spans="1:4">
      <c r="A2416" s="17">
        <v>1620043</v>
      </c>
      <c r="B2416" s="17" t="s">
        <v>283</v>
      </c>
      <c r="C2416" s="17" t="s">
        <v>2005</v>
      </c>
      <c r="D2416" s="17" t="s">
        <v>2699</v>
      </c>
    </row>
    <row r="2417" spans="1:4">
      <c r="A2417" s="17">
        <v>1620042</v>
      </c>
      <c r="B2417" s="17" t="s">
        <v>283</v>
      </c>
      <c r="C2417" s="17" t="s">
        <v>2005</v>
      </c>
      <c r="D2417" s="17" t="s">
        <v>2700</v>
      </c>
    </row>
    <row r="2418" spans="1:4">
      <c r="A2418" s="17">
        <v>1120000</v>
      </c>
      <c r="B2418" s="17" t="s">
        <v>283</v>
      </c>
      <c r="C2418" s="17" t="s">
        <v>2701</v>
      </c>
      <c r="D2418" s="17" t="s">
        <v>285</v>
      </c>
    </row>
    <row r="2419" spans="1:4">
      <c r="A2419" s="17">
        <v>1120012</v>
      </c>
      <c r="B2419" s="17" t="s">
        <v>283</v>
      </c>
      <c r="C2419" s="17" t="s">
        <v>2701</v>
      </c>
      <c r="D2419" s="17" t="s">
        <v>2702</v>
      </c>
    </row>
    <row r="2420" spans="1:4">
      <c r="A2420" s="17">
        <v>1120013</v>
      </c>
      <c r="B2420" s="17" t="s">
        <v>283</v>
      </c>
      <c r="C2420" s="17" t="s">
        <v>2701</v>
      </c>
      <c r="D2420" s="17" t="s">
        <v>2703</v>
      </c>
    </row>
    <row r="2421" spans="1:4">
      <c r="A2421" s="17">
        <v>1120003</v>
      </c>
      <c r="B2421" s="17" t="s">
        <v>283</v>
      </c>
      <c r="C2421" s="17" t="s">
        <v>2701</v>
      </c>
      <c r="D2421" s="17" t="s">
        <v>2704</v>
      </c>
    </row>
    <row r="2422" spans="1:4">
      <c r="A2422" s="17">
        <v>1120002</v>
      </c>
      <c r="B2422" s="17" t="s">
        <v>283</v>
      </c>
      <c r="C2422" s="17" t="s">
        <v>2701</v>
      </c>
      <c r="D2422" s="17" t="s">
        <v>2705</v>
      </c>
    </row>
    <row r="2423" spans="1:4">
      <c r="A2423" s="17">
        <v>1120004</v>
      </c>
      <c r="B2423" s="17" t="s">
        <v>283</v>
      </c>
      <c r="C2423" s="17" t="s">
        <v>2701</v>
      </c>
      <c r="D2423" s="17" t="s">
        <v>2706</v>
      </c>
    </row>
    <row r="2424" spans="1:4">
      <c r="A2424" s="17">
        <v>1120006</v>
      </c>
      <c r="B2424" s="17" t="s">
        <v>283</v>
      </c>
      <c r="C2424" s="17" t="s">
        <v>2701</v>
      </c>
      <c r="D2424" s="17" t="s">
        <v>2707</v>
      </c>
    </row>
    <row r="2425" spans="1:4">
      <c r="A2425" s="17">
        <v>1120005</v>
      </c>
      <c r="B2425" s="17" t="s">
        <v>283</v>
      </c>
      <c r="C2425" s="17" t="s">
        <v>2701</v>
      </c>
      <c r="D2425" s="17" t="s">
        <v>2708</v>
      </c>
    </row>
    <row r="2426" spans="1:4">
      <c r="A2426" s="17">
        <v>1120014</v>
      </c>
      <c r="B2426" s="17" t="s">
        <v>283</v>
      </c>
      <c r="C2426" s="17" t="s">
        <v>2701</v>
      </c>
      <c r="D2426" s="17" t="s">
        <v>2709</v>
      </c>
    </row>
    <row r="2427" spans="1:4">
      <c r="A2427" s="17">
        <v>1120011</v>
      </c>
      <c r="B2427" s="17" t="s">
        <v>283</v>
      </c>
      <c r="C2427" s="17" t="s">
        <v>2701</v>
      </c>
      <c r="D2427" s="17" t="s">
        <v>2710</v>
      </c>
    </row>
    <row r="2428" spans="1:4">
      <c r="A2428" s="17">
        <v>1130022</v>
      </c>
      <c r="B2428" s="17" t="s">
        <v>283</v>
      </c>
      <c r="C2428" s="17" t="s">
        <v>2701</v>
      </c>
      <c r="D2428" s="17" t="s">
        <v>2711</v>
      </c>
    </row>
    <row r="2429" spans="1:4">
      <c r="A2429" s="17">
        <v>1130024</v>
      </c>
      <c r="B2429" s="17" t="s">
        <v>283</v>
      </c>
      <c r="C2429" s="17" t="s">
        <v>2701</v>
      </c>
      <c r="D2429" s="17" t="s">
        <v>2712</v>
      </c>
    </row>
    <row r="2430" spans="1:4">
      <c r="A2430" s="17">
        <v>1130031</v>
      </c>
      <c r="B2430" s="17" t="s">
        <v>283</v>
      </c>
      <c r="C2430" s="17" t="s">
        <v>2701</v>
      </c>
      <c r="D2430" s="17" t="s">
        <v>2713</v>
      </c>
    </row>
    <row r="2431" spans="1:4">
      <c r="A2431" s="17">
        <v>1130001</v>
      </c>
      <c r="B2431" s="17" t="s">
        <v>283</v>
      </c>
      <c r="C2431" s="17" t="s">
        <v>2701</v>
      </c>
      <c r="D2431" s="17" t="s">
        <v>2714</v>
      </c>
    </row>
    <row r="2432" spans="1:4">
      <c r="A2432" s="17">
        <v>1120001</v>
      </c>
      <c r="B2432" s="17" t="s">
        <v>283</v>
      </c>
      <c r="C2432" s="17" t="s">
        <v>2701</v>
      </c>
      <c r="D2432" s="17" t="s">
        <v>2715</v>
      </c>
    </row>
    <row r="2433" spans="1:4">
      <c r="A2433" s="17">
        <v>1130021</v>
      </c>
      <c r="B2433" s="17" t="s">
        <v>283</v>
      </c>
      <c r="C2433" s="17" t="s">
        <v>2701</v>
      </c>
      <c r="D2433" s="17" t="s">
        <v>2716</v>
      </c>
    </row>
    <row r="2434" spans="1:4">
      <c r="A2434" s="17">
        <v>1130033</v>
      </c>
      <c r="B2434" s="17" t="s">
        <v>283</v>
      </c>
      <c r="C2434" s="17" t="s">
        <v>2701</v>
      </c>
      <c r="D2434" s="17" t="s">
        <v>2717</v>
      </c>
    </row>
    <row r="2435" spans="1:4">
      <c r="A2435" s="17">
        <v>1130023</v>
      </c>
      <c r="B2435" s="17" t="s">
        <v>283</v>
      </c>
      <c r="C2435" s="17" t="s">
        <v>2701</v>
      </c>
      <c r="D2435" s="17" t="s">
        <v>2718</v>
      </c>
    </row>
    <row r="2436" spans="1:4">
      <c r="A2436" s="17">
        <v>1120015</v>
      </c>
      <c r="B2436" s="17" t="s">
        <v>283</v>
      </c>
      <c r="C2436" s="17" t="s">
        <v>2701</v>
      </c>
      <c r="D2436" s="17" t="s">
        <v>2719</v>
      </c>
    </row>
    <row r="2437" spans="1:4">
      <c r="A2437" s="17">
        <v>1130032</v>
      </c>
      <c r="B2437" s="17" t="s">
        <v>283</v>
      </c>
      <c r="C2437" s="17" t="s">
        <v>2701</v>
      </c>
      <c r="D2437" s="17" t="s">
        <v>2720</v>
      </c>
    </row>
    <row r="2438" spans="1:4">
      <c r="A2438" s="17">
        <v>1130034</v>
      </c>
      <c r="B2438" s="17" t="s">
        <v>283</v>
      </c>
      <c r="C2438" s="17" t="s">
        <v>2701</v>
      </c>
      <c r="D2438" s="17" t="s">
        <v>2721</v>
      </c>
    </row>
    <row r="2439" spans="1:4">
      <c r="A2439" s="17">
        <v>1100000</v>
      </c>
      <c r="B2439" s="17" t="s">
        <v>283</v>
      </c>
      <c r="C2439" s="17" t="s">
        <v>2722</v>
      </c>
      <c r="D2439" s="17" t="s">
        <v>285</v>
      </c>
    </row>
    <row r="2440" spans="1:4">
      <c r="A2440" s="17">
        <v>1100006</v>
      </c>
      <c r="B2440" s="17" t="s">
        <v>283</v>
      </c>
      <c r="C2440" s="17" t="s">
        <v>2722</v>
      </c>
      <c r="D2440" s="17" t="s">
        <v>2723</v>
      </c>
    </row>
    <row r="2441" spans="1:4">
      <c r="A2441" s="17">
        <v>1110032</v>
      </c>
      <c r="B2441" s="17" t="s">
        <v>283</v>
      </c>
      <c r="C2441" s="17" t="s">
        <v>2722</v>
      </c>
      <c r="D2441" s="17" t="s">
        <v>2724</v>
      </c>
    </row>
    <row r="2442" spans="1:4">
      <c r="A2442" s="17">
        <v>1110053</v>
      </c>
      <c r="B2442" s="17" t="s">
        <v>283</v>
      </c>
      <c r="C2442" s="17" t="s">
        <v>2722</v>
      </c>
      <c r="D2442" s="17" t="s">
        <v>2725</v>
      </c>
    </row>
    <row r="2443" spans="1:4">
      <c r="A2443" s="17">
        <v>1100008</v>
      </c>
      <c r="B2443" s="17" t="s">
        <v>283</v>
      </c>
      <c r="C2443" s="17" t="s">
        <v>2722</v>
      </c>
      <c r="D2443" s="17" t="s">
        <v>2726</v>
      </c>
    </row>
    <row r="2444" spans="1:4">
      <c r="A2444" s="17">
        <v>1110024</v>
      </c>
      <c r="B2444" s="17" t="s">
        <v>283</v>
      </c>
      <c r="C2444" s="17" t="s">
        <v>2722</v>
      </c>
      <c r="D2444" s="17" t="s">
        <v>2727</v>
      </c>
    </row>
    <row r="2445" spans="1:4">
      <c r="A2445" s="17">
        <v>1100013</v>
      </c>
      <c r="B2445" s="17" t="s">
        <v>283</v>
      </c>
      <c r="C2445" s="17" t="s">
        <v>2722</v>
      </c>
      <c r="D2445" s="17" t="s">
        <v>2728</v>
      </c>
    </row>
    <row r="2446" spans="1:4">
      <c r="A2446" s="17">
        <v>1100005</v>
      </c>
      <c r="B2446" s="17" t="s">
        <v>283</v>
      </c>
      <c r="C2446" s="17" t="s">
        <v>2722</v>
      </c>
      <c r="D2446" s="17" t="s">
        <v>2729</v>
      </c>
    </row>
    <row r="2447" spans="1:4">
      <c r="A2447" s="17">
        <v>1100007</v>
      </c>
      <c r="B2447" s="17" t="s">
        <v>283</v>
      </c>
      <c r="C2447" s="17" t="s">
        <v>2722</v>
      </c>
      <c r="D2447" s="17" t="s">
        <v>2730</v>
      </c>
    </row>
    <row r="2448" spans="1:4">
      <c r="A2448" s="17">
        <v>1100002</v>
      </c>
      <c r="B2448" s="17" t="s">
        <v>283</v>
      </c>
      <c r="C2448" s="17" t="s">
        <v>2722</v>
      </c>
      <c r="D2448" s="17" t="s">
        <v>2731</v>
      </c>
    </row>
    <row r="2449" spans="1:4">
      <c r="A2449" s="17">
        <v>1110034</v>
      </c>
      <c r="B2449" s="17" t="s">
        <v>283</v>
      </c>
      <c r="C2449" s="17" t="s">
        <v>2722</v>
      </c>
      <c r="D2449" s="17" t="s">
        <v>2732</v>
      </c>
    </row>
    <row r="2450" spans="1:4">
      <c r="A2450" s="17">
        <v>1100014</v>
      </c>
      <c r="B2450" s="17" t="s">
        <v>283</v>
      </c>
      <c r="C2450" s="17" t="s">
        <v>2722</v>
      </c>
      <c r="D2450" s="17" t="s">
        <v>2733</v>
      </c>
    </row>
    <row r="2451" spans="1:4">
      <c r="A2451" s="17">
        <v>1110022</v>
      </c>
      <c r="B2451" s="17" t="s">
        <v>283</v>
      </c>
      <c r="C2451" s="17" t="s">
        <v>2722</v>
      </c>
      <c r="D2451" s="17" t="s">
        <v>2734</v>
      </c>
    </row>
    <row r="2452" spans="1:4">
      <c r="A2452" s="17">
        <v>1110051</v>
      </c>
      <c r="B2452" s="17" t="s">
        <v>283</v>
      </c>
      <c r="C2452" s="17" t="s">
        <v>2722</v>
      </c>
      <c r="D2452" s="17" t="s">
        <v>2735</v>
      </c>
    </row>
    <row r="2453" spans="1:4">
      <c r="A2453" s="17">
        <v>1110056</v>
      </c>
      <c r="B2453" s="17" t="s">
        <v>283</v>
      </c>
      <c r="C2453" s="17" t="s">
        <v>2722</v>
      </c>
      <c r="D2453" s="17" t="s">
        <v>2736</v>
      </c>
    </row>
    <row r="2454" spans="1:4">
      <c r="A2454" s="17">
        <v>1110042</v>
      </c>
      <c r="B2454" s="17" t="s">
        <v>283</v>
      </c>
      <c r="C2454" s="17" t="s">
        <v>2722</v>
      </c>
      <c r="D2454" s="17" t="s">
        <v>2737</v>
      </c>
    </row>
    <row r="2455" spans="1:4">
      <c r="A2455" s="17">
        <v>1110043</v>
      </c>
      <c r="B2455" s="17" t="s">
        <v>283</v>
      </c>
      <c r="C2455" s="17" t="s">
        <v>2722</v>
      </c>
      <c r="D2455" s="17" t="s">
        <v>2738</v>
      </c>
    </row>
    <row r="2456" spans="1:4">
      <c r="A2456" s="17">
        <v>1100004</v>
      </c>
      <c r="B2456" s="17" t="s">
        <v>283</v>
      </c>
      <c r="C2456" s="17" t="s">
        <v>2722</v>
      </c>
      <c r="D2456" s="17" t="s">
        <v>2739</v>
      </c>
    </row>
    <row r="2457" spans="1:4">
      <c r="A2457" s="17">
        <v>1110031</v>
      </c>
      <c r="B2457" s="17" t="s">
        <v>283</v>
      </c>
      <c r="C2457" s="17" t="s">
        <v>2722</v>
      </c>
      <c r="D2457" s="17" t="s">
        <v>2740</v>
      </c>
    </row>
    <row r="2458" spans="1:4">
      <c r="A2458" s="17">
        <v>1100016</v>
      </c>
      <c r="B2458" s="17" t="s">
        <v>283</v>
      </c>
      <c r="C2458" s="17" t="s">
        <v>2722</v>
      </c>
      <c r="D2458" s="17" t="s">
        <v>2741</v>
      </c>
    </row>
    <row r="2459" spans="1:4">
      <c r="A2459" s="17">
        <v>1110054</v>
      </c>
      <c r="B2459" s="17" t="s">
        <v>283</v>
      </c>
      <c r="C2459" s="17" t="s">
        <v>2722</v>
      </c>
      <c r="D2459" s="17" t="s">
        <v>2742</v>
      </c>
    </row>
    <row r="2460" spans="1:4">
      <c r="A2460" s="17">
        <v>1110035</v>
      </c>
      <c r="B2460" s="17" t="s">
        <v>283</v>
      </c>
      <c r="C2460" s="17" t="s">
        <v>2722</v>
      </c>
      <c r="D2460" s="17" t="s">
        <v>2743</v>
      </c>
    </row>
    <row r="2461" spans="1:4">
      <c r="A2461" s="17">
        <v>1110021</v>
      </c>
      <c r="B2461" s="17" t="s">
        <v>283</v>
      </c>
      <c r="C2461" s="17" t="s">
        <v>2722</v>
      </c>
      <c r="D2461" s="17" t="s">
        <v>2744</v>
      </c>
    </row>
    <row r="2462" spans="1:4">
      <c r="A2462" s="17">
        <v>1100003</v>
      </c>
      <c r="B2462" s="17" t="s">
        <v>283</v>
      </c>
      <c r="C2462" s="17" t="s">
        <v>2722</v>
      </c>
      <c r="D2462" s="17" t="s">
        <v>2745</v>
      </c>
    </row>
    <row r="2463" spans="1:4">
      <c r="A2463" s="17">
        <v>1110023</v>
      </c>
      <c r="B2463" s="17" t="s">
        <v>283</v>
      </c>
      <c r="C2463" s="17" t="s">
        <v>2722</v>
      </c>
      <c r="D2463" s="17" t="s">
        <v>2746</v>
      </c>
    </row>
    <row r="2464" spans="1:4">
      <c r="A2464" s="17">
        <v>1110033</v>
      </c>
      <c r="B2464" s="17" t="s">
        <v>283</v>
      </c>
      <c r="C2464" s="17" t="s">
        <v>2722</v>
      </c>
      <c r="D2464" s="17" t="s">
        <v>2747</v>
      </c>
    </row>
    <row r="2465" spans="1:4">
      <c r="A2465" s="17">
        <v>1110025</v>
      </c>
      <c r="B2465" s="17" t="s">
        <v>283</v>
      </c>
      <c r="C2465" s="17" t="s">
        <v>2722</v>
      </c>
      <c r="D2465" s="17" t="s">
        <v>2748</v>
      </c>
    </row>
    <row r="2466" spans="1:4">
      <c r="A2466" s="17">
        <v>1100015</v>
      </c>
      <c r="B2466" s="17" t="s">
        <v>283</v>
      </c>
      <c r="C2466" s="17" t="s">
        <v>2722</v>
      </c>
      <c r="D2466" s="17" t="s">
        <v>2749</v>
      </c>
    </row>
    <row r="2467" spans="1:4">
      <c r="A2467" s="17">
        <v>1110036</v>
      </c>
      <c r="B2467" s="17" t="s">
        <v>283</v>
      </c>
      <c r="C2467" s="17" t="s">
        <v>2722</v>
      </c>
      <c r="D2467" s="17" t="s">
        <v>2750</v>
      </c>
    </row>
    <row r="2468" spans="1:4">
      <c r="A2468" s="17">
        <v>1110055</v>
      </c>
      <c r="B2468" s="17" t="s">
        <v>283</v>
      </c>
      <c r="C2468" s="17" t="s">
        <v>2722</v>
      </c>
      <c r="D2468" s="17" t="s">
        <v>2751</v>
      </c>
    </row>
    <row r="2469" spans="1:4">
      <c r="A2469" s="17">
        <v>1100011</v>
      </c>
      <c r="B2469" s="17" t="s">
        <v>283</v>
      </c>
      <c r="C2469" s="17" t="s">
        <v>2722</v>
      </c>
      <c r="D2469" s="17" t="s">
        <v>2752</v>
      </c>
    </row>
    <row r="2470" spans="1:4">
      <c r="A2470" s="17">
        <v>1110041</v>
      </c>
      <c r="B2470" s="17" t="s">
        <v>283</v>
      </c>
      <c r="C2470" s="17" t="s">
        <v>2722</v>
      </c>
      <c r="D2470" s="17" t="s">
        <v>2753</v>
      </c>
    </row>
    <row r="2471" spans="1:4">
      <c r="A2471" s="17">
        <v>1100001</v>
      </c>
      <c r="B2471" s="17" t="s">
        <v>283</v>
      </c>
      <c r="C2471" s="17" t="s">
        <v>2722</v>
      </c>
      <c r="D2471" s="17" t="s">
        <v>2754</v>
      </c>
    </row>
    <row r="2472" spans="1:4">
      <c r="A2472" s="17">
        <v>1110052</v>
      </c>
      <c r="B2472" s="17" t="s">
        <v>283</v>
      </c>
      <c r="C2472" s="17" t="s">
        <v>2722</v>
      </c>
      <c r="D2472" s="17" t="s">
        <v>2755</v>
      </c>
    </row>
    <row r="2473" spans="1:4">
      <c r="A2473" s="17">
        <v>1100012</v>
      </c>
      <c r="B2473" s="17" t="s">
        <v>283</v>
      </c>
      <c r="C2473" s="17" t="s">
        <v>2722</v>
      </c>
      <c r="D2473" s="17" t="s">
        <v>2756</v>
      </c>
    </row>
    <row r="2474" spans="1:4">
      <c r="A2474" s="17">
        <v>1300000</v>
      </c>
      <c r="B2474" s="17" t="s">
        <v>283</v>
      </c>
      <c r="C2474" s="17" t="s">
        <v>2757</v>
      </c>
      <c r="D2474" s="17" t="s">
        <v>285</v>
      </c>
    </row>
    <row r="2475" spans="1:4">
      <c r="A2475" s="17">
        <v>1300001</v>
      </c>
      <c r="B2475" s="17" t="s">
        <v>283</v>
      </c>
      <c r="C2475" s="17" t="s">
        <v>2757</v>
      </c>
      <c r="D2475" s="17" t="s">
        <v>2758</v>
      </c>
    </row>
    <row r="2476" spans="1:4">
      <c r="A2476" s="17">
        <v>1300011</v>
      </c>
      <c r="B2476" s="17" t="s">
        <v>283</v>
      </c>
      <c r="C2476" s="17" t="s">
        <v>2757</v>
      </c>
      <c r="D2476" s="17" t="s">
        <v>2759</v>
      </c>
    </row>
    <row r="2477" spans="1:4">
      <c r="A2477" s="17">
        <v>1310045</v>
      </c>
      <c r="B2477" s="17" t="s">
        <v>283</v>
      </c>
      <c r="C2477" s="17" t="s">
        <v>2757</v>
      </c>
      <c r="D2477" s="17" t="s">
        <v>2760</v>
      </c>
    </row>
    <row r="2478" spans="1:4">
      <c r="A2478" s="17">
        <v>1300014</v>
      </c>
      <c r="B2478" s="17" t="s">
        <v>283</v>
      </c>
      <c r="C2478" s="17" t="s">
        <v>2757</v>
      </c>
      <c r="D2478" s="17" t="s">
        <v>2761</v>
      </c>
    </row>
    <row r="2479" spans="1:4">
      <c r="A2479" s="17">
        <v>1300024</v>
      </c>
      <c r="B2479" s="17" t="s">
        <v>283</v>
      </c>
      <c r="C2479" s="17" t="s">
        <v>2757</v>
      </c>
      <c r="D2479" s="17" t="s">
        <v>2762</v>
      </c>
    </row>
    <row r="2480" spans="1:4">
      <c r="A2480" s="17">
        <v>1310046</v>
      </c>
      <c r="B2480" s="17" t="s">
        <v>283</v>
      </c>
      <c r="C2480" s="17" t="s">
        <v>2757</v>
      </c>
      <c r="D2480" s="17" t="s">
        <v>2763</v>
      </c>
    </row>
    <row r="2481" spans="1:4">
      <c r="A2481" s="17">
        <v>1300013</v>
      </c>
      <c r="B2481" s="17" t="s">
        <v>283</v>
      </c>
      <c r="C2481" s="17" t="s">
        <v>2757</v>
      </c>
      <c r="D2481" s="17" t="s">
        <v>2764</v>
      </c>
    </row>
    <row r="2482" spans="1:4">
      <c r="A2482" s="17">
        <v>1300022</v>
      </c>
      <c r="B2482" s="17" t="s">
        <v>283</v>
      </c>
      <c r="C2482" s="17" t="s">
        <v>2757</v>
      </c>
      <c r="D2482" s="17" t="s">
        <v>2765</v>
      </c>
    </row>
    <row r="2483" spans="1:4">
      <c r="A2483" s="17">
        <v>1310031</v>
      </c>
      <c r="B2483" s="17" t="s">
        <v>283</v>
      </c>
      <c r="C2483" s="17" t="s">
        <v>2757</v>
      </c>
      <c r="D2483" s="17" t="s">
        <v>2766</v>
      </c>
    </row>
    <row r="2484" spans="1:4">
      <c r="A2484" s="17">
        <v>1300012</v>
      </c>
      <c r="B2484" s="17" t="s">
        <v>283</v>
      </c>
      <c r="C2484" s="17" t="s">
        <v>2757</v>
      </c>
      <c r="D2484" s="17" t="s">
        <v>2767</v>
      </c>
    </row>
    <row r="2485" spans="1:4">
      <c r="A2485" s="17">
        <v>1310043</v>
      </c>
      <c r="B2485" s="17" t="s">
        <v>283</v>
      </c>
      <c r="C2485" s="17" t="s">
        <v>2757</v>
      </c>
      <c r="D2485" s="17" t="s">
        <v>2768</v>
      </c>
    </row>
    <row r="2486" spans="1:4">
      <c r="A2486" s="17">
        <v>1300023</v>
      </c>
      <c r="B2486" s="17" t="s">
        <v>283</v>
      </c>
      <c r="C2486" s="17" t="s">
        <v>2757</v>
      </c>
      <c r="D2486" s="17" t="s">
        <v>2769</v>
      </c>
    </row>
    <row r="2487" spans="1:4">
      <c r="A2487" s="17">
        <v>1300025</v>
      </c>
      <c r="B2487" s="17" t="s">
        <v>283</v>
      </c>
      <c r="C2487" s="17" t="s">
        <v>2757</v>
      </c>
      <c r="D2487" s="17" t="s">
        <v>2770</v>
      </c>
    </row>
    <row r="2488" spans="1:4">
      <c r="A2488" s="17">
        <v>1310034</v>
      </c>
      <c r="B2488" s="17" t="s">
        <v>283</v>
      </c>
      <c r="C2488" s="17" t="s">
        <v>2757</v>
      </c>
      <c r="D2488" s="17" t="s">
        <v>2771</v>
      </c>
    </row>
    <row r="2489" spans="1:4">
      <c r="A2489" s="17">
        <v>1300002</v>
      </c>
      <c r="B2489" s="17" t="s">
        <v>283</v>
      </c>
      <c r="C2489" s="17" t="s">
        <v>2757</v>
      </c>
      <c r="D2489" s="17" t="s">
        <v>2772</v>
      </c>
    </row>
    <row r="2490" spans="1:4">
      <c r="A2490" s="17">
        <v>1300005</v>
      </c>
      <c r="B2490" s="17" t="s">
        <v>283</v>
      </c>
      <c r="C2490" s="17" t="s">
        <v>2757</v>
      </c>
      <c r="D2490" s="17" t="s">
        <v>2773</v>
      </c>
    </row>
    <row r="2491" spans="1:4">
      <c r="A2491" s="17">
        <v>1310042</v>
      </c>
      <c r="B2491" s="17" t="s">
        <v>283</v>
      </c>
      <c r="C2491" s="17" t="s">
        <v>2757</v>
      </c>
      <c r="D2491" s="17" t="s">
        <v>2774</v>
      </c>
    </row>
    <row r="2492" spans="1:4">
      <c r="A2492" s="17">
        <v>1310032</v>
      </c>
      <c r="B2492" s="17" t="s">
        <v>283</v>
      </c>
      <c r="C2492" s="17" t="s">
        <v>2757</v>
      </c>
      <c r="D2492" s="17" t="s">
        <v>2775</v>
      </c>
    </row>
    <row r="2493" spans="1:4">
      <c r="A2493" s="17">
        <v>1310044</v>
      </c>
      <c r="B2493" s="17" t="s">
        <v>283</v>
      </c>
      <c r="C2493" s="17" t="s">
        <v>2757</v>
      </c>
      <c r="D2493" s="17" t="s">
        <v>2776</v>
      </c>
    </row>
    <row r="2494" spans="1:4">
      <c r="A2494" s="17">
        <v>1300004</v>
      </c>
      <c r="B2494" s="17" t="s">
        <v>283</v>
      </c>
      <c r="C2494" s="17" t="s">
        <v>2757</v>
      </c>
      <c r="D2494" s="17" t="s">
        <v>2777</v>
      </c>
    </row>
    <row r="2495" spans="1:4">
      <c r="A2495" s="17">
        <v>1300021</v>
      </c>
      <c r="B2495" s="17" t="s">
        <v>283</v>
      </c>
      <c r="C2495" s="17" t="s">
        <v>2757</v>
      </c>
      <c r="D2495" s="17" t="s">
        <v>2778</v>
      </c>
    </row>
    <row r="2496" spans="1:4">
      <c r="A2496" s="17">
        <v>1310033</v>
      </c>
      <c r="B2496" s="17" t="s">
        <v>283</v>
      </c>
      <c r="C2496" s="17" t="s">
        <v>2757</v>
      </c>
      <c r="D2496" s="17" t="s">
        <v>2779</v>
      </c>
    </row>
    <row r="2497" spans="1:4">
      <c r="A2497" s="17">
        <v>1310041</v>
      </c>
      <c r="B2497" s="17" t="s">
        <v>283</v>
      </c>
      <c r="C2497" s="17" t="s">
        <v>2757</v>
      </c>
      <c r="D2497" s="17" t="s">
        <v>2780</v>
      </c>
    </row>
    <row r="2498" spans="1:4">
      <c r="A2498" s="17">
        <v>1300015</v>
      </c>
      <c r="B2498" s="17" t="s">
        <v>283</v>
      </c>
      <c r="C2498" s="17" t="s">
        <v>2757</v>
      </c>
      <c r="D2498" s="17" t="s">
        <v>2781</v>
      </c>
    </row>
    <row r="2499" spans="1:4">
      <c r="A2499" s="17">
        <v>1300003</v>
      </c>
      <c r="B2499" s="17" t="s">
        <v>283</v>
      </c>
      <c r="C2499" s="17" t="s">
        <v>2757</v>
      </c>
      <c r="D2499" s="17" t="s">
        <v>2782</v>
      </c>
    </row>
    <row r="2500" spans="1:4">
      <c r="A2500" s="17">
        <v>1300026</v>
      </c>
      <c r="B2500" s="17" t="s">
        <v>283</v>
      </c>
      <c r="C2500" s="17" t="s">
        <v>2757</v>
      </c>
      <c r="D2500" s="17" t="s">
        <v>2783</v>
      </c>
    </row>
    <row r="2501" spans="1:4">
      <c r="A2501" s="17">
        <v>1350000</v>
      </c>
      <c r="B2501" s="17" t="s">
        <v>283</v>
      </c>
      <c r="C2501" s="17" t="s">
        <v>2784</v>
      </c>
      <c r="D2501" s="17" t="s">
        <v>285</v>
      </c>
    </row>
    <row r="2502" spans="1:4">
      <c r="A2502" s="17">
        <v>1350064</v>
      </c>
      <c r="B2502" s="17" t="s">
        <v>283</v>
      </c>
      <c r="C2502" s="17" t="s">
        <v>2784</v>
      </c>
      <c r="D2502" s="17" t="s">
        <v>2785</v>
      </c>
    </row>
    <row r="2503" spans="1:4">
      <c r="A2503" s="17">
        <v>1350063</v>
      </c>
      <c r="B2503" s="17" t="s">
        <v>283</v>
      </c>
      <c r="C2503" s="17" t="s">
        <v>2784</v>
      </c>
      <c r="D2503" s="17" t="s">
        <v>2786</v>
      </c>
    </row>
    <row r="2504" spans="1:4">
      <c r="A2504" s="17">
        <v>1350014</v>
      </c>
      <c r="B2504" s="17" t="s">
        <v>283</v>
      </c>
      <c r="C2504" s="17" t="s">
        <v>2784</v>
      </c>
      <c r="D2504" s="17" t="s">
        <v>2787</v>
      </c>
    </row>
    <row r="2505" spans="1:4">
      <c r="A2505" s="17">
        <v>1350066</v>
      </c>
      <c r="B2505" s="17" t="s">
        <v>283</v>
      </c>
      <c r="C2505" s="17" t="s">
        <v>2784</v>
      </c>
      <c r="D2505" s="17" t="s">
        <v>2788</v>
      </c>
    </row>
    <row r="2506" spans="1:4">
      <c r="A2506" s="17">
        <v>1350012</v>
      </c>
      <c r="B2506" s="17" t="s">
        <v>283</v>
      </c>
      <c r="C2506" s="17" t="s">
        <v>2784</v>
      </c>
      <c r="D2506" s="17" t="s">
        <v>2789</v>
      </c>
    </row>
    <row r="2507" spans="1:4">
      <c r="A2507" s="17">
        <v>1350034</v>
      </c>
      <c r="B2507" s="17" t="s">
        <v>283</v>
      </c>
      <c r="C2507" s="17" t="s">
        <v>2784</v>
      </c>
      <c r="D2507" s="17" t="s">
        <v>2790</v>
      </c>
    </row>
    <row r="2508" spans="1:4">
      <c r="A2508" s="17">
        <v>1350051</v>
      </c>
      <c r="B2508" s="17" t="s">
        <v>283</v>
      </c>
      <c r="C2508" s="17" t="s">
        <v>2784</v>
      </c>
      <c r="D2508" s="17" t="s">
        <v>2791</v>
      </c>
    </row>
    <row r="2509" spans="1:4">
      <c r="A2509" s="17">
        <v>1350044</v>
      </c>
      <c r="B2509" s="17" t="s">
        <v>283</v>
      </c>
      <c r="C2509" s="17" t="s">
        <v>2784</v>
      </c>
      <c r="D2509" s="17" t="s">
        <v>2792</v>
      </c>
    </row>
    <row r="2510" spans="1:4">
      <c r="A2510" s="17">
        <v>1350011</v>
      </c>
      <c r="B2510" s="17" t="s">
        <v>283</v>
      </c>
      <c r="C2510" s="17" t="s">
        <v>2784</v>
      </c>
      <c r="D2510" s="17" t="s">
        <v>2793</v>
      </c>
    </row>
    <row r="2511" spans="1:4">
      <c r="A2511" s="17">
        <v>1360072</v>
      </c>
      <c r="B2511" s="17" t="s">
        <v>283</v>
      </c>
      <c r="C2511" s="17" t="s">
        <v>2784</v>
      </c>
      <c r="D2511" s="17" t="s">
        <v>2794</v>
      </c>
    </row>
    <row r="2512" spans="1:4">
      <c r="A2512" s="17">
        <v>1360071</v>
      </c>
      <c r="B2512" s="17" t="s">
        <v>283</v>
      </c>
      <c r="C2512" s="17" t="s">
        <v>2784</v>
      </c>
      <c r="D2512" s="17" t="s">
        <v>2795</v>
      </c>
    </row>
    <row r="2513" spans="1:4">
      <c r="A2513" s="17">
        <v>1360073</v>
      </c>
      <c r="B2513" s="17" t="s">
        <v>283</v>
      </c>
      <c r="C2513" s="17" t="s">
        <v>2784</v>
      </c>
      <c r="D2513" s="17" t="s">
        <v>2796</v>
      </c>
    </row>
    <row r="2514" spans="1:4">
      <c r="A2514" s="17">
        <v>1350042</v>
      </c>
      <c r="B2514" s="17" t="s">
        <v>283</v>
      </c>
      <c r="C2514" s="17" t="s">
        <v>2784</v>
      </c>
      <c r="D2514" s="17" t="s">
        <v>2797</v>
      </c>
    </row>
    <row r="2515" spans="1:4">
      <c r="A2515" s="17">
        <v>1350024</v>
      </c>
      <c r="B2515" s="17" t="s">
        <v>283</v>
      </c>
      <c r="C2515" s="17" t="s">
        <v>2784</v>
      </c>
      <c r="D2515" s="17" t="s">
        <v>2798</v>
      </c>
    </row>
    <row r="2516" spans="1:4">
      <c r="A2516" s="17">
        <v>1350031</v>
      </c>
      <c r="B2516" s="17" t="s">
        <v>283</v>
      </c>
      <c r="C2516" s="17" t="s">
        <v>2784</v>
      </c>
      <c r="D2516" s="17" t="s">
        <v>2799</v>
      </c>
    </row>
    <row r="2517" spans="1:4">
      <c r="A2517" s="17">
        <v>1350003</v>
      </c>
      <c r="B2517" s="17" t="s">
        <v>283</v>
      </c>
      <c r="C2517" s="17" t="s">
        <v>2784</v>
      </c>
      <c r="D2517" s="17" t="s">
        <v>2800</v>
      </c>
    </row>
    <row r="2518" spans="1:4">
      <c r="A2518" s="17">
        <v>1350043</v>
      </c>
      <c r="B2518" s="17" t="s">
        <v>283</v>
      </c>
      <c r="C2518" s="17" t="s">
        <v>2784</v>
      </c>
      <c r="D2518" s="17" t="s">
        <v>2801</v>
      </c>
    </row>
    <row r="2519" spans="1:4">
      <c r="A2519" s="17">
        <v>1350052</v>
      </c>
      <c r="B2519" s="17" t="s">
        <v>283</v>
      </c>
      <c r="C2519" s="17" t="s">
        <v>2784</v>
      </c>
      <c r="D2519" s="17" t="s">
        <v>2802</v>
      </c>
    </row>
    <row r="2520" spans="1:4">
      <c r="A2520" s="17">
        <v>1350062</v>
      </c>
      <c r="B2520" s="17" t="s">
        <v>283</v>
      </c>
      <c r="C2520" s="17" t="s">
        <v>2784</v>
      </c>
      <c r="D2520" s="17" t="s">
        <v>2803</v>
      </c>
    </row>
    <row r="2521" spans="1:4">
      <c r="A2521" s="17">
        <v>1350021</v>
      </c>
      <c r="B2521" s="17" t="s">
        <v>283</v>
      </c>
      <c r="C2521" s="17" t="s">
        <v>2784</v>
      </c>
      <c r="D2521" s="17" t="s">
        <v>2804</v>
      </c>
    </row>
    <row r="2522" spans="1:4">
      <c r="A2522" s="17">
        <v>1350007</v>
      </c>
      <c r="B2522" s="17" t="s">
        <v>283</v>
      </c>
      <c r="C2522" s="17" t="s">
        <v>2784</v>
      </c>
      <c r="D2522" s="17" t="s">
        <v>2805</v>
      </c>
    </row>
    <row r="2523" spans="1:4">
      <c r="A2523" s="17">
        <v>1360082</v>
      </c>
      <c r="B2523" s="17" t="s">
        <v>283</v>
      </c>
      <c r="C2523" s="17" t="s">
        <v>2784</v>
      </c>
      <c r="D2523" s="17" t="s">
        <v>2806</v>
      </c>
    </row>
    <row r="2524" spans="1:4">
      <c r="A2524" s="17">
        <v>1360075</v>
      </c>
      <c r="B2524" s="17" t="s">
        <v>283</v>
      </c>
      <c r="C2524" s="17" t="s">
        <v>2784</v>
      </c>
      <c r="D2524" s="17" t="s">
        <v>2807</v>
      </c>
    </row>
    <row r="2525" spans="1:4">
      <c r="A2525" s="17">
        <v>1350002</v>
      </c>
      <c r="B2525" s="17" t="s">
        <v>283</v>
      </c>
      <c r="C2525" s="17" t="s">
        <v>2784</v>
      </c>
      <c r="D2525" s="17" t="s">
        <v>2808</v>
      </c>
    </row>
    <row r="2526" spans="1:4">
      <c r="A2526" s="17">
        <v>1350015</v>
      </c>
      <c r="B2526" s="17" t="s">
        <v>283</v>
      </c>
      <c r="C2526" s="17" t="s">
        <v>2784</v>
      </c>
      <c r="D2526" s="17" t="s">
        <v>2710</v>
      </c>
    </row>
    <row r="2527" spans="1:4">
      <c r="A2527" s="17">
        <v>1350013</v>
      </c>
      <c r="B2527" s="17" t="s">
        <v>283</v>
      </c>
      <c r="C2527" s="17" t="s">
        <v>2784</v>
      </c>
      <c r="D2527" s="17" t="s">
        <v>2809</v>
      </c>
    </row>
    <row r="2528" spans="1:4">
      <c r="A2528" s="17">
        <v>1350005</v>
      </c>
      <c r="B2528" s="17" t="s">
        <v>283</v>
      </c>
      <c r="C2528" s="17" t="s">
        <v>2784</v>
      </c>
      <c r="D2528" s="17" t="s">
        <v>2810</v>
      </c>
    </row>
    <row r="2529" spans="1:4">
      <c r="A2529" s="17">
        <v>1350053</v>
      </c>
      <c r="B2529" s="17" t="s">
        <v>283</v>
      </c>
      <c r="C2529" s="17" t="s">
        <v>2784</v>
      </c>
      <c r="D2529" s="17" t="s">
        <v>2811</v>
      </c>
    </row>
    <row r="2530" spans="1:4">
      <c r="A2530" s="17">
        <v>1350065</v>
      </c>
      <c r="B2530" s="17" t="s">
        <v>283</v>
      </c>
      <c r="C2530" s="17" t="s">
        <v>2784</v>
      </c>
      <c r="D2530" s="17" t="s">
        <v>2812</v>
      </c>
    </row>
    <row r="2531" spans="1:4">
      <c r="A2531" s="17">
        <v>1350016</v>
      </c>
      <c r="B2531" s="17" t="s">
        <v>283</v>
      </c>
      <c r="C2531" s="17" t="s">
        <v>2784</v>
      </c>
      <c r="D2531" s="17" t="s">
        <v>2813</v>
      </c>
    </row>
    <row r="2532" spans="1:4">
      <c r="A2532" s="17">
        <v>1350006</v>
      </c>
      <c r="B2532" s="17" t="s">
        <v>283</v>
      </c>
      <c r="C2532" s="17" t="s">
        <v>2784</v>
      </c>
      <c r="D2532" s="17" t="s">
        <v>2814</v>
      </c>
    </row>
    <row r="2533" spans="1:4">
      <c r="A2533" s="17">
        <v>1350047</v>
      </c>
      <c r="B2533" s="17" t="s">
        <v>283</v>
      </c>
      <c r="C2533" s="17" t="s">
        <v>2784</v>
      </c>
      <c r="D2533" s="17" t="s">
        <v>2815</v>
      </c>
    </row>
    <row r="2534" spans="1:4">
      <c r="A2534" s="17">
        <v>1350061</v>
      </c>
      <c r="B2534" s="17" t="s">
        <v>283</v>
      </c>
      <c r="C2534" s="17" t="s">
        <v>2784</v>
      </c>
      <c r="D2534" s="17" t="s">
        <v>2816</v>
      </c>
    </row>
    <row r="2535" spans="1:4">
      <c r="A2535" s="17">
        <v>1356090</v>
      </c>
      <c r="B2535" s="17" t="s">
        <v>283</v>
      </c>
      <c r="C2535" s="17" t="s">
        <v>2784</v>
      </c>
      <c r="D2535" s="17" t="s">
        <v>2817</v>
      </c>
    </row>
    <row r="2536" spans="1:4">
      <c r="A2536" s="17">
        <v>1356001</v>
      </c>
      <c r="B2536" s="17" t="s">
        <v>283</v>
      </c>
      <c r="C2536" s="17" t="s">
        <v>2784</v>
      </c>
      <c r="D2536" s="17" t="s">
        <v>2818</v>
      </c>
    </row>
    <row r="2537" spans="1:4">
      <c r="A2537" s="17">
        <v>1356002</v>
      </c>
      <c r="B2537" s="17" t="s">
        <v>283</v>
      </c>
      <c r="C2537" s="17" t="s">
        <v>2784</v>
      </c>
      <c r="D2537" s="17" t="s">
        <v>2819</v>
      </c>
    </row>
    <row r="2538" spans="1:4">
      <c r="A2538" s="17">
        <v>1356003</v>
      </c>
      <c r="B2538" s="17" t="s">
        <v>283</v>
      </c>
      <c r="C2538" s="17" t="s">
        <v>2784</v>
      </c>
      <c r="D2538" s="17" t="s">
        <v>2820</v>
      </c>
    </row>
    <row r="2539" spans="1:4">
      <c r="A2539" s="17">
        <v>1356004</v>
      </c>
      <c r="B2539" s="17" t="s">
        <v>283</v>
      </c>
      <c r="C2539" s="17" t="s">
        <v>2784</v>
      </c>
      <c r="D2539" s="17" t="s">
        <v>2821</v>
      </c>
    </row>
    <row r="2540" spans="1:4">
      <c r="A2540" s="17">
        <v>1356005</v>
      </c>
      <c r="B2540" s="17" t="s">
        <v>283</v>
      </c>
      <c r="C2540" s="17" t="s">
        <v>2784</v>
      </c>
      <c r="D2540" s="17" t="s">
        <v>2822</v>
      </c>
    </row>
    <row r="2541" spans="1:4">
      <c r="A2541" s="17">
        <v>1356006</v>
      </c>
      <c r="B2541" s="17" t="s">
        <v>283</v>
      </c>
      <c r="C2541" s="17" t="s">
        <v>2784</v>
      </c>
      <c r="D2541" s="17" t="s">
        <v>2823</v>
      </c>
    </row>
    <row r="2542" spans="1:4">
      <c r="A2542" s="17">
        <v>1356007</v>
      </c>
      <c r="B2542" s="17" t="s">
        <v>283</v>
      </c>
      <c r="C2542" s="17" t="s">
        <v>2784</v>
      </c>
      <c r="D2542" s="17" t="s">
        <v>2824</v>
      </c>
    </row>
    <row r="2543" spans="1:4">
      <c r="A2543" s="17">
        <v>1356008</v>
      </c>
      <c r="B2543" s="17" t="s">
        <v>283</v>
      </c>
      <c r="C2543" s="17" t="s">
        <v>2784</v>
      </c>
      <c r="D2543" s="17" t="s">
        <v>2825</v>
      </c>
    </row>
    <row r="2544" spans="1:4">
      <c r="A2544" s="17">
        <v>1356009</v>
      </c>
      <c r="B2544" s="17" t="s">
        <v>283</v>
      </c>
      <c r="C2544" s="17" t="s">
        <v>2784</v>
      </c>
      <c r="D2544" s="17" t="s">
        <v>2826</v>
      </c>
    </row>
    <row r="2545" spans="1:4">
      <c r="A2545" s="17">
        <v>1356010</v>
      </c>
      <c r="B2545" s="17" t="s">
        <v>283</v>
      </c>
      <c r="C2545" s="17" t="s">
        <v>2784</v>
      </c>
      <c r="D2545" s="17" t="s">
        <v>2827</v>
      </c>
    </row>
    <row r="2546" spans="1:4">
      <c r="A2546" s="17">
        <v>1356011</v>
      </c>
      <c r="B2546" s="17" t="s">
        <v>283</v>
      </c>
      <c r="C2546" s="17" t="s">
        <v>2784</v>
      </c>
      <c r="D2546" s="17" t="s">
        <v>2828</v>
      </c>
    </row>
    <row r="2547" spans="1:4">
      <c r="A2547" s="17">
        <v>1356012</v>
      </c>
      <c r="B2547" s="17" t="s">
        <v>283</v>
      </c>
      <c r="C2547" s="17" t="s">
        <v>2784</v>
      </c>
      <c r="D2547" s="17" t="s">
        <v>2829</v>
      </c>
    </row>
    <row r="2548" spans="1:4">
      <c r="A2548" s="17">
        <v>1356013</v>
      </c>
      <c r="B2548" s="17" t="s">
        <v>283</v>
      </c>
      <c r="C2548" s="17" t="s">
        <v>2784</v>
      </c>
      <c r="D2548" s="17" t="s">
        <v>2830</v>
      </c>
    </row>
    <row r="2549" spans="1:4">
      <c r="A2549" s="17">
        <v>1356014</v>
      </c>
      <c r="B2549" s="17" t="s">
        <v>283</v>
      </c>
      <c r="C2549" s="17" t="s">
        <v>2784</v>
      </c>
      <c r="D2549" s="17" t="s">
        <v>2831</v>
      </c>
    </row>
    <row r="2550" spans="1:4">
      <c r="A2550" s="17">
        <v>1356015</v>
      </c>
      <c r="B2550" s="17" t="s">
        <v>283</v>
      </c>
      <c r="C2550" s="17" t="s">
        <v>2784</v>
      </c>
      <c r="D2550" s="17" t="s">
        <v>2832</v>
      </c>
    </row>
    <row r="2551" spans="1:4">
      <c r="A2551" s="17">
        <v>1356016</v>
      </c>
      <c r="B2551" s="17" t="s">
        <v>283</v>
      </c>
      <c r="C2551" s="17" t="s">
        <v>2784</v>
      </c>
      <c r="D2551" s="17" t="s">
        <v>2833</v>
      </c>
    </row>
    <row r="2552" spans="1:4">
      <c r="A2552" s="17">
        <v>1356017</v>
      </c>
      <c r="B2552" s="17" t="s">
        <v>283</v>
      </c>
      <c r="C2552" s="17" t="s">
        <v>2784</v>
      </c>
      <c r="D2552" s="17" t="s">
        <v>2834</v>
      </c>
    </row>
    <row r="2553" spans="1:4">
      <c r="A2553" s="17">
        <v>1356018</v>
      </c>
      <c r="B2553" s="17" t="s">
        <v>283</v>
      </c>
      <c r="C2553" s="17" t="s">
        <v>2784</v>
      </c>
      <c r="D2553" s="17" t="s">
        <v>2835</v>
      </c>
    </row>
    <row r="2554" spans="1:4">
      <c r="A2554" s="17">
        <v>1356019</v>
      </c>
      <c r="B2554" s="17" t="s">
        <v>283</v>
      </c>
      <c r="C2554" s="17" t="s">
        <v>2784</v>
      </c>
      <c r="D2554" s="17" t="s">
        <v>2836</v>
      </c>
    </row>
    <row r="2555" spans="1:4">
      <c r="A2555" s="17">
        <v>1356020</v>
      </c>
      <c r="B2555" s="17" t="s">
        <v>283</v>
      </c>
      <c r="C2555" s="17" t="s">
        <v>2784</v>
      </c>
      <c r="D2555" s="17" t="s">
        <v>2837</v>
      </c>
    </row>
    <row r="2556" spans="1:4">
      <c r="A2556" s="17">
        <v>1356021</v>
      </c>
      <c r="B2556" s="17" t="s">
        <v>283</v>
      </c>
      <c r="C2556" s="17" t="s">
        <v>2784</v>
      </c>
      <c r="D2556" s="17" t="s">
        <v>2838</v>
      </c>
    </row>
    <row r="2557" spans="1:4">
      <c r="A2557" s="17">
        <v>1356022</v>
      </c>
      <c r="B2557" s="17" t="s">
        <v>283</v>
      </c>
      <c r="C2557" s="17" t="s">
        <v>2784</v>
      </c>
      <c r="D2557" s="17" t="s">
        <v>2839</v>
      </c>
    </row>
    <row r="2558" spans="1:4">
      <c r="A2558" s="17">
        <v>1356023</v>
      </c>
      <c r="B2558" s="17" t="s">
        <v>283</v>
      </c>
      <c r="C2558" s="17" t="s">
        <v>2784</v>
      </c>
      <c r="D2558" s="17" t="s">
        <v>2840</v>
      </c>
    </row>
    <row r="2559" spans="1:4">
      <c r="A2559" s="17">
        <v>1356024</v>
      </c>
      <c r="B2559" s="17" t="s">
        <v>283</v>
      </c>
      <c r="C2559" s="17" t="s">
        <v>2784</v>
      </c>
      <c r="D2559" s="17" t="s">
        <v>2841</v>
      </c>
    </row>
    <row r="2560" spans="1:4">
      <c r="A2560" s="17">
        <v>1356025</v>
      </c>
      <c r="B2560" s="17" t="s">
        <v>283</v>
      </c>
      <c r="C2560" s="17" t="s">
        <v>2784</v>
      </c>
      <c r="D2560" s="17" t="s">
        <v>2842</v>
      </c>
    </row>
    <row r="2561" spans="1:4">
      <c r="A2561" s="17">
        <v>1356026</v>
      </c>
      <c r="B2561" s="17" t="s">
        <v>283</v>
      </c>
      <c r="C2561" s="17" t="s">
        <v>2784</v>
      </c>
      <c r="D2561" s="17" t="s">
        <v>2843</v>
      </c>
    </row>
    <row r="2562" spans="1:4">
      <c r="A2562" s="17">
        <v>1356027</v>
      </c>
      <c r="B2562" s="17" t="s">
        <v>283</v>
      </c>
      <c r="C2562" s="17" t="s">
        <v>2784</v>
      </c>
      <c r="D2562" s="17" t="s">
        <v>2844</v>
      </c>
    </row>
    <row r="2563" spans="1:4">
      <c r="A2563" s="17">
        <v>1356028</v>
      </c>
      <c r="B2563" s="17" t="s">
        <v>283</v>
      </c>
      <c r="C2563" s="17" t="s">
        <v>2784</v>
      </c>
      <c r="D2563" s="17" t="s">
        <v>2845</v>
      </c>
    </row>
    <row r="2564" spans="1:4">
      <c r="A2564" s="17">
        <v>1356029</v>
      </c>
      <c r="B2564" s="17" t="s">
        <v>283</v>
      </c>
      <c r="C2564" s="17" t="s">
        <v>2784</v>
      </c>
      <c r="D2564" s="17" t="s">
        <v>2846</v>
      </c>
    </row>
    <row r="2565" spans="1:4">
      <c r="A2565" s="17">
        <v>1356030</v>
      </c>
      <c r="B2565" s="17" t="s">
        <v>283</v>
      </c>
      <c r="C2565" s="17" t="s">
        <v>2784</v>
      </c>
      <c r="D2565" s="17" t="s">
        <v>2847</v>
      </c>
    </row>
    <row r="2566" spans="1:4">
      <c r="A2566" s="17">
        <v>1356031</v>
      </c>
      <c r="B2566" s="17" t="s">
        <v>283</v>
      </c>
      <c r="C2566" s="17" t="s">
        <v>2784</v>
      </c>
      <c r="D2566" s="17" t="s">
        <v>2848</v>
      </c>
    </row>
    <row r="2567" spans="1:4">
      <c r="A2567" s="17">
        <v>1356032</v>
      </c>
      <c r="B2567" s="17" t="s">
        <v>283</v>
      </c>
      <c r="C2567" s="17" t="s">
        <v>2784</v>
      </c>
      <c r="D2567" s="17" t="s">
        <v>2849</v>
      </c>
    </row>
    <row r="2568" spans="1:4">
      <c r="A2568" s="17">
        <v>1356033</v>
      </c>
      <c r="B2568" s="17" t="s">
        <v>283</v>
      </c>
      <c r="C2568" s="17" t="s">
        <v>2784</v>
      </c>
      <c r="D2568" s="17" t="s">
        <v>2850</v>
      </c>
    </row>
    <row r="2569" spans="1:4">
      <c r="A2569" s="17">
        <v>1356034</v>
      </c>
      <c r="B2569" s="17" t="s">
        <v>283</v>
      </c>
      <c r="C2569" s="17" t="s">
        <v>2784</v>
      </c>
      <c r="D2569" s="17" t="s">
        <v>2851</v>
      </c>
    </row>
    <row r="2570" spans="1:4">
      <c r="A2570" s="17">
        <v>1356035</v>
      </c>
      <c r="B2570" s="17" t="s">
        <v>283</v>
      </c>
      <c r="C2570" s="17" t="s">
        <v>2784</v>
      </c>
      <c r="D2570" s="17" t="s">
        <v>2852</v>
      </c>
    </row>
    <row r="2571" spans="1:4">
      <c r="A2571" s="17">
        <v>1356036</v>
      </c>
      <c r="B2571" s="17" t="s">
        <v>283</v>
      </c>
      <c r="C2571" s="17" t="s">
        <v>2784</v>
      </c>
      <c r="D2571" s="17" t="s">
        <v>2853</v>
      </c>
    </row>
    <row r="2572" spans="1:4">
      <c r="A2572" s="17">
        <v>1356037</v>
      </c>
      <c r="B2572" s="17" t="s">
        <v>283</v>
      </c>
      <c r="C2572" s="17" t="s">
        <v>2784</v>
      </c>
      <c r="D2572" s="17" t="s">
        <v>2854</v>
      </c>
    </row>
    <row r="2573" spans="1:4">
      <c r="A2573" s="17">
        <v>1360074</v>
      </c>
      <c r="B2573" s="17" t="s">
        <v>283</v>
      </c>
      <c r="C2573" s="17" t="s">
        <v>2784</v>
      </c>
      <c r="D2573" s="17" t="s">
        <v>2855</v>
      </c>
    </row>
    <row r="2574" spans="1:4">
      <c r="A2574" s="17">
        <v>1350023</v>
      </c>
      <c r="B2574" s="17" t="s">
        <v>283</v>
      </c>
      <c r="C2574" s="17" t="s">
        <v>2784</v>
      </c>
      <c r="D2574" s="17" t="s">
        <v>2856</v>
      </c>
    </row>
    <row r="2575" spans="1:4">
      <c r="A2575" s="17">
        <v>1350033</v>
      </c>
      <c r="B2575" s="17" t="s">
        <v>283</v>
      </c>
      <c r="C2575" s="17" t="s">
        <v>2784</v>
      </c>
      <c r="D2575" s="17" t="s">
        <v>2857</v>
      </c>
    </row>
    <row r="2576" spans="1:4">
      <c r="A2576" s="17">
        <v>1350032</v>
      </c>
      <c r="B2576" s="17" t="s">
        <v>283</v>
      </c>
      <c r="C2576" s="17" t="s">
        <v>2784</v>
      </c>
      <c r="D2576" s="17" t="s">
        <v>2858</v>
      </c>
    </row>
    <row r="2577" spans="1:4">
      <c r="A2577" s="17">
        <v>1350041</v>
      </c>
      <c r="B2577" s="17" t="s">
        <v>283</v>
      </c>
      <c r="C2577" s="17" t="s">
        <v>2784</v>
      </c>
      <c r="D2577" s="17" t="s">
        <v>2859</v>
      </c>
    </row>
    <row r="2578" spans="1:4">
      <c r="A2578" s="17">
        <v>1350045</v>
      </c>
      <c r="B2578" s="17" t="s">
        <v>283</v>
      </c>
      <c r="C2578" s="17" t="s">
        <v>2784</v>
      </c>
      <c r="D2578" s="17" t="s">
        <v>2860</v>
      </c>
    </row>
    <row r="2579" spans="1:4">
      <c r="A2579" s="17">
        <v>1350046</v>
      </c>
      <c r="B2579" s="17" t="s">
        <v>283</v>
      </c>
      <c r="C2579" s="17" t="s">
        <v>2784</v>
      </c>
      <c r="D2579" s="17" t="s">
        <v>2861</v>
      </c>
    </row>
    <row r="2580" spans="1:4">
      <c r="A2580" s="17">
        <v>1360076</v>
      </c>
      <c r="B2580" s="17" t="s">
        <v>283</v>
      </c>
      <c r="C2580" s="17" t="s">
        <v>2784</v>
      </c>
      <c r="D2580" s="17" t="s">
        <v>2862</v>
      </c>
    </row>
    <row r="2581" spans="1:4">
      <c r="A2581" s="17">
        <v>1350022</v>
      </c>
      <c r="B2581" s="17" t="s">
        <v>283</v>
      </c>
      <c r="C2581" s="17" t="s">
        <v>2784</v>
      </c>
      <c r="D2581" s="17" t="s">
        <v>2863</v>
      </c>
    </row>
    <row r="2582" spans="1:4">
      <c r="A2582" s="17">
        <v>1350001</v>
      </c>
      <c r="B2582" s="17" t="s">
        <v>283</v>
      </c>
      <c r="C2582" s="17" t="s">
        <v>2784</v>
      </c>
      <c r="D2582" s="17" t="s">
        <v>2864</v>
      </c>
    </row>
    <row r="2583" spans="1:4">
      <c r="A2583" s="17">
        <v>1350004</v>
      </c>
      <c r="B2583" s="17" t="s">
        <v>283</v>
      </c>
      <c r="C2583" s="17" t="s">
        <v>2784</v>
      </c>
      <c r="D2583" s="17" t="s">
        <v>2865</v>
      </c>
    </row>
    <row r="2584" spans="1:4">
      <c r="A2584" s="17">
        <v>1350048</v>
      </c>
      <c r="B2584" s="17" t="s">
        <v>283</v>
      </c>
      <c r="C2584" s="17" t="s">
        <v>2784</v>
      </c>
      <c r="D2584" s="17" t="s">
        <v>2866</v>
      </c>
    </row>
    <row r="2585" spans="1:4">
      <c r="A2585" s="17">
        <v>1360081</v>
      </c>
      <c r="B2585" s="17" t="s">
        <v>283</v>
      </c>
      <c r="C2585" s="17" t="s">
        <v>2784</v>
      </c>
      <c r="D2585" s="17" t="s">
        <v>2867</v>
      </c>
    </row>
    <row r="2586" spans="1:4">
      <c r="A2586" s="17">
        <v>1360083</v>
      </c>
      <c r="B2586" s="17" t="s">
        <v>283</v>
      </c>
      <c r="C2586" s="17" t="s">
        <v>2784</v>
      </c>
      <c r="D2586" s="17" t="s">
        <v>2868</v>
      </c>
    </row>
    <row r="2587" spans="1:4">
      <c r="A2587" s="17">
        <v>1400000</v>
      </c>
      <c r="B2587" s="17" t="s">
        <v>283</v>
      </c>
      <c r="C2587" s="17" t="s">
        <v>2869</v>
      </c>
      <c r="D2587" s="17" t="s">
        <v>285</v>
      </c>
    </row>
    <row r="2588" spans="1:4">
      <c r="A2588" s="17">
        <v>1420063</v>
      </c>
      <c r="B2588" s="17" t="s">
        <v>283</v>
      </c>
      <c r="C2588" s="17" t="s">
        <v>2869</v>
      </c>
      <c r="D2588" s="17" t="s">
        <v>2870</v>
      </c>
    </row>
    <row r="2589" spans="1:4">
      <c r="A2589" s="17">
        <v>1400014</v>
      </c>
      <c r="B2589" s="17" t="s">
        <v>283</v>
      </c>
      <c r="C2589" s="17" t="s">
        <v>2869</v>
      </c>
      <c r="D2589" s="17" t="s">
        <v>2871</v>
      </c>
    </row>
    <row r="2590" spans="1:4">
      <c r="A2590" s="17">
        <v>1410032</v>
      </c>
      <c r="B2590" s="17" t="s">
        <v>283</v>
      </c>
      <c r="C2590" s="17" t="s">
        <v>2869</v>
      </c>
      <c r="D2590" s="17" t="s">
        <v>2872</v>
      </c>
    </row>
    <row r="2591" spans="1:4">
      <c r="A2591" s="17">
        <v>1416090</v>
      </c>
      <c r="B2591" s="17" t="s">
        <v>283</v>
      </c>
      <c r="C2591" s="17" t="s">
        <v>2869</v>
      </c>
      <c r="D2591" s="17" t="s">
        <v>2873</v>
      </c>
    </row>
    <row r="2592" spans="1:4">
      <c r="A2592" s="17">
        <v>1416001</v>
      </c>
      <c r="B2592" s="17" t="s">
        <v>283</v>
      </c>
      <c r="C2592" s="17" t="s">
        <v>2869</v>
      </c>
      <c r="D2592" s="17" t="s">
        <v>2874</v>
      </c>
    </row>
    <row r="2593" spans="1:4">
      <c r="A2593" s="17">
        <v>1416002</v>
      </c>
      <c r="B2593" s="17" t="s">
        <v>283</v>
      </c>
      <c r="C2593" s="17" t="s">
        <v>2869</v>
      </c>
      <c r="D2593" s="17" t="s">
        <v>2875</v>
      </c>
    </row>
    <row r="2594" spans="1:4">
      <c r="A2594" s="17">
        <v>1416003</v>
      </c>
      <c r="B2594" s="17" t="s">
        <v>283</v>
      </c>
      <c r="C2594" s="17" t="s">
        <v>2869</v>
      </c>
      <c r="D2594" s="17" t="s">
        <v>2876</v>
      </c>
    </row>
    <row r="2595" spans="1:4">
      <c r="A2595" s="17">
        <v>1416004</v>
      </c>
      <c r="B2595" s="17" t="s">
        <v>283</v>
      </c>
      <c r="C2595" s="17" t="s">
        <v>2869</v>
      </c>
      <c r="D2595" s="17" t="s">
        <v>2877</v>
      </c>
    </row>
    <row r="2596" spans="1:4">
      <c r="A2596" s="17">
        <v>1416005</v>
      </c>
      <c r="B2596" s="17" t="s">
        <v>283</v>
      </c>
      <c r="C2596" s="17" t="s">
        <v>2869</v>
      </c>
      <c r="D2596" s="17" t="s">
        <v>2878</v>
      </c>
    </row>
    <row r="2597" spans="1:4">
      <c r="A2597" s="17">
        <v>1416006</v>
      </c>
      <c r="B2597" s="17" t="s">
        <v>283</v>
      </c>
      <c r="C2597" s="17" t="s">
        <v>2869</v>
      </c>
      <c r="D2597" s="17" t="s">
        <v>2879</v>
      </c>
    </row>
    <row r="2598" spans="1:4">
      <c r="A2598" s="17">
        <v>1416007</v>
      </c>
      <c r="B2598" s="17" t="s">
        <v>283</v>
      </c>
      <c r="C2598" s="17" t="s">
        <v>2869</v>
      </c>
      <c r="D2598" s="17" t="s">
        <v>2880</v>
      </c>
    </row>
    <row r="2599" spans="1:4">
      <c r="A2599" s="17">
        <v>1416008</v>
      </c>
      <c r="B2599" s="17" t="s">
        <v>283</v>
      </c>
      <c r="C2599" s="17" t="s">
        <v>2869</v>
      </c>
      <c r="D2599" s="17" t="s">
        <v>2881</v>
      </c>
    </row>
    <row r="2600" spans="1:4">
      <c r="A2600" s="17">
        <v>1416009</v>
      </c>
      <c r="B2600" s="17" t="s">
        <v>283</v>
      </c>
      <c r="C2600" s="17" t="s">
        <v>2869</v>
      </c>
      <c r="D2600" s="17" t="s">
        <v>2882</v>
      </c>
    </row>
    <row r="2601" spans="1:4">
      <c r="A2601" s="17">
        <v>1416010</v>
      </c>
      <c r="B2601" s="17" t="s">
        <v>283</v>
      </c>
      <c r="C2601" s="17" t="s">
        <v>2869</v>
      </c>
      <c r="D2601" s="17" t="s">
        <v>2883</v>
      </c>
    </row>
    <row r="2602" spans="1:4">
      <c r="A2602" s="17">
        <v>1416011</v>
      </c>
      <c r="B2602" s="17" t="s">
        <v>283</v>
      </c>
      <c r="C2602" s="17" t="s">
        <v>2869</v>
      </c>
      <c r="D2602" s="17" t="s">
        <v>2884</v>
      </c>
    </row>
    <row r="2603" spans="1:4">
      <c r="A2603" s="17">
        <v>1416012</v>
      </c>
      <c r="B2603" s="17" t="s">
        <v>283</v>
      </c>
      <c r="C2603" s="17" t="s">
        <v>2869</v>
      </c>
      <c r="D2603" s="17" t="s">
        <v>2885</v>
      </c>
    </row>
    <row r="2604" spans="1:4">
      <c r="A2604" s="17">
        <v>1416013</v>
      </c>
      <c r="B2604" s="17" t="s">
        <v>283</v>
      </c>
      <c r="C2604" s="17" t="s">
        <v>2869</v>
      </c>
      <c r="D2604" s="17" t="s">
        <v>2886</v>
      </c>
    </row>
    <row r="2605" spans="1:4">
      <c r="A2605" s="17">
        <v>1416014</v>
      </c>
      <c r="B2605" s="17" t="s">
        <v>283</v>
      </c>
      <c r="C2605" s="17" t="s">
        <v>2869</v>
      </c>
      <c r="D2605" s="17" t="s">
        <v>2887</v>
      </c>
    </row>
    <row r="2606" spans="1:4">
      <c r="A2606" s="17">
        <v>1416015</v>
      </c>
      <c r="B2606" s="17" t="s">
        <v>283</v>
      </c>
      <c r="C2606" s="17" t="s">
        <v>2869</v>
      </c>
      <c r="D2606" s="17" t="s">
        <v>2888</v>
      </c>
    </row>
    <row r="2607" spans="1:4">
      <c r="A2607" s="17">
        <v>1416016</v>
      </c>
      <c r="B2607" s="17" t="s">
        <v>283</v>
      </c>
      <c r="C2607" s="17" t="s">
        <v>2869</v>
      </c>
      <c r="D2607" s="17" t="s">
        <v>2889</v>
      </c>
    </row>
    <row r="2608" spans="1:4">
      <c r="A2608" s="17">
        <v>1416017</v>
      </c>
      <c r="B2608" s="17" t="s">
        <v>283</v>
      </c>
      <c r="C2608" s="17" t="s">
        <v>2869</v>
      </c>
      <c r="D2608" s="17" t="s">
        <v>2890</v>
      </c>
    </row>
    <row r="2609" spans="1:4">
      <c r="A2609" s="17">
        <v>1416018</v>
      </c>
      <c r="B2609" s="17" t="s">
        <v>283</v>
      </c>
      <c r="C2609" s="17" t="s">
        <v>2869</v>
      </c>
      <c r="D2609" s="17" t="s">
        <v>2891</v>
      </c>
    </row>
    <row r="2610" spans="1:4">
      <c r="A2610" s="17">
        <v>1416019</v>
      </c>
      <c r="B2610" s="17" t="s">
        <v>283</v>
      </c>
      <c r="C2610" s="17" t="s">
        <v>2869</v>
      </c>
      <c r="D2610" s="17" t="s">
        <v>2892</v>
      </c>
    </row>
    <row r="2611" spans="1:4">
      <c r="A2611" s="17">
        <v>1416020</v>
      </c>
      <c r="B2611" s="17" t="s">
        <v>283</v>
      </c>
      <c r="C2611" s="17" t="s">
        <v>2869</v>
      </c>
      <c r="D2611" s="17" t="s">
        <v>2893</v>
      </c>
    </row>
    <row r="2612" spans="1:4">
      <c r="A2612" s="17">
        <v>1416021</v>
      </c>
      <c r="B2612" s="17" t="s">
        <v>283</v>
      </c>
      <c r="C2612" s="17" t="s">
        <v>2869</v>
      </c>
      <c r="D2612" s="17" t="s">
        <v>2894</v>
      </c>
    </row>
    <row r="2613" spans="1:4">
      <c r="A2613" s="17">
        <v>1416022</v>
      </c>
      <c r="B2613" s="17" t="s">
        <v>283</v>
      </c>
      <c r="C2613" s="17" t="s">
        <v>2869</v>
      </c>
      <c r="D2613" s="17" t="s">
        <v>2895</v>
      </c>
    </row>
    <row r="2614" spans="1:4">
      <c r="A2614" s="17">
        <v>1416023</v>
      </c>
      <c r="B2614" s="17" t="s">
        <v>283</v>
      </c>
      <c r="C2614" s="17" t="s">
        <v>2869</v>
      </c>
      <c r="D2614" s="17" t="s">
        <v>2896</v>
      </c>
    </row>
    <row r="2615" spans="1:4">
      <c r="A2615" s="17">
        <v>1416024</v>
      </c>
      <c r="B2615" s="17" t="s">
        <v>283</v>
      </c>
      <c r="C2615" s="17" t="s">
        <v>2869</v>
      </c>
      <c r="D2615" s="17" t="s">
        <v>2897</v>
      </c>
    </row>
    <row r="2616" spans="1:4">
      <c r="A2616" s="17">
        <v>1416025</v>
      </c>
      <c r="B2616" s="17" t="s">
        <v>283</v>
      </c>
      <c r="C2616" s="17" t="s">
        <v>2869</v>
      </c>
      <c r="D2616" s="17" t="s">
        <v>2898</v>
      </c>
    </row>
    <row r="2617" spans="1:4">
      <c r="A2617" s="17">
        <v>1416026</v>
      </c>
      <c r="B2617" s="17" t="s">
        <v>283</v>
      </c>
      <c r="C2617" s="17" t="s">
        <v>2869</v>
      </c>
      <c r="D2617" s="17" t="s">
        <v>2899</v>
      </c>
    </row>
    <row r="2618" spans="1:4">
      <c r="A2618" s="17">
        <v>1416027</v>
      </c>
      <c r="B2618" s="17" t="s">
        <v>283</v>
      </c>
      <c r="C2618" s="17" t="s">
        <v>2869</v>
      </c>
      <c r="D2618" s="17" t="s">
        <v>2900</v>
      </c>
    </row>
    <row r="2619" spans="1:4">
      <c r="A2619" s="17">
        <v>1416028</v>
      </c>
      <c r="B2619" s="17" t="s">
        <v>283</v>
      </c>
      <c r="C2619" s="17" t="s">
        <v>2869</v>
      </c>
      <c r="D2619" s="17" t="s">
        <v>2901</v>
      </c>
    </row>
    <row r="2620" spans="1:4">
      <c r="A2620" s="17">
        <v>1416029</v>
      </c>
      <c r="B2620" s="17" t="s">
        <v>283</v>
      </c>
      <c r="C2620" s="17" t="s">
        <v>2869</v>
      </c>
      <c r="D2620" s="17" t="s">
        <v>2902</v>
      </c>
    </row>
    <row r="2621" spans="1:4">
      <c r="A2621" s="17">
        <v>1416030</v>
      </c>
      <c r="B2621" s="17" t="s">
        <v>283</v>
      </c>
      <c r="C2621" s="17" t="s">
        <v>2869</v>
      </c>
      <c r="D2621" s="17" t="s">
        <v>2903</v>
      </c>
    </row>
    <row r="2622" spans="1:4">
      <c r="A2622" s="17">
        <v>1400012</v>
      </c>
      <c r="B2622" s="17" t="s">
        <v>283</v>
      </c>
      <c r="C2622" s="17" t="s">
        <v>2869</v>
      </c>
      <c r="D2622" s="17" t="s">
        <v>2904</v>
      </c>
    </row>
    <row r="2623" spans="1:4">
      <c r="A2623" s="17">
        <v>1410021</v>
      </c>
      <c r="B2623" s="17" t="s">
        <v>283</v>
      </c>
      <c r="C2623" s="17" t="s">
        <v>2869</v>
      </c>
      <c r="D2623" s="17" t="s">
        <v>2905</v>
      </c>
    </row>
    <row r="2624" spans="1:4">
      <c r="A2624" s="17">
        <v>1400001</v>
      </c>
      <c r="B2624" s="17" t="s">
        <v>283</v>
      </c>
      <c r="C2624" s="17" t="s">
        <v>2869</v>
      </c>
      <c r="D2624" s="17" t="s">
        <v>2906</v>
      </c>
    </row>
    <row r="2625" spans="1:4">
      <c r="A2625" s="17">
        <v>1410001</v>
      </c>
      <c r="B2625" s="17" t="s">
        <v>283</v>
      </c>
      <c r="C2625" s="17" t="s">
        <v>2869</v>
      </c>
      <c r="D2625" s="17" t="s">
        <v>2907</v>
      </c>
    </row>
    <row r="2626" spans="1:4">
      <c r="A2626" s="17">
        <v>1420062</v>
      </c>
      <c r="B2626" s="17" t="s">
        <v>283</v>
      </c>
      <c r="C2626" s="17" t="s">
        <v>2869</v>
      </c>
      <c r="D2626" s="17" t="s">
        <v>2908</v>
      </c>
    </row>
    <row r="2627" spans="1:4">
      <c r="A2627" s="17">
        <v>1420061</v>
      </c>
      <c r="B2627" s="17" t="s">
        <v>283</v>
      </c>
      <c r="C2627" s="17" t="s">
        <v>2869</v>
      </c>
      <c r="D2627" s="17" t="s">
        <v>2909</v>
      </c>
    </row>
    <row r="2628" spans="1:4">
      <c r="A2628" s="17">
        <v>1420041</v>
      </c>
      <c r="B2628" s="17" t="s">
        <v>283</v>
      </c>
      <c r="C2628" s="17" t="s">
        <v>2869</v>
      </c>
      <c r="D2628" s="17" t="s">
        <v>2910</v>
      </c>
    </row>
    <row r="2629" spans="1:4">
      <c r="A2629" s="17">
        <v>1420053</v>
      </c>
      <c r="B2629" s="17" t="s">
        <v>283</v>
      </c>
      <c r="C2629" s="17" t="s">
        <v>2869</v>
      </c>
      <c r="D2629" s="17" t="s">
        <v>2911</v>
      </c>
    </row>
    <row r="2630" spans="1:4">
      <c r="A2630" s="17">
        <v>1400015</v>
      </c>
      <c r="B2630" s="17" t="s">
        <v>283</v>
      </c>
      <c r="C2630" s="17" t="s">
        <v>2869</v>
      </c>
      <c r="D2630" s="17" t="s">
        <v>2912</v>
      </c>
    </row>
    <row r="2631" spans="1:4">
      <c r="A2631" s="17">
        <v>1410031</v>
      </c>
      <c r="B2631" s="17" t="s">
        <v>283</v>
      </c>
      <c r="C2631" s="17" t="s">
        <v>2869</v>
      </c>
      <c r="D2631" s="17" t="s">
        <v>2913</v>
      </c>
    </row>
    <row r="2632" spans="1:4">
      <c r="A2632" s="17">
        <v>1410033</v>
      </c>
      <c r="B2632" s="17" t="s">
        <v>283</v>
      </c>
      <c r="C2632" s="17" t="s">
        <v>2869</v>
      </c>
      <c r="D2632" s="17" t="s">
        <v>2914</v>
      </c>
    </row>
    <row r="2633" spans="1:4">
      <c r="A2633" s="17">
        <v>1420054</v>
      </c>
      <c r="B2633" s="17" t="s">
        <v>283</v>
      </c>
      <c r="C2633" s="17" t="s">
        <v>2869</v>
      </c>
      <c r="D2633" s="17" t="s">
        <v>2915</v>
      </c>
    </row>
    <row r="2634" spans="1:4">
      <c r="A2634" s="17">
        <v>1420064</v>
      </c>
      <c r="B2634" s="17" t="s">
        <v>283</v>
      </c>
      <c r="C2634" s="17" t="s">
        <v>2869</v>
      </c>
      <c r="D2634" s="17" t="s">
        <v>2916</v>
      </c>
    </row>
    <row r="2635" spans="1:4">
      <c r="A2635" s="17">
        <v>1400011</v>
      </c>
      <c r="B2635" s="17" t="s">
        <v>283</v>
      </c>
      <c r="C2635" s="17" t="s">
        <v>2869</v>
      </c>
      <c r="D2635" s="17" t="s">
        <v>2917</v>
      </c>
    </row>
    <row r="2636" spans="1:4">
      <c r="A2636" s="17">
        <v>1410022</v>
      </c>
      <c r="B2636" s="17" t="s">
        <v>283</v>
      </c>
      <c r="C2636" s="17" t="s">
        <v>2869</v>
      </c>
      <c r="D2636" s="17" t="s">
        <v>2918</v>
      </c>
    </row>
    <row r="2637" spans="1:4">
      <c r="A2637" s="17">
        <v>1400002</v>
      </c>
      <c r="B2637" s="17" t="s">
        <v>283</v>
      </c>
      <c r="C2637" s="17" t="s">
        <v>2869</v>
      </c>
      <c r="D2637" s="17" t="s">
        <v>2919</v>
      </c>
    </row>
    <row r="2638" spans="1:4">
      <c r="A2638" s="17">
        <v>1420052</v>
      </c>
      <c r="B2638" s="17" t="s">
        <v>283</v>
      </c>
      <c r="C2638" s="17" t="s">
        <v>2869</v>
      </c>
      <c r="D2638" s="17" t="s">
        <v>2920</v>
      </c>
    </row>
    <row r="2639" spans="1:4">
      <c r="A2639" s="17">
        <v>1350092</v>
      </c>
      <c r="B2639" s="17" t="s">
        <v>283</v>
      </c>
      <c r="C2639" s="17" t="s">
        <v>2869</v>
      </c>
      <c r="D2639" s="17" t="s">
        <v>2921</v>
      </c>
    </row>
    <row r="2640" spans="1:4">
      <c r="A2640" s="17">
        <v>1420051</v>
      </c>
      <c r="B2640" s="17" t="s">
        <v>283</v>
      </c>
      <c r="C2640" s="17" t="s">
        <v>2869</v>
      </c>
      <c r="D2640" s="17" t="s">
        <v>2922</v>
      </c>
    </row>
    <row r="2641" spans="1:4">
      <c r="A2641" s="17">
        <v>1400005</v>
      </c>
      <c r="B2641" s="17" t="s">
        <v>283</v>
      </c>
      <c r="C2641" s="17" t="s">
        <v>2869</v>
      </c>
      <c r="D2641" s="17" t="s">
        <v>2923</v>
      </c>
    </row>
    <row r="2642" spans="1:4">
      <c r="A2642" s="17">
        <v>1420043</v>
      </c>
      <c r="B2642" s="17" t="s">
        <v>283</v>
      </c>
      <c r="C2642" s="17" t="s">
        <v>2869</v>
      </c>
      <c r="D2642" s="17" t="s">
        <v>2924</v>
      </c>
    </row>
    <row r="2643" spans="1:4">
      <c r="A2643" s="17">
        <v>1400013</v>
      </c>
      <c r="B2643" s="17" t="s">
        <v>283</v>
      </c>
      <c r="C2643" s="17" t="s">
        <v>2869</v>
      </c>
      <c r="D2643" s="17" t="s">
        <v>2925</v>
      </c>
    </row>
    <row r="2644" spans="1:4">
      <c r="A2644" s="17">
        <v>1400004</v>
      </c>
      <c r="B2644" s="17" t="s">
        <v>283</v>
      </c>
      <c r="C2644" s="17" t="s">
        <v>2869</v>
      </c>
      <c r="D2644" s="17" t="s">
        <v>2926</v>
      </c>
    </row>
    <row r="2645" spans="1:4">
      <c r="A2645" s="17">
        <v>1400003</v>
      </c>
      <c r="B2645" s="17" t="s">
        <v>283</v>
      </c>
      <c r="C2645" s="17" t="s">
        <v>2869</v>
      </c>
      <c r="D2645" s="17" t="s">
        <v>2927</v>
      </c>
    </row>
    <row r="2646" spans="1:4">
      <c r="A2646" s="17">
        <v>1420042</v>
      </c>
      <c r="B2646" s="17" t="s">
        <v>283</v>
      </c>
      <c r="C2646" s="17" t="s">
        <v>2869</v>
      </c>
      <c r="D2646" s="17" t="s">
        <v>2928</v>
      </c>
    </row>
    <row r="2647" spans="1:4">
      <c r="A2647" s="17">
        <v>1520000</v>
      </c>
      <c r="B2647" s="17" t="s">
        <v>283</v>
      </c>
      <c r="C2647" s="17" t="s">
        <v>2929</v>
      </c>
      <c r="D2647" s="17" t="s">
        <v>285</v>
      </c>
    </row>
    <row r="2648" spans="1:4">
      <c r="A2648" s="17">
        <v>1530042</v>
      </c>
      <c r="B2648" s="17" t="s">
        <v>283</v>
      </c>
      <c r="C2648" s="17" t="s">
        <v>2929</v>
      </c>
      <c r="D2648" s="17" t="s">
        <v>2930</v>
      </c>
    </row>
    <row r="2649" spans="1:4">
      <c r="A2649" s="17">
        <v>1520033</v>
      </c>
      <c r="B2649" s="17" t="s">
        <v>283</v>
      </c>
      <c r="C2649" s="17" t="s">
        <v>2929</v>
      </c>
      <c r="D2649" s="17" t="s">
        <v>2931</v>
      </c>
    </row>
    <row r="2650" spans="1:4">
      <c r="A2650" s="17">
        <v>1530044</v>
      </c>
      <c r="B2650" s="17" t="s">
        <v>283</v>
      </c>
      <c r="C2650" s="17" t="s">
        <v>2929</v>
      </c>
      <c r="D2650" s="17" t="s">
        <v>2932</v>
      </c>
    </row>
    <row r="2651" spans="1:4">
      <c r="A2651" s="17">
        <v>1520022</v>
      </c>
      <c r="B2651" s="17" t="s">
        <v>283</v>
      </c>
      <c r="C2651" s="17" t="s">
        <v>2929</v>
      </c>
      <c r="D2651" s="17" t="s">
        <v>2933</v>
      </c>
    </row>
    <row r="2652" spans="1:4">
      <c r="A2652" s="17">
        <v>1530051</v>
      </c>
      <c r="B2652" s="17" t="s">
        <v>283</v>
      </c>
      <c r="C2652" s="17" t="s">
        <v>2929</v>
      </c>
      <c r="D2652" s="17" t="s">
        <v>2934</v>
      </c>
    </row>
    <row r="2653" spans="1:4">
      <c r="A2653" s="17">
        <v>1530053</v>
      </c>
      <c r="B2653" s="17" t="s">
        <v>283</v>
      </c>
      <c r="C2653" s="17" t="s">
        <v>2929</v>
      </c>
      <c r="D2653" s="17" t="s">
        <v>2935</v>
      </c>
    </row>
    <row r="2654" spans="1:4">
      <c r="A2654" s="17">
        <v>1530041</v>
      </c>
      <c r="B2654" s="17" t="s">
        <v>283</v>
      </c>
      <c r="C2654" s="17" t="s">
        <v>2929</v>
      </c>
      <c r="D2654" s="17" t="s">
        <v>2936</v>
      </c>
    </row>
    <row r="2655" spans="1:4">
      <c r="A2655" s="17">
        <v>1530064</v>
      </c>
      <c r="B2655" s="17" t="s">
        <v>283</v>
      </c>
      <c r="C2655" s="17" t="s">
        <v>2929</v>
      </c>
      <c r="D2655" s="17" t="s">
        <v>2937</v>
      </c>
    </row>
    <row r="2656" spans="1:4">
      <c r="A2656" s="17">
        <v>1520035</v>
      </c>
      <c r="B2656" s="17" t="s">
        <v>283</v>
      </c>
      <c r="C2656" s="17" t="s">
        <v>2929</v>
      </c>
      <c r="D2656" s="17" t="s">
        <v>2938</v>
      </c>
    </row>
    <row r="2657" spans="1:4">
      <c r="A2657" s="17">
        <v>1520012</v>
      </c>
      <c r="B2657" s="17" t="s">
        <v>283</v>
      </c>
      <c r="C2657" s="17" t="s">
        <v>2929</v>
      </c>
      <c r="D2657" s="17" t="s">
        <v>2939</v>
      </c>
    </row>
    <row r="2658" spans="1:4">
      <c r="A2658" s="17">
        <v>1520032</v>
      </c>
      <c r="B2658" s="17" t="s">
        <v>283</v>
      </c>
      <c r="C2658" s="17" t="s">
        <v>2929</v>
      </c>
      <c r="D2658" s="17" t="s">
        <v>2940</v>
      </c>
    </row>
    <row r="2659" spans="1:4">
      <c r="A2659" s="17">
        <v>1520004</v>
      </c>
      <c r="B2659" s="17" t="s">
        <v>283</v>
      </c>
      <c r="C2659" s="17" t="s">
        <v>2929</v>
      </c>
      <c r="D2659" s="17" t="s">
        <v>2941</v>
      </c>
    </row>
    <row r="2660" spans="1:4">
      <c r="A2660" s="17">
        <v>1520001</v>
      </c>
      <c r="B2660" s="17" t="s">
        <v>283</v>
      </c>
      <c r="C2660" s="17" t="s">
        <v>2929</v>
      </c>
      <c r="D2660" s="17" t="s">
        <v>2942</v>
      </c>
    </row>
    <row r="2661" spans="1:4">
      <c r="A2661" s="17">
        <v>1530065</v>
      </c>
      <c r="B2661" s="17" t="s">
        <v>283</v>
      </c>
      <c r="C2661" s="17" t="s">
        <v>2929</v>
      </c>
      <c r="D2661" s="17" t="s">
        <v>2067</v>
      </c>
    </row>
    <row r="2662" spans="1:4">
      <c r="A2662" s="17">
        <v>1520031</v>
      </c>
      <c r="B2662" s="17" t="s">
        <v>283</v>
      </c>
      <c r="C2662" s="17" t="s">
        <v>2929</v>
      </c>
      <c r="D2662" s="17" t="s">
        <v>2943</v>
      </c>
    </row>
    <row r="2663" spans="1:4">
      <c r="A2663" s="17">
        <v>1530061</v>
      </c>
      <c r="B2663" s="17" t="s">
        <v>283</v>
      </c>
      <c r="C2663" s="17" t="s">
        <v>2929</v>
      </c>
      <c r="D2663" s="17" t="s">
        <v>2944</v>
      </c>
    </row>
    <row r="2664" spans="1:4">
      <c r="A2664" s="17">
        <v>1520011</v>
      </c>
      <c r="B2664" s="17" t="s">
        <v>283</v>
      </c>
      <c r="C2664" s="17" t="s">
        <v>2929</v>
      </c>
      <c r="D2664" s="17" t="s">
        <v>2676</v>
      </c>
    </row>
    <row r="2665" spans="1:4">
      <c r="A2665" s="17">
        <v>1520021</v>
      </c>
      <c r="B2665" s="17" t="s">
        <v>283</v>
      </c>
      <c r="C2665" s="17" t="s">
        <v>2929</v>
      </c>
      <c r="D2665" s="17" t="s">
        <v>2945</v>
      </c>
    </row>
    <row r="2666" spans="1:4">
      <c r="A2666" s="17">
        <v>1530043</v>
      </c>
      <c r="B2666" s="17" t="s">
        <v>283</v>
      </c>
      <c r="C2666" s="17" t="s">
        <v>2929</v>
      </c>
      <c r="D2666" s="17" t="s">
        <v>2946</v>
      </c>
    </row>
    <row r="2667" spans="1:4">
      <c r="A2667" s="17">
        <v>1520003</v>
      </c>
      <c r="B2667" s="17" t="s">
        <v>283</v>
      </c>
      <c r="C2667" s="17" t="s">
        <v>2929</v>
      </c>
      <c r="D2667" s="17" t="s">
        <v>2947</v>
      </c>
    </row>
    <row r="2668" spans="1:4">
      <c r="A2668" s="17">
        <v>1530062</v>
      </c>
      <c r="B2668" s="17" t="s">
        <v>283</v>
      </c>
      <c r="C2668" s="17" t="s">
        <v>2929</v>
      </c>
      <c r="D2668" s="17" t="s">
        <v>2948</v>
      </c>
    </row>
    <row r="2669" spans="1:4">
      <c r="A2669" s="17">
        <v>1520034</v>
      </c>
      <c r="B2669" s="17" t="s">
        <v>283</v>
      </c>
      <c r="C2669" s="17" t="s">
        <v>2929</v>
      </c>
      <c r="D2669" s="17" t="s">
        <v>2949</v>
      </c>
    </row>
    <row r="2670" spans="1:4">
      <c r="A2670" s="17">
        <v>1520013</v>
      </c>
      <c r="B2670" s="17" t="s">
        <v>283</v>
      </c>
      <c r="C2670" s="17" t="s">
        <v>2929</v>
      </c>
      <c r="D2670" s="17" t="s">
        <v>2950</v>
      </c>
    </row>
    <row r="2671" spans="1:4">
      <c r="A2671" s="17">
        <v>1530063</v>
      </c>
      <c r="B2671" s="17" t="s">
        <v>283</v>
      </c>
      <c r="C2671" s="17" t="s">
        <v>2929</v>
      </c>
      <c r="D2671" s="17" t="s">
        <v>2951</v>
      </c>
    </row>
    <row r="2672" spans="1:4">
      <c r="A2672" s="17">
        <v>1520002</v>
      </c>
      <c r="B2672" s="17" t="s">
        <v>283</v>
      </c>
      <c r="C2672" s="17" t="s">
        <v>2929</v>
      </c>
      <c r="D2672" s="17" t="s">
        <v>2952</v>
      </c>
    </row>
    <row r="2673" spans="1:4">
      <c r="A2673" s="17">
        <v>1520023</v>
      </c>
      <c r="B2673" s="17" t="s">
        <v>283</v>
      </c>
      <c r="C2673" s="17" t="s">
        <v>2929</v>
      </c>
      <c r="D2673" s="17" t="s">
        <v>2953</v>
      </c>
    </row>
    <row r="2674" spans="1:4">
      <c r="A2674" s="17">
        <v>1530052</v>
      </c>
      <c r="B2674" s="17" t="s">
        <v>283</v>
      </c>
      <c r="C2674" s="17" t="s">
        <v>2929</v>
      </c>
      <c r="D2674" s="17" t="s">
        <v>2954</v>
      </c>
    </row>
    <row r="2675" spans="1:4">
      <c r="A2675" s="17">
        <v>1440000</v>
      </c>
      <c r="B2675" s="17" t="s">
        <v>283</v>
      </c>
      <c r="C2675" s="17" t="s">
        <v>2955</v>
      </c>
      <c r="D2675" s="17" t="s">
        <v>285</v>
      </c>
    </row>
    <row r="2676" spans="1:4">
      <c r="A2676" s="17">
        <v>1460082</v>
      </c>
      <c r="B2676" s="17" t="s">
        <v>283</v>
      </c>
      <c r="C2676" s="17" t="s">
        <v>2955</v>
      </c>
      <c r="D2676" s="17" t="s">
        <v>2956</v>
      </c>
    </row>
    <row r="2677" spans="1:4">
      <c r="A2677" s="17">
        <v>1450061</v>
      </c>
      <c r="B2677" s="17" t="s">
        <v>283</v>
      </c>
      <c r="C2677" s="17" t="s">
        <v>2955</v>
      </c>
      <c r="D2677" s="17" t="s">
        <v>2957</v>
      </c>
    </row>
    <row r="2678" spans="1:4">
      <c r="A2678" s="17">
        <v>1460091</v>
      </c>
      <c r="B2678" s="17" t="s">
        <v>283</v>
      </c>
      <c r="C2678" s="17" t="s">
        <v>2955</v>
      </c>
      <c r="D2678" s="17" t="s">
        <v>2958</v>
      </c>
    </row>
    <row r="2679" spans="1:4">
      <c r="A2679" s="17">
        <v>1430014</v>
      </c>
      <c r="B2679" s="17" t="s">
        <v>283</v>
      </c>
      <c r="C2679" s="17" t="s">
        <v>2955</v>
      </c>
      <c r="D2679" s="17" t="s">
        <v>2959</v>
      </c>
    </row>
    <row r="2680" spans="1:4">
      <c r="A2680" s="17">
        <v>1430011</v>
      </c>
      <c r="B2680" s="17" t="s">
        <v>283</v>
      </c>
      <c r="C2680" s="17" t="s">
        <v>2955</v>
      </c>
      <c r="D2680" s="17" t="s">
        <v>2960</v>
      </c>
    </row>
    <row r="2681" spans="1:4">
      <c r="A2681" s="17">
        <v>1430012</v>
      </c>
      <c r="B2681" s="17" t="s">
        <v>283</v>
      </c>
      <c r="C2681" s="17" t="s">
        <v>2955</v>
      </c>
      <c r="D2681" s="17" t="s">
        <v>2961</v>
      </c>
    </row>
    <row r="2682" spans="1:4">
      <c r="A2682" s="17">
        <v>1430015</v>
      </c>
      <c r="B2682" s="17" t="s">
        <v>283</v>
      </c>
      <c r="C2682" s="17" t="s">
        <v>2955</v>
      </c>
      <c r="D2682" s="17" t="s">
        <v>2962</v>
      </c>
    </row>
    <row r="2683" spans="1:4">
      <c r="A2683" s="17">
        <v>1430013</v>
      </c>
      <c r="B2683" s="17" t="s">
        <v>283</v>
      </c>
      <c r="C2683" s="17" t="s">
        <v>2955</v>
      </c>
      <c r="D2683" s="17" t="s">
        <v>2963</v>
      </c>
    </row>
    <row r="2684" spans="1:4">
      <c r="A2684" s="17">
        <v>1430016</v>
      </c>
      <c r="B2684" s="17" t="s">
        <v>283</v>
      </c>
      <c r="C2684" s="17" t="s">
        <v>2955</v>
      </c>
      <c r="D2684" s="17" t="s">
        <v>2964</v>
      </c>
    </row>
    <row r="2685" spans="1:4">
      <c r="A2685" s="17">
        <v>1440052</v>
      </c>
      <c r="B2685" s="17" t="s">
        <v>283</v>
      </c>
      <c r="C2685" s="17" t="s">
        <v>2955</v>
      </c>
      <c r="D2685" s="17" t="s">
        <v>2965</v>
      </c>
    </row>
    <row r="2686" spans="1:4">
      <c r="A2686" s="17">
        <v>1440053</v>
      </c>
      <c r="B2686" s="17" t="s">
        <v>283</v>
      </c>
      <c r="C2686" s="17" t="s">
        <v>2955</v>
      </c>
      <c r="D2686" s="17" t="s">
        <v>2966</v>
      </c>
    </row>
    <row r="2687" spans="1:4">
      <c r="A2687" s="17">
        <v>1450064</v>
      </c>
      <c r="B2687" s="17" t="s">
        <v>283</v>
      </c>
      <c r="C2687" s="17" t="s">
        <v>2955</v>
      </c>
      <c r="D2687" s="17" t="s">
        <v>2967</v>
      </c>
    </row>
    <row r="2688" spans="1:4">
      <c r="A2688" s="17">
        <v>1440032</v>
      </c>
      <c r="B2688" s="17" t="s">
        <v>283</v>
      </c>
      <c r="C2688" s="17" t="s">
        <v>2955</v>
      </c>
      <c r="D2688" s="17" t="s">
        <v>2968</v>
      </c>
    </row>
    <row r="2689" spans="1:4">
      <c r="A2689" s="17">
        <v>1450062</v>
      </c>
      <c r="B2689" s="17" t="s">
        <v>283</v>
      </c>
      <c r="C2689" s="17" t="s">
        <v>2955</v>
      </c>
      <c r="D2689" s="17" t="s">
        <v>2969</v>
      </c>
    </row>
    <row r="2690" spans="1:4">
      <c r="A2690" s="17">
        <v>1430021</v>
      </c>
      <c r="B2690" s="17" t="s">
        <v>283</v>
      </c>
      <c r="C2690" s="17" t="s">
        <v>2955</v>
      </c>
      <c r="D2690" s="17" t="s">
        <v>2970</v>
      </c>
    </row>
    <row r="2691" spans="1:4">
      <c r="A2691" s="17">
        <v>1450073</v>
      </c>
      <c r="B2691" s="17" t="s">
        <v>283</v>
      </c>
      <c r="C2691" s="17" t="s">
        <v>2955</v>
      </c>
      <c r="D2691" s="17" t="s">
        <v>2971</v>
      </c>
    </row>
    <row r="2692" spans="1:4">
      <c r="A2692" s="17">
        <v>1460085</v>
      </c>
      <c r="B2692" s="17" t="s">
        <v>283</v>
      </c>
      <c r="C2692" s="17" t="s">
        <v>2955</v>
      </c>
      <c r="D2692" s="17" t="s">
        <v>2972</v>
      </c>
    </row>
    <row r="2693" spans="1:4">
      <c r="A2693" s="17">
        <v>1430003</v>
      </c>
      <c r="B2693" s="17" t="s">
        <v>283</v>
      </c>
      <c r="C2693" s="17" t="s">
        <v>2955</v>
      </c>
      <c r="D2693" s="17" t="s">
        <v>2973</v>
      </c>
    </row>
    <row r="2694" spans="1:4">
      <c r="A2694" s="17">
        <v>1430023</v>
      </c>
      <c r="B2694" s="17" t="s">
        <v>283</v>
      </c>
      <c r="C2694" s="17" t="s">
        <v>2955</v>
      </c>
      <c r="D2694" s="17" t="s">
        <v>2974</v>
      </c>
    </row>
    <row r="2695" spans="1:4">
      <c r="A2695" s="17">
        <v>1460092</v>
      </c>
      <c r="B2695" s="17" t="s">
        <v>283</v>
      </c>
      <c r="C2695" s="17" t="s">
        <v>2955</v>
      </c>
      <c r="D2695" s="17" t="s">
        <v>2975</v>
      </c>
    </row>
    <row r="2696" spans="1:4">
      <c r="A2696" s="17">
        <v>1430002</v>
      </c>
      <c r="B2696" s="17" t="s">
        <v>283</v>
      </c>
      <c r="C2696" s="17" t="s">
        <v>2955</v>
      </c>
      <c r="D2696" s="17" t="s">
        <v>2976</v>
      </c>
    </row>
    <row r="2697" spans="1:4">
      <c r="A2697" s="17">
        <v>1430004</v>
      </c>
      <c r="B2697" s="17" t="s">
        <v>283</v>
      </c>
      <c r="C2697" s="17" t="s">
        <v>2955</v>
      </c>
      <c r="D2697" s="17" t="s">
        <v>2977</v>
      </c>
    </row>
    <row r="2698" spans="1:4">
      <c r="A2698" s="17">
        <v>1440054</v>
      </c>
      <c r="B2698" s="17" t="s">
        <v>283</v>
      </c>
      <c r="C2698" s="17" t="s">
        <v>2955</v>
      </c>
      <c r="D2698" s="17" t="s">
        <v>2978</v>
      </c>
    </row>
    <row r="2699" spans="1:4">
      <c r="A2699" s="17">
        <v>1460095</v>
      </c>
      <c r="B2699" s="17" t="s">
        <v>283</v>
      </c>
      <c r="C2699" s="17" t="s">
        <v>2955</v>
      </c>
      <c r="D2699" s="17" t="s">
        <v>2979</v>
      </c>
    </row>
    <row r="2700" spans="1:4">
      <c r="A2700" s="17">
        <v>1460083</v>
      </c>
      <c r="B2700" s="17" t="s">
        <v>283</v>
      </c>
      <c r="C2700" s="17" t="s">
        <v>2955</v>
      </c>
      <c r="D2700" s="17" t="s">
        <v>2980</v>
      </c>
    </row>
    <row r="2701" spans="1:4">
      <c r="A2701" s="17">
        <v>1430024</v>
      </c>
      <c r="B2701" s="17" t="s">
        <v>283</v>
      </c>
      <c r="C2701" s="17" t="s">
        <v>2955</v>
      </c>
      <c r="D2701" s="17" t="s">
        <v>2981</v>
      </c>
    </row>
    <row r="2702" spans="1:4">
      <c r="A2702" s="17">
        <v>1450071</v>
      </c>
      <c r="B2702" s="17" t="s">
        <v>283</v>
      </c>
      <c r="C2702" s="17" t="s">
        <v>2955</v>
      </c>
      <c r="D2702" s="17" t="s">
        <v>2982</v>
      </c>
    </row>
    <row r="2703" spans="1:4">
      <c r="A2703" s="17">
        <v>1450072</v>
      </c>
      <c r="B2703" s="17" t="s">
        <v>283</v>
      </c>
      <c r="C2703" s="17" t="s">
        <v>2955</v>
      </c>
      <c r="D2703" s="17" t="s">
        <v>2983</v>
      </c>
    </row>
    <row r="2704" spans="1:4">
      <c r="A2704" s="17">
        <v>1450076</v>
      </c>
      <c r="B2704" s="17" t="s">
        <v>283</v>
      </c>
      <c r="C2704" s="17" t="s">
        <v>2955</v>
      </c>
      <c r="D2704" s="17" t="s">
        <v>2984</v>
      </c>
    </row>
    <row r="2705" spans="1:4">
      <c r="A2705" s="17">
        <v>1430001</v>
      </c>
      <c r="B2705" s="17" t="s">
        <v>283</v>
      </c>
      <c r="C2705" s="17" t="s">
        <v>2955</v>
      </c>
      <c r="D2705" s="17" t="s">
        <v>2985</v>
      </c>
    </row>
    <row r="2706" spans="1:4">
      <c r="A2706" s="17">
        <v>1460081</v>
      </c>
      <c r="B2706" s="17" t="s">
        <v>283</v>
      </c>
      <c r="C2706" s="17" t="s">
        <v>2955</v>
      </c>
      <c r="D2706" s="17" t="s">
        <v>2986</v>
      </c>
    </row>
    <row r="2707" spans="1:4">
      <c r="A2707" s="17">
        <v>1430027</v>
      </c>
      <c r="B2707" s="17" t="s">
        <v>283</v>
      </c>
      <c r="C2707" s="17" t="s">
        <v>2955</v>
      </c>
      <c r="D2707" s="17" t="s">
        <v>2987</v>
      </c>
    </row>
    <row r="2708" spans="1:4">
      <c r="A2708" s="17">
        <v>1440055</v>
      </c>
      <c r="B2708" s="17" t="s">
        <v>283</v>
      </c>
      <c r="C2708" s="17" t="s">
        <v>2955</v>
      </c>
      <c r="D2708" s="17" t="s">
        <v>2988</v>
      </c>
    </row>
    <row r="2709" spans="1:4">
      <c r="A2709" s="17">
        <v>1440051</v>
      </c>
      <c r="B2709" s="17" t="s">
        <v>283</v>
      </c>
      <c r="C2709" s="17" t="s">
        <v>2955</v>
      </c>
      <c r="D2709" s="17" t="s">
        <v>2989</v>
      </c>
    </row>
    <row r="2710" spans="1:4">
      <c r="A2710" s="17">
        <v>1440034</v>
      </c>
      <c r="B2710" s="17" t="s">
        <v>283</v>
      </c>
      <c r="C2710" s="17" t="s">
        <v>2955</v>
      </c>
      <c r="D2710" s="17" t="s">
        <v>2990</v>
      </c>
    </row>
    <row r="2711" spans="1:4">
      <c r="A2711" s="17">
        <v>1430026</v>
      </c>
      <c r="B2711" s="17" t="s">
        <v>283</v>
      </c>
      <c r="C2711" s="17" t="s">
        <v>2955</v>
      </c>
      <c r="D2711" s="17" t="s">
        <v>2991</v>
      </c>
    </row>
    <row r="2712" spans="1:4">
      <c r="A2712" s="17">
        <v>1450075</v>
      </c>
      <c r="B2712" s="17" t="s">
        <v>283</v>
      </c>
      <c r="C2712" s="17" t="s">
        <v>2955</v>
      </c>
      <c r="D2712" s="17" t="s">
        <v>2992</v>
      </c>
    </row>
    <row r="2713" spans="1:4">
      <c r="A2713" s="17">
        <v>1440056</v>
      </c>
      <c r="B2713" s="17" t="s">
        <v>283</v>
      </c>
      <c r="C2713" s="17" t="s">
        <v>2955</v>
      </c>
      <c r="D2713" s="17" t="s">
        <v>2993</v>
      </c>
    </row>
    <row r="2714" spans="1:4">
      <c r="A2714" s="17">
        <v>1440047</v>
      </c>
      <c r="B2714" s="17" t="s">
        <v>283</v>
      </c>
      <c r="C2714" s="17" t="s">
        <v>2955</v>
      </c>
      <c r="D2714" s="17" t="s">
        <v>2994</v>
      </c>
    </row>
    <row r="2715" spans="1:4">
      <c r="A2715" s="17">
        <v>1440043</v>
      </c>
      <c r="B2715" s="17" t="s">
        <v>283</v>
      </c>
      <c r="C2715" s="17" t="s">
        <v>2955</v>
      </c>
      <c r="D2715" s="17" t="s">
        <v>2995</v>
      </c>
    </row>
    <row r="2716" spans="1:4">
      <c r="A2716" s="17">
        <v>1440042</v>
      </c>
      <c r="B2716" s="17" t="s">
        <v>283</v>
      </c>
      <c r="C2716" s="17" t="s">
        <v>2955</v>
      </c>
      <c r="D2716" s="17" t="s">
        <v>2996</v>
      </c>
    </row>
    <row r="2717" spans="1:4">
      <c r="A2717" s="17">
        <v>1440041</v>
      </c>
      <c r="B2717" s="17" t="s">
        <v>283</v>
      </c>
      <c r="C2717" s="17" t="s">
        <v>2955</v>
      </c>
      <c r="D2717" s="17" t="s">
        <v>2997</v>
      </c>
    </row>
    <row r="2718" spans="1:4">
      <c r="A2718" s="17">
        <v>1440031</v>
      </c>
      <c r="B2718" s="17" t="s">
        <v>283</v>
      </c>
      <c r="C2718" s="17" t="s">
        <v>2955</v>
      </c>
      <c r="D2718" s="17" t="s">
        <v>2998</v>
      </c>
    </row>
    <row r="2719" spans="1:4">
      <c r="A2719" s="17">
        <v>1440033</v>
      </c>
      <c r="B2719" s="17" t="s">
        <v>283</v>
      </c>
      <c r="C2719" s="17" t="s">
        <v>2955</v>
      </c>
      <c r="D2719" s="17" t="s">
        <v>2999</v>
      </c>
    </row>
    <row r="2720" spans="1:4">
      <c r="A2720" s="17">
        <v>1430022</v>
      </c>
      <c r="B2720" s="17" t="s">
        <v>283</v>
      </c>
      <c r="C2720" s="17" t="s">
        <v>2955</v>
      </c>
      <c r="D2720" s="17" t="s">
        <v>3000</v>
      </c>
    </row>
    <row r="2721" spans="1:4">
      <c r="A2721" s="17">
        <v>1450074</v>
      </c>
      <c r="B2721" s="17" t="s">
        <v>283</v>
      </c>
      <c r="C2721" s="17" t="s">
        <v>2955</v>
      </c>
      <c r="D2721" s="17" t="s">
        <v>3001</v>
      </c>
    </row>
    <row r="2722" spans="1:4">
      <c r="A2722" s="17">
        <v>1460094</v>
      </c>
      <c r="B2722" s="17" t="s">
        <v>283</v>
      </c>
      <c r="C2722" s="17" t="s">
        <v>2955</v>
      </c>
      <c r="D2722" s="17" t="s">
        <v>3002</v>
      </c>
    </row>
    <row r="2723" spans="1:4">
      <c r="A2723" s="17">
        <v>1450065</v>
      </c>
      <c r="B2723" s="17" t="s">
        <v>283</v>
      </c>
      <c r="C2723" s="17" t="s">
        <v>2955</v>
      </c>
      <c r="D2723" s="17" t="s">
        <v>3003</v>
      </c>
    </row>
    <row r="2724" spans="1:4">
      <c r="A2724" s="17">
        <v>1440046</v>
      </c>
      <c r="B2724" s="17" t="s">
        <v>283</v>
      </c>
      <c r="C2724" s="17" t="s">
        <v>2955</v>
      </c>
      <c r="D2724" s="17" t="s">
        <v>3004</v>
      </c>
    </row>
    <row r="2725" spans="1:4">
      <c r="A2725" s="17">
        <v>1430007</v>
      </c>
      <c r="B2725" s="17" t="s">
        <v>283</v>
      </c>
      <c r="C2725" s="17" t="s">
        <v>2955</v>
      </c>
      <c r="D2725" s="17" t="s">
        <v>3005</v>
      </c>
    </row>
    <row r="2726" spans="1:4">
      <c r="A2726" s="17">
        <v>1430006</v>
      </c>
      <c r="B2726" s="17" t="s">
        <v>283</v>
      </c>
      <c r="C2726" s="17" t="s">
        <v>2955</v>
      </c>
      <c r="D2726" s="17" t="s">
        <v>3006</v>
      </c>
    </row>
    <row r="2727" spans="1:4">
      <c r="A2727" s="17">
        <v>1430005</v>
      </c>
      <c r="B2727" s="17" t="s">
        <v>283</v>
      </c>
      <c r="C2727" s="17" t="s">
        <v>2955</v>
      </c>
      <c r="D2727" s="17" t="s">
        <v>3007</v>
      </c>
    </row>
    <row r="2728" spans="1:4">
      <c r="A2728" s="17">
        <v>1440044</v>
      </c>
      <c r="B2728" s="17" t="s">
        <v>283</v>
      </c>
      <c r="C2728" s="17" t="s">
        <v>2955</v>
      </c>
      <c r="D2728" s="17" t="s">
        <v>3008</v>
      </c>
    </row>
    <row r="2729" spans="1:4">
      <c r="A2729" s="17">
        <v>1440035</v>
      </c>
      <c r="B2729" s="17" t="s">
        <v>283</v>
      </c>
      <c r="C2729" s="17" t="s">
        <v>2955</v>
      </c>
      <c r="D2729" s="17" t="s">
        <v>3009</v>
      </c>
    </row>
    <row r="2730" spans="1:4">
      <c r="A2730" s="17">
        <v>1460084</v>
      </c>
      <c r="B2730" s="17" t="s">
        <v>283</v>
      </c>
      <c r="C2730" s="17" t="s">
        <v>2955</v>
      </c>
      <c r="D2730" s="17" t="s">
        <v>3010</v>
      </c>
    </row>
    <row r="2731" spans="1:4">
      <c r="A2731" s="17">
        <v>1450063</v>
      </c>
      <c r="B2731" s="17" t="s">
        <v>283</v>
      </c>
      <c r="C2731" s="17" t="s">
        <v>2955</v>
      </c>
      <c r="D2731" s="17" t="s">
        <v>3011</v>
      </c>
    </row>
    <row r="2732" spans="1:4">
      <c r="A2732" s="17">
        <v>1430025</v>
      </c>
      <c r="B2732" s="17" t="s">
        <v>283</v>
      </c>
      <c r="C2732" s="17" t="s">
        <v>2955</v>
      </c>
      <c r="D2732" s="17" t="s">
        <v>3012</v>
      </c>
    </row>
    <row r="2733" spans="1:4">
      <c r="A2733" s="17">
        <v>1450066</v>
      </c>
      <c r="B2733" s="17" t="s">
        <v>283</v>
      </c>
      <c r="C2733" s="17" t="s">
        <v>2955</v>
      </c>
      <c r="D2733" s="17" t="s">
        <v>3013</v>
      </c>
    </row>
    <row r="2734" spans="1:4">
      <c r="A2734" s="17">
        <v>1440045</v>
      </c>
      <c r="B2734" s="17" t="s">
        <v>283</v>
      </c>
      <c r="C2734" s="17" t="s">
        <v>2955</v>
      </c>
      <c r="D2734" s="17" t="s">
        <v>3014</v>
      </c>
    </row>
    <row r="2735" spans="1:4">
      <c r="A2735" s="17">
        <v>1460093</v>
      </c>
      <c r="B2735" s="17" t="s">
        <v>283</v>
      </c>
      <c r="C2735" s="17" t="s">
        <v>2955</v>
      </c>
      <c r="D2735" s="17" t="s">
        <v>3015</v>
      </c>
    </row>
    <row r="2736" spans="1:4">
      <c r="A2736" s="17">
        <v>1450067</v>
      </c>
      <c r="B2736" s="17" t="s">
        <v>283</v>
      </c>
      <c r="C2736" s="17" t="s">
        <v>2955</v>
      </c>
      <c r="D2736" s="17" t="s">
        <v>3016</v>
      </c>
    </row>
    <row r="2737" spans="1:4">
      <c r="A2737" s="17">
        <v>1350093</v>
      </c>
      <c r="B2737" s="17" t="s">
        <v>283</v>
      </c>
      <c r="C2737" s="17" t="s">
        <v>2955</v>
      </c>
      <c r="D2737" s="17" t="s">
        <v>3017</v>
      </c>
    </row>
    <row r="2738" spans="1:4">
      <c r="A2738" s="17">
        <v>1540000</v>
      </c>
      <c r="B2738" s="17" t="s">
        <v>283</v>
      </c>
      <c r="C2738" s="17" t="s">
        <v>3018</v>
      </c>
      <c r="D2738" s="17" t="s">
        <v>285</v>
      </c>
    </row>
    <row r="2739" spans="1:4">
      <c r="A2739" s="17">
        <v>1560044</v>
      </c>
      <c r="B2739" s="17" t="s">
        <v>283</v>
      </c>
      <c r="C2739" s="17" t="s">
        <v>3018</v>
      </c>
      <c r="D2739" s="17" t="s">
        <v>3019</v>
      </c>
    </row>
    <row r="2740" spans="1:4">
      <c r="A2740" s="17">
        <v>1540001</v>
      </c>
      <c r="B2740" s="17" t="s">
        <v>283</v>
      </c>
      <c r="C2740" s="17" t="s">
        <v>3018</v>
      </c>
      <c r="D2740" s="17" t="s">
        <v>3020</v>
      </c>
    </row>
    <row r="2741" spans="1:4">
      <c r="A2741" s="17">
        <v>1570068</v>
      </c>
      <c r="B2741" s="17" t="s">
        <v>283</v>
      </c>
      <c r="C2741" s="17" t="s">
        <v>3018</v>
      </c>
      <c r="D2741" s="17" t="s">
        <v>3021</v>
      </c>
    </row>
    <row r="2742" spans="1:4">
      <c r="A2742" s="17">
        <v>1540022</v>
      </c>
      <c r="B2742" s="17" t="s">
        <v>283</v>
      </c>
      <c r="C2742" s="17" t="s">
        <v>3018</v>
      </c>
      <c r="D2742" s="17" t="s">
        <v>3022</v>
      </c>
    </row>
    <row r="2743" spans="1:4">
      <c r="A2743" s="17">
        <v>1570074</v>
      </c>
      <c r="B2743" s="17" t="s">
        <v>283</v>
      </c>
      <c r="C2743" s="17" t="s">
        <v>3018</v>
      </c>
      <c r="D2743" s="17" t="s">
        <v>3023</v>
      </c>
    </row>
    <row r="2744" spans="1:4">
      <c r="A2744" s="17">
        <v>1560041</v>
      </c>
      <c r="B2744" s="17" t="s">
        <v>283</v>
      </c>
      <c r="C2744" s="17" t="s">
        <v>3018</v>
      </c>
      <c r="D2744" s="17" t="s">
        <v>3024</v>
      </c>
    </row>
    <row r="2745" spans="1:4">
      <c r="A2745" s="17">
        <v>1570076</v>
      </c>
      <c r="B2745" s="17" t="s">
        <v>283</v>
      </c>
      <c r="C2745" s="17" t="s">
        <v>3018</v>
      </c>
      <c r="D2745" s="17" t="s">
        <v>3025</v>
      </c>
    </row>
    <row r="2746" spans="1:4">
      <c r="A2746" s="17">
        <v>1580083</v>
      </c>
      <c r="B2746" s="17" t="s">
        <v>283</v>
      </c>
      <c r="C2746" s="17" t="s">
        <v>3018</v>
      </c>
      <c r="D2746" s="17" t="s">
        <v>3026</v>
      </c>
    </row>
    <row r="2747" spans="1:4">
      <c r="A2747" s="17">
        <v>1580086</v>
      </c>
      <c r="B2747" s="17" t="s">
        <v>283</v>
      </c>
      <c r="C2747" s="17" t="s">
        <v>3018</v>
      </c>
      <c r="D2747" s="17" t="s">
        <v>3027</v>
      </c>
    </row>
    <row r="2748" spans="1:4">
      <c r="A2748" s="17">
        <v>1570063</v>
      </c>
      <c r="B2748" s="17" t="s">
        <v>283</v>
      </c>
      <c r="C2748" s="17" t="s">
        <v>3018</v>
      </c>
      <c r="D2748" s="17" t="s">
        <v>3028</v>
      </c>
    </row>
    <row r="2749" spans="1:4">
      <c r="A2749" s="17">
        <v>1570077</v>
      </c>
      <c r="B2749" s="17" t="s">
        <v>283</v>
      </c>
      <c r="C2749" s="17" t="s">
        <v>3018</v>
      </c>
      <c r="D2749" s="17" t="s">
        <v>3029</v>
      </c>
    </row>
    <row r="2750" spans="1:4">
      <c r="A2750" s="17">
        <v>1540011</v>
      </c>
      <c r="B2750" s="17" t="s">
        <v>283</v>
      </c>
      <c r="C2750" s="17" t="s">
        <v>3018</v>
      </c>
      <c r="D2750" s="17" t="s">
        <v>3030</v>
      </c>
    </row>
    <row r="2751" spans="1:4">
      <c r="A2751" s="17">
        <v>1560057</v>
      </c>
      <c r="B2751" s="17" t="s">
        <v>283</v>
      </c>
      <c r="C2751" s="17" t="s">
        <v>3018</v>
      </c>
      <c r="D2751" s="17" t="s">
        <v>3031</v>
      </c>
    </row>
    <row r="2752" spans="1:4">
      <c r="A2752" s="17">
        <v>1570065</v>
      </c>
      <c r="B2752" s="17" t="s">
        <v>283</v>
      </c>
      <c r="C2752" s="17" t="s">
        <v>3018</v>
      </c>
      <c r="D2752" s="17" t="s">
        <v>3032</v>
      </c>
    </row>
    <row r="2753" spans="1:4">
      <c r="A2753" s="17">
        <v>1580093</v>
      </c>
      <c r="B2753" s="17" t="s">
        <v>283</v>
      </c>
      <c r="C2753" s="17" t="s">
        <v>3018</v>
      </c>
      <c r="D2753" s="17" t="s">
        <v>3033</v>
      </c>
    </row>
    <row r="2754" spans="1:4">
      <c r="A2754" s="17">
        <v>1580098</v>
      </c>
      <c r="B2754" s="17" t="s">
        <v>283</v>
      </c>
      <c r="C2754" s="17" t="s">
        <v>3018</v>
      </c>
      <c r="D2754" s="17" t="s">
        <v>3034</v>
      </c>
    </row>
    <row r="2755" spans="1:4">
      <c r="A2755" s="17">
        <v>1570061</v>
      </c>
      <c r="B2755" s="17" t="s">
        <v>283</v>
      </c>
      <c r="C2755" s="17" t="s">
        <v>3018</v>
      </c>
      <c r="D2755" s="17" t="s">
        <v>3035</v>
      </c>
    </row>
    <row r="2756" spans="1:4">
      <c r="A2756" s="17">
        <v>1550031</v>
      </c>
      <c r="B2756" s="17" t="s">
        <v>283</v>
      </c>
      <c r="C2756" s="17" t="s">
        <v>3018</v>
      </c>
      <c r="D2756" s="17" t="s">
        <v>3036</v>
      </c>
    </row>
    <row r="2757" spans="1:4">
      <c r="A2757" s="17">
        <v>1570067</v>
      </c>
      <c r="B2757" s="17" t="s">
        <v>283</v>
      </c>
      <c r="C2757" s="17" t="s">
        <v>3018</v>
      </c>
      <c r="D2757" s="17" t="s">
        <v>3037</v>
      </c>
    </row>
    <row r="2758" spans="1:4">
      <c r="A2758" s="17">
        <v>1570073</v>
      </c>
      <c r="B2758" s="17" t="s">
        <v>283</v>
      </c>
      <c r="C2758" s="17" t="s">
        <v>3018</v>
      </c>
      <c r="D2758" s="17" t="s">
        <v>3038</v>
      </c>
    </row>
    <row r="2759" spans="1:4">
      <c r="A2759" s="17">
        <v>1570075</v>
      </c>
      <c r="B2759" s="17" t="s">
        <v>283</v>
      </c>
      <c r="C2759" s="17" t="s">
        <v>3018</v>
      </c>
      <c r="D2759" s="17" t="s">
        <v>3039</v>
      </c>
    </row>
    <row r="2760" spans="1:4">
      <c r="A2760" s="17">
        <v>1570064</v>
      </c>
      <c r="B2760" s="17" t="s">
        <v>283</v>
      </c>
      <c r="C2760" s="17" t="s">
        <v>3018</v>
      </c>
      <c r="D2760" s="17" t="s">
        <v>3040</v>
      </c>
    </row>
    <row r="2761" spans="1:4">
      <c r="A2761" s="17">
        <v>1560052</v>
      </c>
      <c r="B2761" s="17" t="s">
        <v>283</v>
      </c>
      <c r="C2761" s="17" t="s">
        <v>3018</v>
      </c>
      <c r="D2761" s="17" t="s">
        <v>3041</v>
      </c>
    </row>
    <row r="2762" spans="1:4">
      <c r="A2762" s="17">
        <v>1540021</v>
      </c>
      <c r="B2762" s="17" t="s">
        <v>283</v>
      </c>
      <c r="C2762" s="17" t="s">
        <v>3018</v>
      </c>
      <c r="D2762" s="17" t="s">
        <v>3042</v>
      </c>
    </row>
    <row r="2763" spans="1:4">
      <c r="A2763" s="17">
        <v>1540012</v>
      </c>
      <c r="B2763" s="17" t="s">
        <v>283</v>
      </c>
      <c r="C2763" s="17" t="s">
        <v>3018</v>
      </c>
      <c r="D2763" s="17" t="s">
        <v>3043</v>
      </c>
    </row>
    <row r="2764" spans="1:4">
      <c r="A2764" s="17">
        <v>1540013</v>
      </c>
      <c r="B2764" s="17" t="s">
        <v>283</v>
      </c>
      <c r="C2764" s="17" t="s">
        <v>3018</v>
      </c>
      <c r="D2764" s="17" t="s">
        <v>3044</v>
      </c>
    </row>
    <row r="2765" spans="1:4">
      <c r="A2765" s="17">
        <v>1560053</v>
      </c>
      <c r="B2765" s="17" t="s">
        <v>283</v>
      </c>
      <c r="C2765" s="17" t="s">
        <v>3018</v>
      </c>
      <c r="D2765" s="17" t="s">
        <v>3045</v>
      </c>
    </row>
    <row r="2766" spans="1:4">
      <c r="A2766" s="17">
        <v>1560054</v>
      </c>
      <c r="B2766" s="17" t="s">
        <v>283</v>
      </c>
      <c r="C2766" s="17" t="s">
        <v>3018</v>
      </c>
      <c r="D2766" s="17" t="s">
        <v>3046</v>
      </c>
    </row>
    <row r="2767" spans="1:4">
      <c r="A2767" s="17">
        <v>1540015</v>
      </c>
      <c r="B2767" s="17" t="s">
        <v>283</v>
      </c>
      <c r="C2767" s="17" t="s">
        <v>3018</v>
      </c>
      <c r="D2767" s="17" t="s">
        <v>3047</v>
      </c>
    </row>
    <row r="2768" spans="1:4">
      <c r="A2768" s="17">
        <v>1560045</v>
      </c>
      <c r="B2768" s="17" t="s">
        <v>283</v>
      </c>
      <c r="C2768" s="17" t="s">
        <v>3018</v>
      </c>
      <c r="D2768" s="17" t="s">
        <v>3048</v>
      </c>
    </row>
    <row r="2769" spans="1:4">
      <c r="A2769" s="17">
        <v>1540024</v>
      </c>
      <c r="B2769" s="17" t="s">
        <v>283</v>
      </c>
      <c r="C2769" s="17" t="s">
        <v>3018</v>
      </c>
      <c r="D2769" s="17" t="s">
        <v>3049</v>
      </c>
    </row>
    <row r="2770" spans="1:4">
      <c r="A2770" s="17">
        <v>1540002</v>
      </c>
      <c r="B2770" s="17" t="s">
        <v>283</v>
      </c>
      <c r="C2770" s="17" t="s">
        <v>3018</v>
      </c>
      <c r="D2770" s="17" t="s">
        <v>3050</v>
      </c>
    </row>
    <row r="2771" spans="1:4">
      <c r="A2771" s="17">
        <v>1540014</v>
      </c>
      <c r="B2771" s="17" t="s">
        <v>283</v>
      </c>
      <c r="C2771" s="17" t="s">
        <v>3018</v>
      </c>
      <c r="D2771" s="17" t="s">
        <v>3051</v>
      </c>
    </row>
    <row r="2772" spans="1:4">
      <c r="A2772" s="17">
        <v>1570066</v>
      </c>
      <c r="B2772" s="17" t="s">
        <v>283</v>
      </c>
      <c r="C2772" s="17" t="s">
        <v>3018</v>
      </c>
      <c r="D2772" s="17" t="s">
        <v>3052</v>
      </c>
    </row>
    <row r="2773" spans="1:4">
      <c r="A2773" s="17">
        <v>1580095</v>
      </c>
      <c r="B2773" s="17" t="s">
        <v>283</v>
      </c>
      <c r="C2773" s="17" t="s">
        <v>3018</v>
      </c>
      <c r="D2773" s="17" t="s">
        <v>3053</v>
      </c>
    </row>
    <row r="2774" spans="1:4">
      <c r="A2774" s="17">
        <v>1540017</v>
      </c>
      <c r="B2774" s="17" t="s">
        <v>283</v>
      </c>
      <c r="C2774" s="17" t="s">
        <v>3018</v>
      </c>
      <c r="D2774" s="17" t="s">
        <v>3054</v>
      </c>
    </row>
    <row r="2775" spans="1:4">
      <c r="A2775" s="17">
        <v>1570072</v>
      </c>
      <c r="B2775" s="17" t="s">
        <v>283</v>
      </c>
      <c r="C2775" s="17" t="s">
        <v>3018</v>
      </c>
      <c r="D2775" s="17" t="s">
        <v>3055</v>
      </c>
    </row>
    <row r="2776" spans="1:4">
      <c r="A2776" s="17">
        <v>1540004</v>
      </c>
      <c r="B2776" s="17" t="s">
        <v>283</v>
      </c>
      <c r="C2776" s="17" t="s">
        <v>3018</v>
      </c>
      <c r="D2776" s="17" t="s">
        <v>3056</v>
      </c>
    </row>
    <row r="2777" spans="1:4">
      <c r="A2777" s="17">
        <v>1550032</v>
      </c>
      <c r="B2777" s="17" t="s">
        <v>283</v>
      </c>
      <c r="C2777" s="17" t="s">
        <v>3018</v>
      </c>
      <c r="D2777" s="17" t="s">
        <v>3057</v>
      </c>
    </row>
    <row r="2778" spans="1:4">
      <c r="A2778" s="17">
        <v>1550033</v>
      </c>
      <c r="B2778" s="17" t="s">
        <v>283</v>
      </c>
      <c r="C2778" s="17" t="s">
        <v>3018</v>
      </c>
      <c r="D2778" s="17" t="s">
        <v>3058</v>
      </c>
    </row>
    <row r="2779" spans="1:4">
      <c r="A2779" s="17">
        <v>1580094</v>
      </c>
      <c r="B2779" s="17" t="s">
        <v>283</v>
      </c>
      <c r="C2779" s="17" t="s">
        <v>3018</v>
      </c>
      <c r="D2779" s="17" t="s">
        <v>3059</v>
      </c>
    </row>
    <row r="2780" spans="1:4">
      <c r="A2780" s="17">
        <v>1580096</v>
      </c>
      <c r="B2780" s="17" t="s">
        <v>283</v>
      </c>
      <c r="C2780" s="17" t="s">
        <v>3018</v>
      </c>
      <c r="D2780" s="17" t="s">
        <v>3060</v>
      </c>
    </row>
    <row r="2781" spans="1:4">
      <c r="A2781" s="17">
        <v>1580085</v>
      </c>
      <c r="B2781" s="17" t="s">
        <v>283</v>
      </c>
      <c r="C2781" s="17" t="s">
        <v>3018</v>
      </c>
      <c r="D2781" s="17" t="s">
        <v>3061</v>
      </c>
    </row>
    <row r="2782" spans="1:4">
      <c r="A2782" s="17">
        <v>1580087</v>
      </c>
      <c r="B2782" s="17" t="s">
        <v>283</v>
      </c>
      <c r="C2782" s="17" t="s">
        <v>3018</v>
      </c>
      <c r="D2782" s="17" t="s">
        <v>3062</v>
      </c>
    </row>
    <row r="2783" spans="1:4">
      <c r="A2783" s="17">
        <v>1570071</v>
      </c>
      <c r="B2783" s="17" t="s">
        <v>283</v>
      </c>
      <c r="C2783" s="17" t="s">
        <v>3018</v>
      </c>
      <c r="D2783" s="17" t="s">
        <v>3063</v>
      </c>
    </row>
    <row r="2784" spans="1:4">
      <c r="A2784" s="17">
        <v>1540016</v>
      </c>
      <c r="B2784" s="17" t="s">
        <v>283</v>
      </c>
      <c r="C2784" s="17" t="s">
        <v>3018</v>
      </c>
      <c r="D2784" s="17" t="s">
        <v>3064</v>
      </c>
    </row>
    <row r="2785" spans="1:4">
      <c r="A2785" s="17">
        <v>1580082</v>
      </c>
      <c r="B2785" s="17" t="s">
        <v>283</v>
      </c>
      <c r="C2785" s="17" t="s">
        <v>3018</v>
      </c>
      <c r="D2785" s="17" t="s">
        <v>3065</v>
      </c>
    </row>
    <row r="2786" spans="1:4">
      <c r="A2786" s="17">
        <v>1580091</v>
      </c>
      <c r="B2786" s="17" t="s">
        <v>283</v>
      </c>
      <c r="C2786" s="17" t="s">
        <v>3018</v>
      </c>
      <c r="D2786" s="17" t="s">
        <v>2067</v>
      </c>
    </row>
    <row r="2787" spans="1:4">
      <c r="A2787" s="17">
        <v>1580092</v>
      </c>
      <c r="B2787" s="17" t="s">
        <v>283</v>
      </c>
      <c r="C2787" s="17" t="s">
        <v>3018</v>
      </c>
      <c r="D2787" s="17" t="s">
        <v>3066</v>
      </c>
    </row>
    <row r="2788" spans="1:4">
      <c r="A2788" s="17">
        <v>1540003</v>
      </c>
      <c r="B2788" s="17" t="s">
        <v>283</v>
      </c>
      <c r="C2788" s="17" t="s">
        <v>3018</v>
      </c>
      <c r="D2788" s="17" t="s">
        <v>3067</v>
      </c>
    </row>
    <row r="2789" spans="1:4">
      <c r="A2789" s="17">
        <v>1560056</v>
      </c>
      <c r="B2789" s="17" t="s">
        <v>283</v>
      </c>
      <c r="C2789" s="17" t="s">
        <v>3018</v>
      </c>
      <c r="D2789" s="17" t="s">
        <v>3068</v>
      </c>
    </row>
    <row r="2790" spans="1:4">
      <c r="A2790" s="17">
        <v>1560042</v>
      </c>
      <c r="B2790" s="17" t="s">
        <v>283</v>
      </c>
      <c r="C2790" s="17" t="s">
        <v>3018</v>
      </c>
      <c r="D2790" s="17" t="s">
        <v>3069</v>
      </c>
    </row>
    <row r="2791" spans="1:4">
      <c r="A2791" s="17">
        <v>1580084</v>
      </c>
      <c r="B2791" s="17" t="s">
        <v>283</v>
      </c>
      <c r="C2791" s="17" t="s">
        <v>3018</v>
      </c>
      <c r="D2791" s="17" t="s">
        <v>3070</v>
      </c>
    </row>
    <row r="2792" spans="1:4">
      <c r="A2792" s="17">
        <v>1580081</v>
      </c>
      <c r="B2792" s="17" t="s">
        <v>283</v>
      </c>
      <c r="C2792" s="17" t="s">
        <v>3018</v>
      </c>
      <c r="D2792" s="17" t="s">
        <v>3071</v>
      </c>
    </row>
    <row r="2793" spans="1:4">
      <c r="A2793" s="17">
        <v>1560055</v>
      </c>
      <c r="B2793" s="17" t="s">
        <v>283</v>
      </c>
      <c r="C2793" s="17" t="s">
        <v>3018</v>
      </c>
      <c r="D2793" s="17" t="s">
        <v>3072</v>
      </c>
    </row>
    <row r="2794" spans="1:4">
      <c r="A2794" s="17">
        <v>1560043</v>
      </c>
      <c r="B2794" s="17" t="s">
        <v>283</v>
      </c>
      <c r="C2794" s="17" t="s">
        <v>3018</v>
      </c>
      <c r="D2794" s="17" t="s">
        <v>3073</v>
      </c>
    </row>
    <row r="2795" spans="1:4">
      <c r="A2795" s="17">
        <v>1540005</v>
      </c>
      <c r="B2795" s="17" t="s">
        <v>283</v>
      </c>
      <c r="C2795" s="17" t="s">
        <v>3018</v>
      </c>
      <c r="D2795" s="17" t="s">
        <v>3074</v>
      </c>
    </row>
    <row r="2796" spans="1:4">
      <c r="A2796" s="17">
        <v>1570062</v>
      </c>
      <c r="B2796" s="17" t="s">
        <v>283</v>
      </c>
      <c r="C2796" s="17" t="s">
        <v>3018</v>
      </c>
      <c r="D2796" s="17" t="s">
        <v>3075</v>
      </c>
    </row>
    <row r="2797" spans="1:4">
      <c r="A2797" s="17">
        <v>1560051</v>
      </c>
      <c r="B2797" s="17" t="s">
        <v>283</v>
      </c>
      <c r="C2797" s="17" t="s">
        <v>3018</v>
      </c>
      <c r="D2797" s="17" t="s">
        <v>3076</v>
      </c>
    </row>
    <row r="2798" spans="1:4">
      <c r="A2798" s="17">
        <v>1580097</v>
      </c>
      <c r="B2798" s="17" t="s">
        <v>283</v>
      </c>
      <c r="C2798" s="17" t="s">
        <v>3018</v>
      </c>
      <c r="D2798" s="17" t="s">
        <v>3077</v>
      </c>
    </row>
    <row r="2799" spans="1:4">
      <c r="A2799" s="17">
        <v>1540023</v>
      </c>
      <c r="B2799" s="17" t="s">
        <v>283</v>
      </c>
      <c r="C2799" s="17" t="s">
        <v>3018</v>
      </c>
      <c r="D2799" s="17" t="s">
        <v>3078</v>
      </c>
    </row>
    <row r="2800" spans="1:4">
      <c r="A2800" s="17">
        <v>1500000</v>
      </c>
      <c r="B2800" s="17" t="s">
        <v>283</v>
      </c>
      <c r="C2800" s="17" t="s">
        <v>3079</v>
      </c>
      <c r="D2800" s="17" t="s">
        <v>285</v>
      </c>
    </row>
    <row r="2801" spans="1:4">
      <c r="A2801" s="17">
        <v>1510064</v>
      </c>
      <c r="B2801" s="17" t="s">
        <v>283</v>
      </c>
      <c r="C2801" s="17" t="s">
        <v>3079</v>
      </c>
      <c r="D2801" s="17" t="s">
        <v>3080</v>
      </c>
    </row>
    <row r="2802" spans="1:4">
      <c r="A2802" s="17">
        <v>1500032</v>
      </c>
      <c r="B2802" s="17" t="s">
        <v>283</v>
      </c>
      <c r="C2802" s="17" t="s">
        <v>3079</v>
      </c>
      <c r="D2802" s="17" t="s">
        <v>3081</v>
      </c>
    </row>
    <row r="2803" spans="1:4">
      <c r="A2803" s="17">
        <v>1500042</v>
      </c>
      <c r="B2803" s="17" t="s">
        <v>283</v>
      </c>
      <c r="C2803" s="17" t="s">
        <v>3079</v>
      </c>
      <c r="D2803" s="17" t="s">
        <v>3082</v>
      </c>
    </row>
    <row r="2804" spans="1:4">
      <c r="A2804" s="17">
        <v>1500013</v>
      </c>
      <c r="B2804" s="17" t="s">
        <v>283</v>
      </c>
      <c r="C2804" s="17" t="s">
        <v>3079</v>
      </c>
      <c r="D2804" s="17" t="s">
        <v>3083</v>
      </c>
    </row>
    <row r="2805" spans="1:4">
      <c r="A2805" s="17">
        <v>1506090</v>
      </c>
      <c r="B2805" s="17" t="s">
        <v>283</v>
      </c>
      <c r="C2805" s="17" t="s">
        <v>3079</v>
      </c>
      <c r="D2805" s="17" t="s">
        <v>3084</v>
      </c>
    </row>
    <row r="2806" spans="1:4">
      <c r="A2806" s="17">
        <v>1506001</v>
      </c>
      <c r="B2806" s="17" t="s">
        <v>283</v>
      </c>
      <c r="C2806" s="17" t="s">
        <v>3079</v>
      </c>
      <c r="D2806" s="17" t="s">
        <v>3085</v>
      </c>
    </row>
    <row r="2807" spans="1:4">
      <c r="A2807" s="17">
        <v>1506002</v>
      </c>
      <c r="B2807" s="17" t="s">
        <v>283</v>
      </c>
      <c r="C2807" s="17" t="s">
        <v>3079</v>
      </c>
      <c r="D2807" s="17" t="s">
        <v>3086</v>
      </c>
    </row>
    <row r="2808" spans="1:4">
      <c r="A2808" s="17">
        <v>1506003</v>
      </c>
      <c r="B2808" s="17" t="s">
        <v>283</v>
      </c>
      <c r="C2808" s="17" t="s">
        <v>3079</v>
      </c>
      <c r="D2808" s="17" t="s">
        <v>3087</v>
      </c>
    </row>
    <row r="2809" spans="1:4">
      <c r="A2809" s="17">
        <v>1506004</v>
      </c>
      <c r="B2809" s="17" t="s">
        <v>283</v>
      </c>
      <c r="C2809" s="17" t="s">
        <v>3079</v>
      </c>
      <c r="D2809" s="17" t="s">
        <v>3088</v>
      </c>
    </row>
    <row r="2810" spans="1:4">
      <c r="A2810" s="17">
        <v>1506005</v>
      </c>
      <c r="B2810" s="17" t="s">
        <v>283</v>
      </c>
      <c r="C2810" s="17" t="s">
        <v>3079</v>
      </c>
      <c r="D2810" s="17" t="s">
        <v>3089</v>
      </c>
    </row>
    <row r="2811" spans="1:4">
      <c r="A2811" s="17">
        <v>1506006</v>
      </c>
      <c r="B2811" s="17" t="s">
        <v>283</v>
      </c>
      <c r="C2811" s="17" t="s">
        <v>3079</v>
      </c>
      <c r="D2811" s="17" t="s">
        <v>3090</v>
      </c>
    </row>
    <row r="2812" spans="1:4">
      <c r="A2812" s="17">
        <v>1506007</v>
      </c>
      <c r="B2812" s="17" t="s">
        <v>283</v>
      </c>
      <c r="C2812" s="17" t="s">
        <v>3079</v>
      </c>
      <c r="D2812" s="17" t="s">
        <v>3091</v>
      </c>
    </row>
    <row r="2813" spans="1:4">
      <c r="A2813" s="17">
        <v>1506008</v>
      </c>
      <c r="B2813" s="17" t="s">
        <v>283</v>
      </c>
      <c r="C2813" s="17" t="s">
        <v>3079</v>
      </c>
      <c r="D2813" s="17" t="s">
        <v>3092</v>
      </c>
    </row>
    <row r="2814" spans="1:4">
      <c r="A2814" s="17">
        <v>1506009</v>
      </c>
      <c r="B2814" s="17" t="s">
        <v>283</v>
      </c>
      <c r="C2814" s="17" t="s">
        <v>3079</v>
      </c>
      <c r="D2814" s="17" t="s">
        <v>3093</v>
      </c>
    </row>
    <row r="2815" spans="1:4">
      <c r="A2815" s="17">
        <v>1506010</v>
      </c>
      <c r="B2815" s="17" t="s">
        <v>283</v>
      </c>
      <c r="C2815" s="17" t="s">
        <v>3079</v>
      </c>
      <c r="D2815" s="17" t="s">
        <v>3094</v>
      </c>
    </row>
    <row r="2816" spans="1:4">
      <c r="A2816" s="17">
        <v>1506011</v>
      </c>
      <c r="B2816" s="17" t="s">
        <v>283</v>
      </c>
      <c r="C2816" s="17" t="s">
        <v>3079</v>
      </c>
      <c r="D2816" s="17" t="s">
        <v>3095</v>
      </c>
    </row>
    <row r="2817" spans="1:4">
      <c r="A2817" s="17">
        <v>1506012</v>
      </c>
      <c r="B2817" s="17" t="s">
        <v>283</v>
      </c>
      <c r="C2817" s="17" t="s">
        <v>3079</v>
      </c>
      <c r="D2817" s="17" t="s">
        <v>3096</v>
      </c>
    </row>
    <row r="2818" spans="1:4">
      <c r="A2818" s="17">
        <v>1506013</v>
      </c>
      <c r="B2818" s="17" t="s">
        <v>283</v>
      </c>
      <c r="C2818" s="17" t="s">
        <v>3079</v>
      </c>
      <c r="D2818" s="17" t="s">
        <v>3097</v>
      </c>
    </row>
    <row r="2819" spans="1:4">
      <c r="A2819" s="17">
        <v>1506014</v>
      </c>
      <c r="B2819" s="17" t="s">
        <v>283</v>
      </c>
      <c r="C2819" s="17" t="s">
        <v>3079</v>
      </c>
      <c r="D2819" s="17" t="s">
        <v>3098</v>
      </c>
    </row>
    <row r="2820" spans="1:4">
      <c r="A2820" s="17">
        <v>1506015</v>
      </c>
      <c r="B2820" s="17" t="s">
        <v>283</v>
      </c>
      <c r="C2820" s="17" t="s">
        <v>3079</v>
      </c>
      <c r="D2820" s="17" t="s">
        <v>3099</v>
      </c>
    </row>
    <row r="2821" spans="1:4">
      <c r="A2821" s="17">
        <v>1506016</v>
      </c>
      <c r="B2821" s="17" t="s">
        <v>283</v>
      </c>
      <c r="C2821" s="17" t="s">
        <v>3079</v>
      </c>
      <c r="D2821" s="17" t="s">
        <v>3100</v>
      </c>
    </row>
    <row r="2822" spans="1:4">
      <c r="A2822" s="17">
        <v>1506017</v>
      </c>
      <c r="B2822" s="17" t="s">
        <v>283</v>
      </c>
      <c r="C2822" s="17" t="s">
        <v>3079</v>
      </c>
      <c r="D2822" s="17" t="s">
        <v>3101</v>
      </c>
    </row>
    <row r="2823" spans="1:4">
      <c r="A2823" s="17">
        <v>1506018</v>
      </c>
      <c r="B2823" s="17" t="s">
        <v>283</v>
      </c>
      <c r="C2823" s="17" t="s">
        <v>3079</v>
      </c>
      <c r="D2823" s="17" t="s">
        <v>3102</v>
      </c>
    </row>
    <row r="2824" spans="1:4">
      <c r="A2824" s="17">
        <v>1506019</v>
      </c>
      <c r="B2824" s="17" t="s">
        <v>283</v>
      </c>
      <c r="C2824" s="17" t="s">
        <v>3079</v>
      </c>
      <c r="D2824" s="17" t="s">
        <v>3103</v>
      </c>
    </row>
    <row r="2825" spans="1:4">
      <c r="A2825" s="17">
        <v>1506020</v>
      </c>
      <c r="B2825" s="17" t="s">
        <v>283</v>
      </c>
      <c r="C2825" s="17" t="s">
        <v>3079</v>
      </c>
      <c r="D2825" s="17" t="s">
        <v>3104</v>
      </c>
    </row>
    <row r="2826" spans="1:4">
      <c r="A2826" s="17">
        <v>1506021</v>
      </c>
      <c r="B2826" s="17" t="s">
        <v>283</v>
      </c>
      <c r="C2826" s="17" t="s">
        <v>3079</v>
      </c>
      <c r="D2826" s="17" t="s">
        <v>3105</v>
      </c>
    </row>
    <row r="2827" spans="1:4">
      <c r="A2827" s="17">
        <v>1506022</v>
      </c>
      <c r="B2827" s="17" t="s">
        <v>283</v>
      </c>
      <c r="C2827" s="17" t="s">
        <v>3079</v>
      </c>
      <c r="D2827" s="17" t="s">
        <v>3106</v>
      </c>
    </row>
    <row r="2828" spans="1:4">
      <c r="A2828" s="17">
        <v>1506023</v>
      </c>
      <c r="B2828" s="17" t="s">
        <v>283</v>
      </c>
      <c r="C2828" s="17" t="s">
        <v>3079</v>
      </c>
      <c r="D2828" s="17" t="s">
        <v>3107</v>
      </c>
    </row>
    <row r="2829" spans="1:4">
      <c r="A2829" s="17">
        <v>1506024</v>
      </c>
      <c r="B2829" s="17" t="s">
        <v>283</v>
      </c>
      <c r="C2829" s="17" t="s">
        <v>3079</v>
      </c>
      <c r="D2829" s="17" t="s">
        <v>3108</v>
      </c>
    </row>
    <row r="2830" spans="1:4">
      <c r="A2830" s="17">
        <v>1506025</v>
      </c>
      <c r="B2830" s="17" t="s">
        <v>283</v>
      </c>
      <c r="C2830" s="17" t="s">
        <v>3079</v>
      </c>
      <c r="D2830" s="17" t="s">
        <v>3109</v>
      </c>
    </row>
    <row r="2831" spans="1:4">
      <c r="A2831" s="17">
        <v>1506026</v>
      </c>
      <c r="B2831" s="17" t="s">
        <v>283</v>
      </c>
      <c r="C2831" s="17" t="s">
        <v>3079</v>
      </c>
      <c r="D2831" s="17" t="s">
        <v>3110</v>
      </c>
    </row>
    <row r="2832" spans="1:4">
      <c r="A2832" s="17">
        <v>1506027</v>
      </c>
      <c r="B2832" s="17" t="s">
        <v>283</v>
      </c>
      <c r="C2832" s="17" t="s">
        <v>3079</v>
      </c>
      <c r="D2832" s="17" t="s">
        <v>3111</v>
      </c>
    </row>
    <row r="2833" spans="1:4">
      <c r="A2833" s="17">
        <v>1506028</v>
      </c>
      <c r="B2833" s="17" t="s">
        <v>283</v>
      </c>
      <c r="C2833" s="17" t="s">
        <v>3079</v>
      </c>
      <c r="D2833" s="17" t="s">
        <v>3112</v>
      </c>
    </row>
    <row r="2834" spans="1:4">
      <c r="A2834" s="17">
        <v>1506029</v>
      </c>
      <c r="B2834" s="17" t="s">
        <v>283</v>
      </c>
      <c r="C2834" s="17" t="s">
        <v>3079</v>
      </c>
      <c r="D2834" s="17" t="s">
        <v>3113</v>
      </c>
    </row>
    <row r="2835" spans="1:4">
      <c r="A2835" s="17">
        <v>1506030</v>
      </c>
      <c r="B2835" s="17" t="s">
        <v>283</v>
      </c>
      <c r="C2835" s="17" t="s">
        <v>3079</v>
      </c>
      <c r="D2835" s="17" t="s">
        <v>3114</v>
      </c>
    </row>
    <row r="2836" spans="1:4">
      <c r="A2836" s="17">
        <v>1506031</v>
      </c>
      <c r="B2836" s="17" t="s">
        <v>283</v>
      </c>
      <c r="C2836" s="17" t="s">
        <v>3079</v>
      </c>
      <c r="D2836" s="17" t="s">
        <v>3115</v>
      </c>
    </row>
    <row r="2837" spans="1:4">
      <c r="A2837" s="17">
        <v>1506032</v>
      </c>
      <c r="B2837" s="17" t="s">
        <v>283</v>
      </c>
      <c r="C2837" s="17" t="s">
        <v>3079</v>
      </c>
      <c r="D2837" s="17" t="s">
        <v>3116</v>
      </c>
    </row>
    <row r="2838" spans="1:4">
      <c r="A2838" s="17">
        <v>1506033</v>
      </c>
      <c r="B2838" s="17" t="s">
        <v>283</v>
      </c>
      <c r="C2838" s="17" t="s">
        <v>3079</v>
      </c>
      <c r="D2838" s="17" t="s">
        <v>3117</v>
      </c>
    </row>
    <row r="2839" spans="1:4">
      <c r="A2839" s="17">
        <v>1506034</v>
      </c>
      <c r="B2839" s="17" t="s">
        <v>283</v>
      </c>
      <c r="C2839" s="17" t="s">
        <v>3079</v>
      </c>
      <c r="D2839" s="17" t="s">
        <v>3118</v>
      </c>
    </row>
    <row r="2840" spans="1:4">
      <c r="A2840" s="17">
        <v>1506035</v>
      </c>
      <c r="B2840" s="17" t="s">
        <v>283</v>
      </c>
      <c r="C2840" s="17" t="s">
        <v>3079</v>
      </c>
      <c r="D2840" s="17" t="s">
        <v>3119</v>
      </c>
    </row>
    <row r="2841" spans="1:4">
      <c r="A2841" s="17">
        <v>1506036</v>
      </c>
      <c r="B2841" s="17" t="s">
        <v>283</v>
      </c>
      <c r="C2841" s="17" t="s">
        <v>3079</v>
      </c>
      <c r="D2841" s="17" t="s">
        <v>3120</v>
      </c>
    </row>
    <row r="2842" spans="1:4">
      <c r="A2842" s="17">
        <v>1506037</v>
      </c>
      <c r="B2842" s="17" t="s">
        <v>283</v>
      </c>
      <c r="C2842" s="17" t="s">
        <v>3079</v>
      </c>
      <c r="D2842" s="17" t="s">
        <v>3121</v>
      </c>
    </row>
    <row r="2843" spans="1:4">
      <c r="A2843" s="17">
        <v>1506038</v>
      </c>
      <c r="B2843" s="17" t="s">
        <v>283</v>
      </c>
      <c r="C2843" s="17" t="s">
        <v>3079</v>
      </c>
      <c r="D2843" s="17" t="s">
        <v>3122</v>
      </c>
    </row>
    <row r="2844" spans="1:4">
      <c r="A2844" s="17">
        <v>1506039</v>
      </c>
      <c r="B2844" s="17" t="s">
        <v>283</v>
      </c>
      <c r="C2844" s="17" t="s">
        <v>3079</v>
      </c>
      <c r="D2844" s="17" t="s">
        <v>3123</v>
      </c>
    </row>
    <row r="2845" spans="1:4">
      <c r="A2845" s="17">
        <v>1500021</v>
      </c>
      <c r="B2845" s="17" t="s">
        <v>283</v>
      </c>
      <c r="C2845" s="17" t="s">
        <v>3079</v>
      </c>
      <c r="D2845" s="17" t="s">
        <v>3124</v>
      </c>
    </row>
    <row r="2846" spans="1:4">
      <c r="A2846" s="17">
        <v>1500022</v>
      </c>
      <c r="B2846" s="17" t="s">
        <v>283</v>
      </c>
      <c r="C2846" s="17" t="s">
        <v>3079</v>
      </c>
      <c r="D2846" s="17" t="s">
        <v>3125</v>
      </c>
    </row>
    <row r="2847" spans="1:4">
      <c r="A2847" s="17">
        <v>1510065</v>
      </c>
      <c r="B2847" s="17" t="s">
        <v>283</v>
      </c>
      <c r="C2847" s="17" t="s">
        <v>3079</v>
      </c>
      <c r="D2847" s="17" t="s">
        <v>3126</v>
      </c>
    </row>
    <row r="2848" spans="1:4">
      <c r="A2848" s="17">
        <v>1500047</v>
      </c>
      <c r="B2848" s="17" t="s">
        <v>283</v>
      </c>
      <c r="C2848" s="17" t="s">
        <v>3079</v>
      </c>
      <c r="D2848" s="17" t="s">
        <v>3127</v>
      </c>
    </row>
    <row r="2849" spans="1:4">
      <c r="A2849" s="17">
        <v>1500031</v>
      </c>
      <c r="B2849" s="17" t="s">
        <v>283</v>
      </c>
      <c r="C2849" s="17" t="s">
        <v>3079</v>
      </c>
      <c r="D2849" s="17" t="s">
        <v>3128</v>
      </c>
    </row>
    <row r="2850" spans="1:4">
      <c r="A2850" s="17">
        <v>1506290</v>
      </c>
      <c r="B2850" s="17" t="s">
        <v>283</v>
      </c>
      <c r="C2850" s="17" t="s">
        <v>3079</v>
      </c>
      <c r="D2850" s="17" t="s">
        <v>3129</v>
      </c>
    </row>
    <row r="2851" spans="1:4">
      <c r="A2851" s="17">
        <v>1506290</v>
      </c>
      <c r="B2851" s="17" t="s">
        <v>283</v>
      </c>
      <c r="C2851" s="17" t="s">
        <v>3079</v>
      </c>
      <c r="D2851" s="17" t="s">
        <v>3130</v>
      </c>
    </row>
    <row r="2852" spans="1:4">
      <c r="A2852" s="17">
        <v>1506207</v>
      </c>
      <c r="B2852" s="17" t="s">
        <v>283</v>
      </c>
      <c r="C2852" s="17" t="s">
        <v>3079</v>
      </c>
      <c r="D2852" s="17" t="s">
        <v>3131</v>
      </c>
    </row>
    <row r="2853" spans="1:4">
      <c r="A2853" s="17">
        <v>1506208</v>
      </c>
      <c r="B2853" s="17" t="s">
        <v>283</v>
      </c>
      <c r="C2853" s="17" t="s">
        <v>3079</v>
      </c>
      <c r="D2853" s="17" t="s">
        <v>3132</v>
      </c>
    </row>
    <row r="2854" spans="1:4">
      <c r="A2854" s="17">
        <v>1506209</v>
      </c>
      <c r="B2854" s="17" t="s">
        <v>283</v>
      </c>
      <c r="C2854" s="17" t="s">
        <v>3079</v>
      </c>
      <c r="D2854" s="17" t="s">
        <v>3133</v>
      </c>
    </row>
    <row r="2855" spans="1:4">
      <c r="A2855" s="17">
        <v>1506210</v>
      </c>
      <c r="B2855" s="17" t="s">
        <v>283</v>
      </c>
      <c r="C2855" s="17" t="s">
        <v>3079</v>
      </c>
      <c r="D2855" s="17" t="s">
        <v>3134</v>
      </c>
    </row>
    <row r="2856" spans="1:4">
      <c r="A2856" s="17">
        <v>1506211</v>
      </c>
      <c r="B2856" s="17" t="s">
        <v>283</v>
      </c>
      <c r="C2856" s="17" t="s">
        <v>3079</v>
      </c>
      <c r="D2856" s="17" t="s">
        <v>3135</v>
      </c>
    </row>
    <row r="2857" spans="1:4">
      <c r="A2857" s="17">
        <v>1506212</v>
      </c>
      <c r="B2857" s="17" t="s">
        <v>283</v>
      </c>
      <c r="C2857" s="17" t="s">
        <v>3079</v>
      </c>
      <c r="D2857" s="17" t="s">
        <v>3136</v>
      </c>
    </row>
    <row r="2858" spans="1:4">
      <c r="A2858" s="17">
        <v>1506213</v>
      </c>
      <c r="B2858" s="17" t="s">
        <v>283</v>
      </c>
      <c r="C2858" s="17" t="s">
        <v>3079</v>
      </c>
      <c r="D2858" s="17" t="s">
        <v>3137</v>
      </c>
    </row>
    <row r="2859" spans="1:4">
      <c r="A2859" s="17">
        <v>1506214</v>
      </c>
      <c r="B2859" s="17" t="s">
        <v>283</v>
      </c>
      <c r="C2859" s="17" t="s">
        <v>3079</v>
      </c>
      <c r="D2859" s="17" t="s">
        <v>3138</v>
      </c>
    </row>
    <row r="2860" spans="1:4">
      <c r="A2860" s="17">
        <v>1506215</v>
      </c>
      <c r="B2860" s="17" t="s">
        <v>283</v>
      </c>
      <c r="C2860" s="17" t="s">
        <v>3079</v>
      </c>
      <c r="D2860" s="17" t="s">
        <v>3139</v>
      </c>
    </row>
    <row r="2861" spans="1:4">
      <c r="A2861" s="17">
        <v>1506216</v>
      </c>
      <c r="B2861" s="17" t="s">
        <v>283</v>
      </c>
      <c r="C2861" s="17" t="s">
        <v>3079</v>
      </c>
      <c r="D2861" s="17" t="s">
        <v>3140</v>
      </c>
    </row>
    <row r="2862" spans="1:4">
      <c r="A2862" s="17">
        <v>1506217</v>
      </c>
      <c r="B2862" s="17" t="s">
        <v>283</v>
      </c>
      <c r="C2862" s="17" t="s">
        <v>3079</v>
      </c>
      <c r="D2862" s="17" t="s">
        <v>3141</v>
      </c>
    </row>
    <row r="2863" spans="1:4">
      <c r="A2863" s="17">
        <v>1506218</v>
      </c>
      <c r="B2863" s="17" t="s">
        <v>283</v>
      </c>
      <c r="C2863" s="17" t="s">
        <v>3079</v>
      </c>
      <c r="D2863" s="17" t="s">
        <v>3142</v>
      </c>
    </row>
    <row r="2864" spans="1:4">
      <c r="A2864" s="17">
        <v>1506219</v>
      </c>
      <c r="B2864" s="17" t="s">
        <v>283</v>
      </c>
      <c r="C2864" s="17" t="s">
        <v>3079</v>
      </c>
      <c r="D2864" s="17" t="s">
        <v>3143</v>
      </c>
    </row>
    <row r="2865" spans="1:4">
      <c r="A2865" s="17">
        <v>1506220</v>
      </c>
      <c r="B2865" s="17" t="s">
        <v>283</v>
      </c>
      <c r="C2865" s="17" t="s">
        <v>3079</v>
      </c>
      <c r="D2865" s="17" t="s">
        <v>3144</v>
      </c>
    </row>
    <row r="2866" spans="1:4">
      <c r="A2866" s="17">
        <v>1506221</v>
      </c>
      <c r="B2866" s="17" t="s">
        <v>283</v>
      </c>
      <c r="C2866" s="17" t="s">
        <v>3079</v>
      </c>
      <c r="D2866" s="17" t="s">
        <v>3145</v>
      </c>
    </row>
    <row r="2867" spans="1:4">
      <c r="A2867" s="17">
        <v>1506222</v>
      </c>
      <c r="B2867" s="17" t="s">
        <v>283</v>
      </c>
      <c r="C2867" s="17" t="s">
        <v>3079</v>
      </c>
      <c r="D2867" s="17" t="s">
        <v>3146</v>
      </c>
    </row>
    <row r="2868" spans="1:4">
      <c r="A2868" s="17">
        <v>1506223</v>
      </c>
      <c r="B2868" s="17" t="s">
        <v>283</v>
      </c>
      <c r="C2868" s="17" t="s">
        <v>3079</v>
      </c>
      <c r="D2868" s="17" t="s">
        <v>3147</v>
      </c>
    </row>
    <row r="2869" spans="1:4">
      <c r="A2869" s="17">
        <v>1506224</v>
      </c>
      <c r="B2869" s="17" t="s">
        <v>283</v>
      </c>
      <c r="C2869" s="17" t="s">
        <v>3079</v>
      </c>
      <c r="D2869" s="17" t="s">
        <v>3148</v>
      </c>
    </row>
    <row r="2870" spans="1:4">
      <c r="A2870" s="17">
        <v>1506225</v>
      </c>
      <c r="B2870" s="17" t="s">
        <v>283</v>
      </c>
      <c r="C2870" s="17" t="s">
        <v>3079</v>
      </c>
      <c r="D2870" s="17" t="s">
        <v>3149</v>
      </c>
    </row>
    <row r="2871" spans="1:4">
      <c r="A2871" s="17">
        <v>1506226</v>
      </c>
      <c r="B2871" s="17" t="s">
        <v>283</v>
      </c>
      <c r="C2871" s="17" t="s">
        <v>3079</v>
      </c>
      <c r="D2871" s="17" t="s">
        <v>3150</v>
      </c>
    </row>
    <row r="2872" spans="1:4">
      <c r="A2872" s="17">
        <v>1506227</v>
      </c>
      <c r="B2872" s="17" t="s">
        <v>283</v>
      </c>
      <c r="C2872" s="17" t="s">
        <v>3079</v>
      </c>
      <c r="D2872" s="17" t="s">
        <v>3151</v>
      </c>
    </row>
    <row r="2873" spans="1:4">
      <c r="A2873" s="17">
        <v>1506228</v>
      </c>
      <c r="B2873" s="17" t="s">
        <v>283</v>
      </c>
      <c r="C2873" s="17" t="s">
        <v>3079</v>
      </c>
      <c r="D2873" s="17" t="s">
        <v>3152</v>
      </c>
    </row>
    <row r="2874" spans="1:4">
      <c r="A2874" s="17">
        <v>1506229</v>
      </c>
      <c r="B2874" s="17" t="s">
        <v>283</v>
      </c>
      <c r="C2874" s="17" t="s">
        <v>3079</v>
      </c>
      <c r="D2874" s="17" t="s">
        <v>3153</v>
      </c>
    </row>
    <row r="2875" spans="1:4">
      <c r="A2875" s="17">
        <v>1506230</v>
      </c>
      <c r="B2875" s="17" t="s">
        <v>283</v>
      </c>
      <c r="C2875" s="17" t="s">
        <v>3079</v>
      </c>
      <c r="D2875" s="17" t="s">
        <v>3154</v>
      </c>
    </row>
    <row r="2876" spans="1:4">
      <c r="A2876" s="17">
        <v>1506231</v>
      </c>
      <c r="B2876" s="17" t="s">
        <v>283</v>
      </c>
      <c r="C2876" s="17" t="s">
        <v>3079</v>
      </c>
      <c r="D2876" s="17" t="s">
        <v>3155</v>
      </c>
    </row>
    <row r="2877" spans="1:4">
      <c r="A2877" s="17">
        <v>1506232</v>
      </c>
      <c r="B2877" s="17" t="s">
        <v>283</v>
      </c>
      <c r="C2877" s="17" t="s">
        <v>3079</v>
      </c>
      <c r="D2877" s="17" t="s">
        <v>3156</v>
      </c>
    </row>
    <row r="2878" spans="1:4">
      <c r="A2878" s="17">
        <v>1506233</v>
      </c>
      <c r="B2878" s="17" t="s">
        <v>283</v>
      </c>
      <c r="C2878" s="17" t="s">
        <v>3079</v>
      </c>
      <c r="D2878" s="17" t="s">
        <v>3157</v>
      </c>
    </row>
    <row r="2879" spans="1:4">
      <c r="A2879" s="17">
        <v>1506234</v>
      </c>
      <c r="B2879" s="17" t="s">
        <v>283</v>
      </c>
      <c r="C2879" s="17" t="s">
        <v>3079</v>
      </c>
      <c r="D2879" s="17" t="s">
        <v>3158</v>
      </c>
    </row>
    <row r="2880" spans="1:4">
      <c r="A2880" s="17">
        <v>1506235</v>
      </c>
      <c r="B2880" s="17" t="s">
        <v>283</v>
      </c>
      <c r="C2880" s="17" t="s">
        <v>3079</v>
      </c>
      <c r="D2880" s="17" t="s">
        <v>3159</v>
      </c>
    </row>
    <row r="2881" spans="1:4">
      <c r="A2881" s="17">
        <v>1506236</v>
      </c>
      <c r="B2881" s="17" t="s">
        <v>283</v>
      </c>
      <c r="C2881" s="17" t="s">
        <v>3079</v>
      </c>
      <c r="D2881" s="17" t="s">
        <v>3160</v>
      </c>
    </row>
    <row r="2882" spans="1:4">
      <c r="A2882" s="17">
        <v>1506237</v>
      </c>
      <c r="B2882" s="17" t="s">
        <v>283</v>
      </c>
      <c r="C2882" s="17" t="s">
        <v>3079</v>
      </c>
      <c r="D2882" s="17" t="s">
        <v>3161</v>
      </c>
    </row>
    <row r="2883" spans="1:4">
      <c r="A2883" s="17">
        <v>1506238</v>
      </c>
      <c r="B2883" s="17" t="s">
        <v>283</v>
      </c>
      <c r="C2883" s="17" t="s">
        <v>3079</v>
      </c>
      <c r="D2883" s="17" t="s">
        <v>3162</v>
      </c>
    </row>
    <row r="2884" spans="1:4">
      <c r="A2884" s="17">
        <v>1506239</v>
      </c>
      <c r="B2884" s="17" t="s">
        <v>283</v>
      </c>
      <c r="C2884" s="17" t="s">
        <v>3079</v>
      </c>
      <c r="D2884" s="17" t="s">
        <v>3163</v>
      </c>
    </row>
    <row r="2885" spans="1:4">
      <c r="A2885" s="17">
        <v>1510073</v>
      </c>
      <c r="B2885" s="17" t="s">
        <v>283</v>
      </c>
      <c r="C2885" s="17" t="s">
        <v>3079</v>
      </c>
      <c r="D2885" s="17" t="s">
        <v>3164</v>
      </c>
    </row>
    <row r="2886" spans="1:4">
      <c r="A2886" s="17">
        <v>1500033</v>
      </c>
      <c r="B2886" s="17" t="s">
        <v>283</v>
      </c>
      <c r="C2886" s="17" t="s">
        <v>3079</v>
      </c>
      <c r="D2886" s="17" t="s">
        <v>3165</v>
      </c>
    </row>
    <row r="2887" spans="1:4">
      <c r="A2887" s="17">
        <v>1500002</v>
      </c>
      <c r="B2887" s="17" t="s">
        <v>283</v>
      </c>
      <c r="C2887" s="17" t="s">
        <v>3079</v>
      </c>
      <c r="D2887" s="17" t="s">
        <v>3166</v>
      </c>
    </row>
    <row r="2888" spans="1:4">
      <c r="A2888" s="17">
        <v>1506190</v>
      </c>
      <c r="B2888" s="17" t="s">
        <v>283</v>
      </c>
      <c r="C2888" s="17" t="s">
        <v>3079</v>
      </c>
      <c r="D2888" s="17" t="s">
        <v>3167</v>
      </c>
    </row>
    <row r="2889" spans="1:4">
      <c r="A2889" s="17">
        <v>1506101</v>
      </c>
      <c r="B2889" s="17" t="s">
        <v>283</v>
      </c>
      <c r="C2889" s="17" t="s">
        <v>3079</v>
      </c>
      <c r="D2889" s="17" t="s">
        <v>3168</v>
      </c>
    </row>
    <row r="2890" spans="1:4">
      <c r="A2890" s="17">
        <v>1506102</v>
      </c>
      <c r="B2890" s="17" t="s">
        <v>283</v>
      </c>
      <c r="C2890" s="17" t="s">
        <v>3079</v>
      </c>
      <c r="D2890" s="17" t="s">
        <v>3169</v>
      </c>
    </row>
    <row r="2891" spans="1:4">
      <c r="A2891" s="17">
        <v>1506103</v>
      </c>
      <c r="B2891" s="17" t="s">
        <v>283</v>
      </c>
      <c r="C2891" s="17" t="s">
        <v>3079</v>
      </c>
      <c r="D2891" s="17" t="s">
        <v>3170</v>
      </c>
    </row>
    <row r="2892" spans="1:4">
      <c r="A2892" s="17">
        <v>1506104</v>
      </c>
      <c r="B2892" s="17" t="s">
        <v>283</v>
      </c>
      <c r="C2892" s="17" t="s">
        <v>3079</v>
      </c>
      <c r="D2892" s="17" t="s">
        <v>3171</v>
      </c>
    </row>
    <row r="2893" spans="1:4">
      <c r="A2893" s="17">
        <v>1506105</v>
      </c>
      <c r="B2893" s="17" t="s">
        <v>283</v>
      </c>
      <c r="C2893" s="17" t="s">
        <v>3079</v>
      </c>
      <c r="D2893" s="17" t="s">
        <v>3172</v>
      </c>
    </row>
    <row r="2894" spans="1:4">
      <c r="A2894" s="17">
        <v>1506106</v>
      </c>
      <c r="B2894" s="17" t="s">
        <v>283</v>
      </c>
      <c r="C2894" s="17" t="s">
        <v>3079</v>
      </c>
      <c r="D2894" s="17" t="s">
        <v>3173</v>
      </c>
    </row>
    <row r="2895" spans="1:4">
      <c r="A2895" s="17">
        <v>1506107</v>
      </c>
      <c r="B2895" s="17" t="s">
        <v>283</v>
      </c>
      <c r="C2895" s="17" t="s">
        <v>3079</v>
      </c>
      <c r="D2895" s="17" t="s">
        <v>3174</v>
      </c>
    </row>
    <row r="2896" spans="1:4">
      <c r="A2896" s="17">
        <v>1506108</v>
      </c>
      <c r="B2896" s="17" t="s">
        <v>283</v>
      </c>
      <c r="C2896" s="17" t="s">
        <v>3079</v>
      </c>
      <c r="D2896" s="17" t="s">
        <v>3175</v>
      </c>
    </row>
    <row r="2897" spans="1:4">
      <c r="A2897" s="17">
        <v>1506109</v>
      </c>
      <c r="B2897" s="17" t="s">
        <v>283</v>
      </c>
      <c r="C2897" s="17" t="s">
        <v>3079</v>
      </c>
      <c r="D2897" s="17" t="s">
        <v>3176</v>
      </c>
    </row>
    <row r="2898" spans="1:4">
      <c r="A2898" s="17">
        <v>1506110</v>
      </c>
      <c r="B2898" s="17" t="s">
        <v>283</v>
      </c>
      <c r="C2898" s="17" t="s">
        <v>3079</v>
      </c>
      <c r="D2898" s="17" t="s">
        <v>3177</v>
      </c>
    </row>
    <row r="2899" spans="1:4">
      <c r="A2899" s="17">
        <v>1506111</v>
      </c>
      <c r="B2899" s="17" t="s">
        <v>283</v>
      </c>
      <c r="C2899" s="17" t="s">
        <v>3079</v>
      </c>
      <c r="D2899" s="17" t="s">
        <v>3178</v>
      </c>
    </row>
    <row r="2900" spans="1:4">
      <c r="A2900" s="17">
        <v>1506112</v>
      </c>
      <c r="B2900" s="17" t="s">
        <v>283</v>
      </c>
      <c r="C2900" s="17" t="s">
        <v>3079</v>
      </c>
      <c r="D2900" s="17" t="s">
        <v>3179</v>
      </c>
    </row>
    <row r="2901" spans="1:4">
      <c r="A2901" s="17">
        <v>1506113</v>
      </c>
      <c r="B2901" s="17" t="s">
        <v>283</v>
      </c>
      <c r="C2901" s="17" t="s">
        <v>3079</v>
      </c>
      <c r="D2901" s="17" t="s">
        <v>3180</v>
      </c>
    </row>
    <row r="2902" spans="1:4">
      <c r="A2902" s="17">
        <v>1506114</v>
      </c>
      <c r="B2902" s="17" t="s">
        <v>283</v>
      </c>
      <c r="C2902" s="17" t="s">
        <v>3079</v>
      </c>
      <c r="D2902" s="17" t="s">
        <v>3181</v>
      </c>
    </row>
    <row r="2903" spans="1:4">
      <c r="A2903" s="17">
        <v>1506115</v>
      </c>
      <c r="B2903" s="17" t="s">
        <v>283</v>
      </c>
      <c r="C2903" s="17" t="s">
        <v>3079</v>
      </c>
      <c r="D2903" s="17" t="s">
        <v>3182</v>
      </c>
    </row>
    <row r="2904" spans="1:4">
      <c r="A2904" s="17">
        <v>1506116</v>
      </c>
      <c r="B2904" s="17" t="s">
        <v>283</v>
      </c>
      <c r="C2904" s="17" t="s">
        <v>3079</v>
      </c>
      <c r="D2904" s="17" t="s">
        <v>3183</v>
      </c>
    </row>
    <row r="2905" spans="1:4">
      <c r="A2905" s="17">
        <v>1506117</v>
      </c>
      <c r="B2905" s="17" t="s">
        <v>283</v>
      </c>
      <c r="C2905" s="17" t="s">
        <v>3079</v>
      </c>
      <c r="D2905" s="17" t="s">
        <v>3184</v>
      </c>
    </row>
    <row r="2906" spans="1:4">
      <c r="A2906" s="17">
        <v>1506118</v>
      </c>
      <c r="B2906" s="17" t="s">
        <v>283</v>
      </c>
      <c r="C2906" s="17" t="s">
        <v>3079</v>
      </c>
      <c r="D2906" s="17" t="s">
        <v>3185</v>
      </c>
    </row>
    <row r="2907" spans="1:4">
      <c r="A2907" s="17">
        <v>1506119</v>
      </c>
      <c r="B2907" s="17" t="s">
        <v>283</v>
      </c>
      <c r="C2907" s="17" t="s">
        <v>3079</v>
      </c>
      <c r="D2907" s="17" t="s">
        <v>3186</v>
      </c>
    </row>
    <row r="2908" spans="1:4">
      <c r="A2908" s="17">
        <v>1506120</v>
      </c>
      <c r="B2908" s="17" t="s">
        <v>283</v>
      </c>
      <c r="C2908" s="17" t="s">
        <v>3079</v>
      </c>
      <c r="D2908" s="17" t="s">
        <v>3187</v>
      </c>
    </row>
    <row r="2909" spans="1:4">
      <c r="A2909" s="17">
        <v>1506121</v>
      </c>
      <c r="B2909" s="17" t="s">
        <v>283</v>
      </c>
      <c r="C2909" s="17" t="s">
        <v>3079</v>
      </c>
      <c r="D2909" s="17" t="s">
        <v>3188</v>
      </c>
    </row>
    <row r="2910" spans="1:4">
      <c r="A2910" s="17">
        <v>1506122</v>
      </c>
      <c r="B2910" s="17" t="s">
        <v>283</v>
      </c>
      <c r="C2910" s="17" t="s">
        <v>3079</v>
      </c>
      <c r="D2910" s="17" t="s">
        <v>3189</v>
      </c>
    </row>
    <row r="2911" spans="1:4">
      <c r="A2911" s="17">
        <v>1506123</v>
      </c>
      <c r="B2911" s="17" t="s">
        <v>283</v>
      </c>
      <c r="C2911" s="17" t="s">
        <v>3079</v>
      </c>
      <c r="D2911" s="17" t="s">
        <v>3190</v>
      </c>
    </row>
    <row r="2912" spans="1:4">
      <c r="A2912" s="17">
        <v>1506124</v>
      </c>
      <c r="B2912" s="17" t="s">
        <v>283</v>
      </c>
      <c r="C2912" s="17" t="s">
        <v>3079</v>
      </c>
      <c r="D2912" s="17" t="s">
        <v>3191</v>
      </c>
    </row>
    <row r="2913" spans="1:4">
      <c r="A2913" s="17">
        <v>1506125</v>
      </c>
      <c r="B2913" s="17" t="s">
        <v>283</v>
      </c>
      <c r="C2913" s="17" t="s">
        <v>3079</v>
      </c>
      <c r="D2913" s="17" t="s">
        <v>3192</v>
      </c>
    </row>
    <row r="2914" spans="1:4">
      <c r="A2914" s="17">
        <v>1506126</v>
      </c>
      <c r="B2914" s="17" t="s">
        <v>283</v>
      </c>
      <c r="C2914" s="17" t="s">
        <v>3079</v>
      </c>
      <c r="D2914" s="17" t="s">
        <v>3193</v>
      </c>
    </row>
    <row r="2915" spans="1:4">
      <c r="A2915" s="17">
        <v>1506127</v>
      </c>
      <c r="B2915" s="17" t="s">
        <v>283</v>
      </c>
      <c r="C2915" s="17" t="s">
        <v>3079</v>
      </c>
      <c r="D2915" s="17" t="s">
        <v>3194</v>
      </c>
    </row>
    <row r="2916" spans="1:4">
      <c r="A2916" s="17">
        <v>1506128</v>
      </c>
      <c r="B2916" s="17" t="s">
        <v>283</v>
      </c>
      <c r="C2916" s="17" t="s">
        <v>3079</v>
      </c>
      <c r="D2916" s="17" t="s">
        <v>3195</v>
      </c>
    </row>
    <row r="2917" spans="1:4">
      <c r="A2917" s="17">
        <v>1506129</v>
      </c>
      <c r="B2917" s="17" t="s">
        <v>283</v>
      </c>
      <c r="C2917" s="17" t="s">
        <v>3079</v>
      </c>
      <c r="D2917" s="17" t="s">
        <v>3196</v>
      </c>
    </row>
    <row r="2918" spans="1:4">
      <c r="A2918" s="17">
        <v>1506130</v>
      </c>
      <c r="B2918" s="17" t="s">
        <v>283</v>
      </c>
      <c r="C2918" s="17" t="s">
        <v>3079</v>
      </c>
      <c r="D2918" s="17" t="s">
        <v>3197</v>
      </c>
    </row>
    <row r="2919" spans="1:4">
      <c r="A2919" s="17">
        <v>1506131</v>
      </c>
      <c r="B2919" s="17" t="s">
        <v>283</v>
      </c>
      <c r="C2919" s="17" t="s">
        <v>3079</v>
      </c>
      <c r="D2919" s="17" t="s">
        <v>3198</v>
      </c>
    </row>
    <row r="2920" spans="1:4">
      <c r="A2920" s="17">
        <v>1506132</v>
      </c>
      <c r="B2920" s="17" t="s">
        <v>283</v>
      </c>
      <c r="C2920" s="17" t="s">
        <v>3079</v>
      </c>
      <c r="D2920" s="17" t="s">
        <v>3199</v>
      </c>
    </row>
    <row r="2921" spans="1:4">
      <c r="A2921" s="17">
        <v>1506133</v>
      </c>
      <c r="B2921" s="17" t="s">
        <v>283</v>
      </c>
      <c r="C2921" s="17" t="s">
        <v>3079</v>
      </c>
      <c r="D2921" s="17" t="s">
        <v>3200</v>
      </c>
    </row>
    <row r="2922" spans="1:4">
      <c r="A2922" s="17">
        <v>1506134</v>
      </c>
      <c r="B2922" s="17" t="s">
        <v>283</v>
      </c>
      <c r="C2922" s="17" t="s">
        <v>3079</v>
      </c>
      <c r="D2922" s="17" t="s">
        <v>3201</v>
      </c>
    </row>
    <row r="2923" spans="1:4">
      <c r="A2923" s="17">
        <v>1506135</v>
      </c>
      <c r="B2923" s="17" t="s">
        <v>283</v>
      </c>
      <c r="C2923" s="17" t="s">
        <v>3079</v>
      </c>
      <c r="D2923" s="17" t="s">
        <v>3202</v>
      </c>
    </row>
    <row r="2924" spans="1:4">
      <c r="A2924" s="17">
        <v>1506136</v>
      </c>
      <c r="B2924" s="17" t="s">
        <v>283</v>
      </c>
      <c r="C2924" s="17" t="s">
        <v>3079</v>
      </c>
      <c r="D2924" s="17" t="s">
        <v>3203</v>
      </c>
    </row>
    <row r="2925" spans="1:4">
      <c r="A2925" s="17">
        <v>1506137</v>
      </c>
      <c r="B2925" s="17" t="s">
        <v>283</v>
      </c>
      <c r="C2925" s="17" t="s">
        <v>3079</v>
      </c>
      <c r="D2925" s="17" t="s">
        <v>3204</v>
      </c>
    </row>
    <row r="2926" spans="1:4">
      <c r="A2926" s="17">
        <v>1506138</v>
      </c>
      <c r="B2926" s="17" t="s">
        <v>283</v>
      </c>
      <c r="C2926" s="17" t="s">
        <v>3079</v>
      </c>
      <c r="D2926" s="17" t="s">
        <v>3205</v>
      </c>
    </row>
    <row r="2927" spans="1:4">
      <c r="A2927" s="17">
        <v>1506139</v>
      </c>
      <c r="B2927" s="17" t="s">
        <v>283</v>
      </c>
      <c r="C2927" s="17" t="s">
        <v>3079</v>
      </c>
      <c r="D2927" s="17" t="s">
        <v>3206</v>
      </c>
    </row>
    <row r="2928" spans="1:4">
      <c r="A2928" s="17">
        <v>1506140</v>
      </c>
      <c r="B2928" s="17" t="s">
        <v>283</v>
      </c>
      <c r="C2928" s="17" t="s">
        <v>3079</v>
      </c>
      <c r="D2928" s="17" t="s">
        <v>3207</v>
      </c>
    </row>
    <row r="2929" spans="1:4">
      <c r="A2929" s="17">
        <v>1506141</v>
      </c>
      <c r="B2929" s="17" t="s">
        <v>283</v>
      </c>
      <c r="C2929" s="17" t="s">
        <v>3079</v>
      </c>
      <c r="D2929" s="17" t="s">
        <v>3208</v>
      </c>
    </row>
    <row r="2930" spans="1:4">
      <c r="A2930" s="17">
        <v>1506142</v>
      </c>
      <c r="B2930" s="17" t="s">
        <v>283</v>
      </c>
      <c r="C2930" s="17" t="s">
        <v>3079</v>
      </c>
      <c r="D2930" s="17" t="s">
        <v>3209</v>
      </c>
    </row>
    <row r="2931" spans="1:4">
      <c r="A2931" s="17">
        <v>1506143</v>
      </c>
      <c r="B2931" s="17" t="s">
        <v>283</v>
      </c>
      <c r="C2931" s="17" t="s">
        <v>3079</v>
      </c>
      <c r="D2931" s="17" t="s">
        <v>3210</v>
      </c>
    </row>
    <row r="2932" spans="1:4">
      <c r="A2932" s="17">
        <v>1506144</v>
      </c>
      <c r="B2932" s="17" t="s">
        <v>283</v>
      </c>
      <c r="C2932" s="17" t="s">
        <v>3079</v>
      </c>
      <c r="D2932" s="17" t="s">
        <v>3211</v>
      </c>
    </row>
    <row r="2933" spans="1:4">
      <c r="A2933" s="17">
        <v>1506145</v>
      </c>
      <c r="B2933" s="17" t="s">
        <v>283</v>
      </c>
      <c r="C2933" s="17" t="s">
        <v>3079</v>
      </c>
      <c r="D2933" s="17" t="s">
        <v>3212</v>
      </c>
    </row>
    <row r="2934" spans="1:4">
      <c r="A2934" s="17">
        <v>1506146</v>
      </c>
      <c r="B2934" s="17" t="s">
        <v>283</v>
      </c>
      <c r="C2934" s="17" t="s">
        <v>3079</v>
      </c>
      <c r="D2934" s="17" t="s">
        <v>3213</v>
      </c>
    </row>
    <row r="2935" spans="1:4">
      <c r="A2935" s="17">
        <v>1506147</v>
      </c>
      <c r="B2935" s="17" t="s">
        <v>283</v>
      </c>
      <c r="C2935" s="17" t="s">
        <v>3079</v>
      </c>
      <c r="D2935" s="17" t="s">
        <v>3214</v>
      </c>
    </row>
    <row r="2936" spans="1:4">
      <c r="A2936" s="17">
        <v>1500046</v>
      </c>
      <c r="B2936" s="17" t="s">
        <v>283</v>
      </c>
      <c r="C2936" s="17" t="s">
        <v>3079</v>
      </c>
      <c r="D2936" s="17" t="s">
        <v>3215</v>
      </c>
    </row>
    <row r="2937" spans="1:4">
      <c r="A2937" s="17">
        <v>1500001</v>
      </c>
      <c r="B2937" s="17" t="s">
        <v>283</v>
      </c>
      <c r="C2937" s="17" t="s">
        <v>3079</v>
      </c>
      <c r="D2937" s="17" t="s">
        <v>3216</v>
      </c>
    </row>
    <row r="2938" spans="1:4">
      <c r="A2938" s="17">
        <v>1500045</v>
      </c>
      <c r="B2938" s="17" t="s">
        <v>283</v>
      </c>
      <c r="C2938" s="17" t="s">
        <v>3079</v>
      </c>
      <c r="D2938" s="17" t="s">
        <v>3217</v>
      </c>
    </row>
    <row r="2939" spans="1:4">
      <c r="A2939" s="17">
        <v>1500041</v>
      </c>
      <c r="B2939" s="17" t="s">
        <v>283</v>
      </c>
      <c r="C2939" s="17" t="s">
        <v>3079</v>
      </c>
      <c r="D2939" s="17" t="s">
        <v>3218</v>
      </c>
    </row>
    <row r="2940" spans="1:4">
      <c r="A2940" s="17">
        <v>1510051</v>
      </c>
      <c r="B2940" s="17" t="s">
        <v>283</v>
      </c>
      <c r="C2940" s="17" t="s">
        <v>3079</v>
      </c>
      <c r="D2940" s="17" t="s">
        <v>3219</v>
      </c>
    </row>
    <row r="2941" spans="1:4">
      <c r="A2941" s="17">
        <v>1500034</v>
      </c>
      <c r="B2941" s="17" t="s">
        <v>283</v>
      </c>
      <c r="C2941" s="17" t="s">
        <v>3079</v>
      </c>
      <c r="D2941" s="17" t="s">
        <v>3220</v>
      </c>
    </row>
    <row r="2942" spans="1:4">
      <c r="A2942" s="17">
        <v>1500043</v>
      </c>
      <c r="B2942" s="17" t="s">
        <v>283</v>
      </c>
      <c r="C2942" s="17" t="s">
        <v>3079</v>
      </c>
      <c r="D2942" s="17" t="s">
        <v>3221</v>
      </c>
    </row>
    <row r="2943" spans="1:4">
      <c r="A2943" s="17">
        <v>1510063</v>
      </c>
      <c r="B2943" s="17" t="s">
        <v>283</v>
      </c>
      <c r="C2943" s="17" t="s">
        <v>3079</v>
      </c>
      <c r="D2943" s="17" t="s">
        <v>3222</v>
      </c>
    </row>
    <row r="2944" spans="1:4">
      <c r="A2944" s="17">
        <v>1500036</v>
      </c>
      <c r="B2944" s="17" t="s">
        <v>283</v>
      </c>
      <c r="C2944" s="17" t="s">
        <v>3079</v>
      </c>
      <c r="D2944" s="17" t="s">
        <v>3223</v>
      </c>
    </row>
    <row r="2945" spans="1:4">
      <c r="A2945" s="17">
        <v>1510066</v>
      </c>
      <c r="B2945" s="17" t="s">
        <v>283</v>
      </c>
      <c r="C2945" s="17" t="s">
        <v>3079</v>
      </c>
      <c r="D2945" s="17" t="s">
        <v>3224</v>
      </c>
    </row>
    <row r="2946" spans="1:4">
      <c r="A2946" s="17">
        <v>1510072</v>
      </c>
      <c r="B2946" s="17" t="s">
        <v>283</v>
      </c>
      <c r="C2946" s="17" t="s">
        <v>3079</v>
      </c>
      <c r="D2946" s="17" t="s">
        <v>3225</v>
      </c>
    </row>
    <row r="2947" spans="1:4">
      <c r="A2947" s="17">
        <v>1500035</v>
      </c>
      <c r="B2947" s="17" t="s">
        <v>283</v>
      </c>
      <c r="C2947" s="17" t="s">
        <v>3079</v>
      </c>
      <c r="D2947" s="17" t="s">
        <v>3226</v>
      </c>
    </row>
    <row r="2948" spans="1:4">
      <c r="A2948" s="17">
        <v>1510061</v>
      </c>
      <c r="B2948" s="17" t="s">
        <v>283</v>
      </c>
      <c r="C2948" s="17" t="s">
        <v>3079</v>
      </c>
      <c r="D2948" s="17" t="s">
        <v>3227</v>
      </c>
    </row>
    <row r="2949" spans="1:4">
      <c r="A2949" s="17">
        <v>1500011</v>
      </c>
      <c r="B2949" s="17" t="s">
        <v>283</v>
      </c>
      <c r="C2949" s="17" t="s">
        <v>3079</v>
      </c>
      <c r="D2949" s="17" t="s">
        <v>3228</v>
      </c>
    </row>
    <row r="2950" spans="1:4">
      <c r="A2950" s="17">
        <v>1500012</v>
      </c>
      <c r="B2950" s="17" t="s">
        <v>283</v>
      </c>
      <c r="C2950" s="17" t="s">
        <v>3079</v>
      </c>
      <c r="D2950" s="17" t="s">
        <v>3229</v>
      </c>
    </row>
    <row r="2951" spans="1:4">
      <c r="A2951" s="17">
        <v>1510071</v>
      </c>
      <c r="B2951" s="17" t="s">
        <v>283</v>
      </c>
      <c r="C2951" s="17" t="s">
        <v>3079</v>
      </c>
      <c r="D2951" s="17" t="s">
        <v>3230</v>
      </c>
    </row>
    <row r="2952" spans="1:4">
      <c r="A2952" s="17">
        <v>1500044</v>
      </c>
      <c r="B2952" s="17" t="s">
        <v>283</v>
      </c>
      <c r="C2952" s="17" t="s">
        <v>3079</v>
      </c>
      <c r="D2952" s="17" t="s">
        <v>3231</v>
      </c>
    </row>
    <row r="2953" spans="1:4">
      <c r="A2953" s="17">
        <v>1510062</v>
      </c>
      <c r="B2953" s="17" t="s">
        <v>283</v>
      </c>
      <c r="C2953" s="17" t="s">
        <v>3079</v>
      </c>
      <c r="D2953" s="17" t="s">
        <v>3232</v>
      </c>
    </row>
    <row r="2954" spans="1:4">
      <c r="A2954" s="17">
        <v>1510053</v>
      </c>
      <c r="B2954" s="17" t="s">
        <v>283</v>
      </c>
      <c r="C2954" s="17" t="s">
        <v>3079</v>
      </c>
      <c r="D2954" s="17" t="s">
        <v>3233</v>
      </c>
    </row>
    <row r="2955" spans="1:4">
      <c r="A2955" s="17">
        <v>1510052</v>
      </c>
      <c r="B2955" s="17" t="s">
        <v>283</v>
      </c>
      <c r="C2955" s="17" t="s">
        <v>3079</v>
      </c>
      <c r="D2955" s="17" t="s">
        <v>3234</v>
      </c>
    </row>
    <row r="2956" spans="1:4">
      <c r="A2956" s="17">
        <v>1640000</v>
      </c>
      <c r="B2956" s="17" t="s">
        <v>283</v>
      </c>
      <c r="C2956" s="17" t="s">
        <v>3235</v>
      </c>
      <c r="D2956" s="17" t="s">
        <v>285</v>
      </c>
    </row>
    <row r="2957" spans="1:4">
      <c r="A2957" s="17">
        <v>1650026</v>
      </c>
      <c r="B2957" s="17" t="s">
        <v>283</v>
      </c>
      <c r="C2957" s="17" t="s">
        <v>3235</v>
      </c>
      <c r="D2957" s="17" t="s">
        <v>3236</v>
      </c>
    </row>
    <row r="2958" spans="1:4">
      <c r="A2958" s="17">
        <v>1650022</v>
      </c>
      <c r="B2958" s="17" t="s">
        <v>283</v>
      </c>
      <c r="C2958" s="17" t="s">
        <v>3235</v>
      </c>
      <c r="D2958" s="17" t="s">
        <v>3237</v>
      </c>
    </row>
    <row r="2959" spans="1:4">
      <c r="A2959" s="17">
        <v>1650023</v>
      </c>
      <c r="B2959" s="17" t="s">
        <v>283</v>
      </c>
      <c r="C2959" s="17" t="s">
        <v>3235</v>
      </c>
      <c r="D2959" s="17" t="s">
        <v>3238</v>
      </c>
    </row>
    <row r="2960" spans="1:4">
      <c r="A2960" s="17">
        <v>1650031</v>
      </c>
      <c r="B2960" s="17" t="s">
        <v>283</v>
      </c>
      <c r="C2960" s="17" t="s">
        <v>3235</v>
      </c>
      <c r="D2960" s="17" t="s">
        <v>3239</v>
      </c>
    </row>
    <row r="2961" spans="1:4">
      <c r="A2961" s="17">
        <v>1640002</v>
      </c>
      <c r="B2961" s="17" t="s">
        <v>283</v>
      </c>
      <c r="C2961" s="17" t="s">
        <v>3235</v>
      </c>
      <c r="D2961" s="17" t="s">
        <v>3240</v>
      </c>
    </row>
    <row r="2962" spans="1:4">
      <c r="A2962" s="17">
        <v>1650032</v>
      </c>
      <c r="B2962" s="17" t="s">
        <v>283</v>
      </c>
      <c r="C2962" s="17" t="s">
        <v>3235</v>
      </c>
      <c r="D2962" s="17" t="s">
        <v>3241</v>
      </c>
    </row>
    <row r="2963" spans="1:4">
      <c r="A2963" s="17">
        <v>1650035</v>
      </c>
      <c r="B2963" s="17" t="s">
        <v>283</v>
      </c>
      <c r="C2963" s="17" t="s">
        <v>3235</v>
      </c>
      <c r="D2963" s="17" t="s">
        <v>3242</v>
      </c>
    </row>
    <row r="2964" spans="1:4">
      <c r="A2964" s="17">
        <v>1640011</v>
      </c>
      <c r="B2964" s="17" t="s">
        <v>283</v>
      </c>
      <c r="C2964" s="17" t="s">
        <v>3235</v>
      </c>
      <c r="D2964" s="17" t="s">
        <v>2981</v>
      </c>
    </row>
    <row r="2965" spans="1:4">
      <c r="A2965" s="17">
        <v>1640001</v>
      </c>
      <c r="B2965" s="17" t="s">
        <v>283</v>
      </c>
      <c r="C2965" s="17" t="s">
        <v>3235</v>
      </c>
      <c r="D2965" s="17" t="s">
        <v>3243</v>
      </c>
    </row>
    <row r="2966" spans="1:4">
      <c r="A2966" s="17">
        <v>1650025</v>
      </c>
      <c r="B2966" s="17" t="s">
        <v>283</v>
      </c>
      <c r="C2966" s="17" t="s">
        <v>3235</v>
      </c>
      <c r="D2966" s="17" t="s">
        <v>3244</v>
      </c>
    </row>
    <row r="2967" spans="1:4">
      <c r="A2967" s="17">
        <v>1650027</v>
      </c>
      <c r="B2967" s="17" t="s">
        <v>283</v>
      </c>
      <c r="C2967" s="17" t="s">
        <v>3235</v>
      </c>
      <c r="D2967" s="17" t="s">
        <v>3245</v>
      </c>
    </row>
    <row r="2968" spans="1:4">
      <c r="A2968" s="17">
        <v>1640003</v>
      </c>
      <c r="B2968" s="17" t="s">
        <v>283</v>
      </c>
      <c r="C2968" s="17" t="s">
        <v>3235</v>
      </c>
      <c r="D2968" s="17" t="s">
        <v>3246</v>
      </c>
    </row>
    <row r="2969" spans="1:4">
      <c r="A2969" s="17">
        <v>1640012</v>
      </c>
      <c r="B2969" s="17" t="s">
        <v>283</v>
      </c>
      <c r="C2969" s="17" t="s">
        <v>3235</v>
      </c>
      <c r="D2969" s="17" t="s">
        <v>3230</v>
      </c>
    </row>
    <row r="2970" spans="1:4">
      <c r="A2970" s="17">
        <v>1650024</v>
      </c>
      <c r="B2970" s="17" t="s">
        <v>283</v>
      </c>
      <c r="C2970" s="17" t="s">
        <v>3235</v>
      </c>
      <c r="D2970" s="17" t="s">
        <v>3247</v>
      </c>
    </row>
    <row r="2971" spans="1:4">
      <c r="A2971" s="17">
        <v>1650021</v>
      </c>
      <c r="B2971" s="17" t="s">
        <v>283</v>
      </c>
      <c r="C2971" s="17" t="s">
        <v>3235</v>
      </c>
      <c r="D2971" s="17" t="s">
        <v>3248</v>
      </c>
    </row>
    <row r="2972" spans="1:4">
      <c r="A2972" s="17">
        <v>1640014</v>
      </c>
      <c r="B2972" s="17" t="s">
        <v>283</v>
      </c>
      <c r="C2972" s="17" t="s">
        <v>3235</v>
      </c>
      <c r="D2972" s="17" t="s">
        <v>3249</v>
      </c>
    </row>
    <row r="2973" spans="1:4">
      <c r="A2973" s="17">
        <v>1650034</v>
      </c>
      <c r="B2973" s="17" t="s">
        <v>283</v>
      </c>
      <c r="C2973" s="17" t="s">
        <v>3235</v>
      </c>
      <c r="D2973" s="17" t="s">
        <v>3250</v>
      </c>
    </row>
    <row r="2974" spans="1:4">
      <c r="A2974" s="17">
        <v>1640013</v>
      </c>
      <c r="B2974" s="17" t="s">
        <v>283</v>
      </c>
      <c r="C2974" s="17" t="s">
        <v>3235</v>
      </c>
      <c r="D2974" s="17" t="s">
        <v>3251</v>
      </c>
    </row>
    <row r="2975" spans="1:4">
      <c r="A2975" s="17">
        <v>1650033</v>
      </c>
      <c r="B2975" s="17" t="s">
        <v>283</v>
      </c>
      <c r="C2975" s="17" t="s">
        <v>3235</v>
      </c>
      <c r="D2975" s="17" t="s">
        <v>3252</v>
      </c>
    </row>
    <row r="2976" spans="1:4">
      <c r="A2976" s="17">
        <v>1660000</v>
      </c>
      <c r="B2976" s="17" t="s">
        <v>283</v>
      </c>
      <c r="C2976" s="17" t="s">
        <v>3253</v>
      </c>
      <c r="D2976" s="17" t="s">
        <v>285</v>
      </c>
    </row>
    <row r="2977" spans="1:4">
      <c r="A2977" s="17">
        <v>1660004</v>
      </c>
      <c r="B2977" s="17" t="s">
        <v>283</v>
      </c>
      <c r="C2977" s="17" t="s">
        <v>3253</v>
      </c>
      <c r="D2977" s="17" t="s">
        <v>3254</v>
      </c>
    </row>
    <row r="2978" spans="1:4">
      <c r="A2978" s="17">
        <v>1660001</v>
      </c>
      <c r="B2978" s="17" t="s">
        <v>283</v>
      </c>
      <c r="C2978" s="17" t="s">
        <v>3253</v>
      </c>
      <c r="D2978" s="17" t="s">
        <v>3255</v>
      </c>
    </row>
    <row r="2979" spans="1:4">
      <c r="A2979" s="17">
        <v>1670032</v>
      </c>
      <c r="B2979" s="17" t="s">
        <v>283</v>
      </c>
      <c r="C2979" s="17" t="s">
        <v>3253</v>
      </c>
      <c r="D2979" s="17" t="s">
        <v>3256</v>
      </c>
    </row>
    <row r="2980" spans="1:4">
      <c r="A2980" s="17">
        <v>1670021</v>
      </c>
      <c r="B2980" s="17" t="s">
        <v>283</v>
      </c>
      <c r="C2980" s="17" t="s">
        <v>3253</v>
      </c>
      <c r="D2980" s="17" t="s">
        <v>3257</v>
      </c>
    </row>
    <row r="2981" spans="1:4">
      <c r="A2981" s="17">
        <v>1680063</v>
      </c>
      <c r="B2981" s="17" t="s">
        <v>283</v>
      </c>
      <c r="C2981" s="17" t="s">
        <v>3253</v>
      </c>
      <c r="D2981" s="17" t="s">
        <v>3258</v>
      </c>
    </row>
    <row r="2982" spans="1:4">
      <c r="A2982" s="17">
        <v>1670035</v>
      </c>
      <c r="B2982" s="17" t="s">
        <v>283</v>
      </c>
      <c r="C2982" s="17" t="s">
        <v>3253</v>
      </c>
      <c r="D2982" s="17" t="s">
        <v>3259</v>
      </c>
    </row>
    <row r="2983" spans="1:4">
      <c r="A2983" s="17">
        <v>1660011</v>
      </c>
      <c r="B2983" s="17" t="s">
        <v>283</v>
      </c>
      <c r="C2983" s="17" t="s">
        <v>3253</v>
      </c>
      <c r="D2983" s="17" t="s">
        <v>3260</v>
      </c>
    </row>
    <row r="2984" spans="1:4">
      <c r="A2984" s="17">
        <v>1680064</v>
      </c>
      <c r="B2984" s="17" t="s">
        <v>283</v>
      </c>
      <c r="C2984" s="17" t="s">
        <v>3253</v>
      </c>
      <c r="D2984" s="17" t="s">
        <v>3261</v>
      </c>
    </row>
    <row r="2985" spans="1:4">
      <c r="A2985" s="17">
        <v>1680061</v>
      </c>
      <c r="B2985" s="17" t="s">
        <v>283</v>
      </c>
      <c r="C2985" s="17" t="s">
        <v>3253</v>
      </c>
      <c r="D2985" s="17" t="s">
        <v>3262</v>
      </c>
    </row>
    <row r="2986" spans="1:4">
      <c r="A2986" s="17">
        <v>1670051</v>
      </c>
      <c r="B2986" s="17" t="s">
        <v>283</v>
      </c>
      <c r="C2986" s="17" t="s">
        <v>3253</v>
      </c>
      <c r="D2986" s="17" t="s">
        <v>3263</v>
      </c>
    </row>
    <row r="2987" spans="1:4">
      <c r="A2987" s="17">
        <v>1670023</v>
      </c>
      <c r="B2987" s="17" t="s">
        <v>283</v>
      </c>
      <c r="C2987" s="17" t="s">
        <v>3253</v>
      </c>
      <c r="D2987" s="17" t="s">
        <v>3264</v>
      </c>
    </row>
    <row r="2988" spans="1:4">
      <c r="A2988" s="17">
        <v>1670043</v>
      </c>
      <c r="B2988" s="17" t="s">
        <v>283</v>
      </c>
      <c r="C2988" s="17" t="s">
        <v>3253</v>
      </c>
      <c r="D2988" s="17" t="s">
        <v>3265</v>
      </c>
    </row>
    <row r="2989" spans="1:4">
      <c r="A2989" s="17">
        <v>1680074</v>
      </c>
      <c r="B2989" s="17" t="s">
        <v>283</v>
      </c>
      <c r="C2989" s="17" t="s">
        <v>3253</v>
      </c>
      <c r="D2989" s="17" t="s">
        <v>3266</v>
      </c>
    </row>
    <row r="2990" spans="1:4">
      <c r="A2990" s="17">
        <v>1680082</v>
      </c>
      <c r="B2990" s="17" t="s">
        <v>283</v>
      </c>
      <c r="C2990" s="17" t="s">
        <v>3253</v>
      </c>
      <c r="D2990" s="17" t="s">
        <v>3267</v>
      </c>
    </row>
    <row r="2991" spans="1:4">
      <c r="A2991" s="17">
        <v>1660003</v>
      </c>
      <c r="B2991" s="17" t="s">
        <v>283</v>
      </c>
      <c r="C2991" s="17" t="s">
        <v>3253</v>
      </c>
      <c r="D2991" s="17" t="s">
        <v>3268</v>
      </c>
    </row>
    <row r="2992" spans="1:4">
      <c r="A2992" s="17">
        <v>1660002</v>
      </c>
      <c r="B2992" s="17" t="s">
        <v>283</v>
      </c>
      <c r="C2992" s="17" t="s">
        <v>3253</v>
      </c>
      <c r="D2992" s="17" t="s">
        <v>3269</v>
      </c>
    </row>
    <row r="2993" spans="1:4">
      <c r="A2993" s="17">
        <v>1670033</v>
      </c>
      <c r="B2993" s="17" t="s">
        <v>283</v>
      </c>
      <c r="C2993" s="17" t="s">
        <v>3253</v>
      </c>
      <c r="D2993" s="17" t="s">
        <v>3270</v>
      </c>
    </row>
    <row r="2994" spans="1:4">
      <c r="A2994" s="17">
        <v>1670022</v>
      </c>
      <c r="B2994" s="17" t="s">
        <v>283</v>
      </c>
      <c r="C2994" s="17" t="s">
        <v>3253</v>
      </c>
      <c r="D2994" s="17" t="s">
        <v>3271</v>
      </c>
    </row>
    <row r="2995" spans="1:4">
      <c r="A2995" s="17">
        <v>1680073</v>
      </c>
      <c r="B2995" s="17" t="s">
        <v>283</v>
      </c>
      <c r="C2995" s="17" t="s">
        <v>3253</v>
      </c>
      <c r="D2995" s="17" t="s">
        <v>3272</v>
      </c>
    </row>
    <row r="2996" spans="1:4">
      <c r="A2996" s="17">
        <v>1670054</v>
      </c>
      <c r="B2996" s="17" t="s">
        <v>283</v>
      </c>
      <c r="C2996" s="17" t="s">
        <v>3253</v>
      </c>
      <c r="D2996" s="17" t="s">
        <v>3273</v>
      </c>
    </row>
    <row r="2997" spans="1:4">
      <c r="A2997" s="17">
        <v>1670041</v>
      </c>
      <c r="B2997" s="17" t="s">
        <v>283</v>
      </c>
      <c r="C2997" s="17" t="s">
        <v>3253</v>
      </c>
      <c r="D2997" s="17" t="s">
        <v>3274</v>
      </c>
    </row>
    <row r="2998" spans="1:4">
      <c r="A2998" s="17">
        <v>1680072</v>
      </c>
      <c r="B2998" s="17" t="s">
        <v>283</v>
      </c>
      <c r="C2998" s="17" t="s">
        <v>3253</v>
      </c>
      <c r="D2998" s="17" t="s">
        <v>3275</v>
      </c>
    </row>
    <row r="2999" spans="1:4">
      <c r="A2999" s="17">
        <v>1680071</v>
      </c>
      <c r="B2999" s="17" t="s">
        <v>283</v>
      </c>
      <c r="C2999" s="17" t="s">
        <v>3253</v>
      </c>
      <c r="D2999" s="17" t="s">
        <v>3276</v>
      </c>
    </row>
    <row r="3000" spans="1:4">
      <c r="A3000" s="17">
        <v>1660015</v>
      </c>
      <c r="B3000" s="17" t="s">
        <v>283</v>
      </c>
      <c r="C3000" s="17" t="s">
        <v>3253</v>
      </c>
      <c r="D3000" s="17" t="s">
        <v>3277</v>
      </c>
    </row>
    <row r="3001" spans="1:4">
      <c r="A3001" s="17">
        <v>1660016</v>
      </c>
      <c r="B3001" s="17" t="s">
        <v>283</v>
      </c>
      <c r="C3001" s="17" t="s">
        <v>3253</v>
      </c>
      <c r="D3001" s="17" t="s">
        <v>3278</v>
      </c>
    </row>
    <row r="3002" spans="1:4">
      <c r="A3002" s="17">
        <v>1670053</v>
      </c>
      <c r="B3002" s="17" t="s">
        <v>283</v>
      </c>
      <c r="C3002" s="17" t="s">
        <v>3253</v>
      </c>
      <c r="D3002" s="17" t="s">
        <v>3279</v>
      </c>
    </row>
    <row r="3003" spans="1:4">
      <c r="A3003" s="17">
        <v>1670042</v>
      </c>
      <c r="B3003" s="17" t="s">
        <v>283</v>
      </c>
      <c r="C3003" s="17" t="s">
        <v>3253</v>
      </c>
      <c r="D3003" s="17" t="s">
        <v>3280</v>
      </c>
    </row>
    <row r="3004" spans="1:4">
      <c r="A3004" s="17">
        <v>1680065</v>
      </c>
      <c r="B3004" s="17" t="s">
        <v>283</v>
      </c>
      <c r="C3004" s="17" t="s">
        <v>3253</v>
      </c>
      <c r="D3004" s="17" t="s">
        <v>3281</v>
      </c>
    </row>
    <row r="3005" spans="1:4">
      <c r="A3005" s="17">
        <v>1680062</v>
      </c>
      <c r="B3005" s="17" t="s">
        <v>283</v>
      </c>
      <c r="C3005" s="17" t="s">
        <v>3253</v>
      </c>
      <c r="D3005" s="17" t="s">
        <v>3282</v>
      </c>
    </row>
    <row r="3006" spans="1:4">
      <c r="A3006" s="17">
        <v>1660013</v>
      </c>
      <c r="B3006" s="17" t="s">
        <v>283</v>
      </c>
      <c r="C3006" s="17" t="s">
        <v>3253</v>
      </c>
      <c r="D3006" s="17" t="s">
        <v>3283</v>
      </c>
    </row>
    <row r="3007" spans="1:4">
      <c r="A3007" s="17">
        <v>1670031</v>
      </c>
      <c r="B3007" s="17" t="s">
        <v>283</v>
      </c>
      <c r="C3007" s="17" t="s">
        <v>3253</v>
      </c>
      <c r="D3007" s="17" t="s">
        <v>3284</v>
      </c>
    </row>
    <row r="3008" spans="1:4">
      <c r="A3008" s="17">
        <v>1660014</v>
      </c>
      <c r="B3008" s="17" t="s">
        <v>283</v>
      </c>
      <c r="C3008" s="17" t="s">
        <v>3253</v>
      </c>
      <c r="D3008" s="17" t="s">
        <v>3285</v>
      </c>
    </row>
    <row r="3009" spans="1:4">
      <c r="A3009" s="17">
        <v>1670052</v>
      </c>
      <c r="B3009" s="17" t="s">
        <v>283</v>
      </c>
      <c r="C3009" s="17" t="s">
        <v>3253</v>
      </c>
      <c r="D3009" s="17" t="s">
        <v>3286</v>
      </c>
    </row>
    <row r="3010" spans="1:4">
      <c r="A3010" s="17">
        <v>1680081</v>
      </c>
      <c r="B3010" s="17" t="s">
        <v>283</v>
      </c>
      <c r="C3010" s="17" t="s">
        <v>3253</v>
      </c>
      <c r="D3010" s="17" t="s">
        <v>3287</v>
      </c>
    </row>
    <row r="3011" spans="1:4">
      <c r="A3011" s="17">
        <v>1670034</v>
      </c>
      <c r="B3011" s="17" t="s">
        <v>283</v>
      </c>
      <c r="C3011" s="17" t="s">
        <v>3253</v>
      </c>
      <c r="D3011" s="17" t="s">
        <v>3288</v>
      </c>
    </row>
    <row r="3012" spans="1:4">
      <c r="A3012" s="17">
        <v>1660012</v>
      </c>
      <c r="B3012" s="17" t="s">
        <v>283</v>
      </c>
      <c r="C3012" s="17" t="s">
        <v>3253</v>
      </c>
      <c r="D3012" s="17" t="s">
        <v>3289</v>
      </c>
    </row>
    <row r="3013" spans="1:4">
      <c r="A3013" s="17">
        <v>1700000</v>
      </c>
      <c r="B3013" s="17" t="s">
        <v>283</v>
      </c>
      <c r="C3013" s="17" t="s">
        <v>3290</v>
      </c>
      <c r="D3013" s="17" t="s">
        <v>285</v>
      </c>
    </row>
    <row r="3014" spans="1:4">
      <c r="A3014" s="17">
        <v>1700014</v>
      </c>
      <c r="B3014" s="17" t="s">
        <v>283</v>
      </c>
      <c r="C3014" s="17" t="s">
        <v>3290</v>
      </c>
      <c r="D3014" s="17" t="s">
        <v>3291</v>
      </c>
    </row>
    <row r="3015" spans="1:4">
      <c r="A3015" s="17">
        <v>1710014</v>
      </c>
      <c r="B3015" s="17" t="s">
        <v>283</v>
      </c>
      <c r="C3015" s="17" t="s">
        <v>3290</v>
      </c>
      <c r="D3015" s="17" t="s">
        <v>3292</v>
      </c>
    </row>
    <row r="3016" spans="1:4">
      <c r="A3016" s="17">
        <v>1700011</v>
      </c>
      <c r="B3016" s="17" t="s">
        <v>283</v>
      </c>
      <c r="C3016" s="17" t="s">
        <v>3290</v>
      </c>
      <c r="D3016" s="17" t="s">
        <v>3293</v>
      </c>
    </row>
    <row r="3017" spans="1:4">
      <c r="A3017" s="17">
        <v>1710043</v>
      </c>
      <c r="B3017" s="17" t="s">
        <v>283</v>
      </c>
      <c r="C3017" s="17" t="s">
        <v>3290</v>
      </c>
      <c r="D3017" s="17" t="s">
        <v>3294</v>
      </c>
    </row>
    <row r="3018" spans="1:4">
      <c r="A3018" s="17">
        <v>1700012</v>
      </c>
      <c r="B3018" s="17" t="s">
        <v>283</v>
      </c>
      <c r="C3018" s="17" t="s">
        <v>3290</v>
      </c>
      <c r="D3018" s="17" t="s">
        <v>3295</v>
      </c>
    </row>
    <row r="3019" spans="1:4">
      <c r="A3019" s="17">
        <v>1700004</v>
      </c>
      <c r="B3019" s="17" t="s">
        <v>283</v>
      </c>
      <c r="C3019" s="17" t="s">
        <v>3290</v>
      </c>
      <c r="D3019" s="17" t="s">
        <v>3296</v>
      </c>
    </row>
    <row r="3020" spans="1:4">
      <c r="A3020" s="17">
        <v>1700003</v>
      </c>
      <c r="B3020" s="17" t="s">
        <v>283</v>
      </c>
      <c r="C3020" s="17" t="s">
        <v>3290</v>
      </c>
      <c r="D3020" s="17" t="s">
        <v>3297</v>
      </c>
    </row>
    <row r="3021" spans="1:4">
      <c r="A3021" s="17">
        <v>1700002</v>
      </c>
      <c r="B3021" s="17" t="s">
        <v>283</v>
      </c>
      <c r="C3021" s="17" t="s">
        <v>3290</v>
      </c>
      <c r="D3021" s="17" t="s">
        <v>3298</v>
      </c>
    </row>
    <row r="3022" spans="1:4">
      <c r="A3022" s="17">
        <v>1710041</v>
      </c>
      <c r="B3022" s="17" t="s">
        <v>283</v>
      </c>
      <c r="C3022" s="17" t="s">
        <v>3290</v>
      </c>
      <c r="D3022" s="17" t="s">
        <v>3299</v>
      </c>
    </row>
    <row r="3023" spans="1:4">
      <c r="A3023" s="17">
        <v>1710032</v>
      </c>
      <c r="B3023" s="17" t="s">
        <v>283</v>
      </c>
      <c r="C3023" s="17" t="s">
        <v>3290</v>
      </c>
      <c r="D3023" s="17" t="s">
        <v>3300</v>
      </c>
    </row>
    <row r="3024" spans="1:4">
      <c r="A3024" s="17">
        <v>1710033</v>
      </c>
      <c r="B3024" s="17" t="s">
        <v>283</v>
      </c>
      <c r="C3024" s="17" t="s">
        <v>3290</v>
      </c>
      <c r="D3024" s="17" t="s">
        <v>3301</v>
      </c>
    </row>
    <row r="3025" spans="1:4">
      <c r="A3025" s="17">
        <v>1710042</v>
      </c>
      <c r="B3025" s="17" t="s">
        <v>283</v>
      </c>
      <c r="C3025" s="17" t="s">
        <v>3290</v>
      </c>
      <c r="D3025" s="17" t="s">
        <v>3302</v>
      </c>
    </row>
    <row r="3026" spans="1:4">
      <c r="A3026" s="17">
        <v>1710044</v>
      </c>
      <c r="B3026" s="17" t="s">
        <v>283</v>
      </c>
      <c r="C3026" s="17" t="s">
        <v>3290</v>
      </c>
      <c r="D3026" s="17" t="s">
        <v>3303</v>
      </c>
    </row>
    <row r="3027" spans="1:4">
      <c r="A3027" s="17">
        <v>1710051</v>
      </c>
      <c r="B3027" s="17" t="s">
        <v>283</v>
      </c>
      <c r="C3027" s="17" t="s">
        <v>3290</v>
      </c>
      <c r="D3027" s="17" t="s">
        <v>3304</v>
      </c>
    </row>
    <row r="3028" spans="1:4">
      <c r="A3028" s="17">
        <v>1710021</v>
      </c>
      <c r="B3028" s="17" t="s">
        <v>283</v>
      </c>
      <c r="C3028" s="17" t="s">
        <v>3290</v>
      </c>
      <c r="D3028" s="17" t="s">
        <v>3305</v>
      </c>
    </row>
    <row r="3029" spans="1:4">
      <c r="A3029" s="17">
        <v>1700001</v>
      </c>
      <c r="B3029" s="17" t="s">
        <v>283</v>
      </c>
      <c r="C3029" s="17" t="s">
        <v>3290</v>
      </c>
      <c r="D3029" s="17" t="s">
        <v>3306</v>
      </c>
    </row>
    <row r="3030" spans="1:4">
      <c r="A3030" s="17">
        <v>1700013</v>
      </c>
      <c r="B3030" s="17" t="s">
        <v>283</v>
      </c>
      <c r="C3030" s="17" t="s">
        <v>3290</v>
      </c>
      <c r="D3030" s="17" t="s">
        <v>3307</v>
      </c>
    </row>
    <row r="3031" spans="1:4">
      <c r="A3031" s="17">
        <v>1706090</v>
      </c>
      <c r="B3031" s="17" t="s">
        <v>283</v>
      </c>
      <c r="C3031" s="17" t="s">
        <v>3290</v>
      </c>
      <c r="D3031" s="17" t="s">
        <v>3308</v>
      </c>
    </row>
    <row r="3032" spans="1:4">
      <c r="A3032" s="17">
        <v>1706001</v>
      </c>
      <c r="B3032" s="17" t="s">
        <v>283</v>
      </c>
      <c r="C3032" s="17" t="s">
        <v>3290</v>
      </c>
      <c r="D3032" s="17" t="s">
        <v>3309</v>
      </c>
    </row>
    <row r="3033" spans="1:4">
      <c r="A3033" s="17">
        <v>1706002</v>
      </c>
      <c r="B3033" s="17" t="s">
        <v>283</v>
      </c>
      <c r="C3033" s="17" t="s">
        <v>3290</v>
      </c>
      <c r="D3033" s="17" t="s">
        <v>3310</v>
      </c>
    </row>
    <row r="3034" spans="1:4">
      <c r="A3034" s="17">
        <v>1706003</v>
      </c>
      <c r="B3034" s="17" t="s">
        <v>283</v>
      </c>
      <c r="C3034" s="17" t="s">
        <v>3290</v>
      </c>
      <c r="D3034" s="17" t="s">
        <v>3311</v>
      </c>
    </row>
    <row r="3035" spans="1:4">
      <c r="A3035" s="17">
        <v>1706004</v>
      </c>
      <c r="B3035" s="17" t="s">
        <v>283</v>
      </c>
      <c r="C3035" s="17" t="s">
        <v>3290</v>
      </c>
      <c r="D3035" s="17" t="s">
        <v>3312</v>
      </c>
    </row>
    <row r="3036" spans="1:4">
      <c r="A3036" s="17">
        <v>1706005</v>
      </c>
      <c r="B3036" s="17" t="s">
        <v>283</v>
      </c>
      <c r="C3036" s="17" t="s">
        <v>3290</v>
      </c>
      <c r="D3036" s="17" t="s">
        <v>3313</v>
      </c>
    </row>
    <row r="3037" spans="1:4">
      <c r="A3037" s="17">
        <v>1706006</v>
      </c>
      <c r="B3037" s="17" t="s">
        <v>283</v>
      </c>
      <c r="C3037" s="17" t="s">
        <v>3290</v>
      </c>
      <c r="D3037" s="17" t="s">
        <v>3314</v>
      </c>
    </row>
    <row r="3038" spans="1:4">
      <c r="A3038" s="17">
        <v>1706007</v>
      </c>
      <c r="B3038" s="17" t="s">
        <v>283</v>
      </c>
      <c r="C3038" s="17" t="s">
        <v>3290</v>
      </c>
      <c r="D3038" s="17" t="s">
        <v>3315</v>
      </c>
    </row>
    <row r="3039" spans="1:4">
      <c r="A3039" s="17">
        <v>1706008</v>
      </c>
      <c r="B3039" s="17" t="s">
        <v>283</v>
      </c>
      <c r="C3039" s="17" t="s">
        <v>3290</v>
      </c>
      <c r="D3039" s="17" t="s">
        <v>3316</v>
      </c>
    </row>
    <row r="3040" spans="1:4">
      <c r="A3040" s="17">
        <v>1706009</v>
      </c>
      <c r="B3040" s="17" t="s">
        <v>283</v>
      </c>
      <c r="C3040" s="17" t="s">
        <v>3290</v>
      </c>
      <c r="D3040" s="17" t="s">
        <v>3317</v>
      </c>
    </row>
    <row r="3041" spans="1:4">
      <c r="A3041" s="17">
        <v>1706010</v>
      </c>
      <c r="B3041" s="17" t="s">
        <v>283</v>
      </c>
      <c r="C3041" s="17" t="s">
        <v>3290</v>
      </c>
      <c r="D3041" s="17" t="s">
        <v>3318</v>
      </c>
    </row>
    <row r="3042" spans="1:4">
      <c r="A3042" s="17">
        <v>1706011</v>
      </c>
      <c r="B3042" s="17" t="s">
        <v>283</v>
      </c>
      <c r="C3042" s="17" t="s">
        <v>3290</v>
      </c>
      <c r="D3042" s="17" t="s">
        <v>3319</v>
      </c>
    </row>
    <row r="3043" spans="1:4">
      <c r="A3043" s="17">
        <v>1706012</v>
      </c>
      <c r="B3043" s="17" t="s">
        <v>283</v>
      </c>
      <c r="C3043" s="17" t="s">
        <v>3290</v>
      </c>
      <c r="D3043" s="17" t="s">
        <v>3320</v>
      </c>
    </row>
    <row r="3044" spans="1:4">
      <c r="A3044" s="17">
        <v>1706013</v>
      </c>
      <c r="B3044" s="17" t="s">
        <v>283</v>
      </c>
      <c r="C3044" s="17" t="s">
        <v>3290</v>
      </c>
      <c r="D3044" s="17" t="s">
        <v>3321</v>
      </c>
    </row>
    <row r="3045" spans="1:4">
      <c r="A3045" s="17">
        <v>1706014</v>
      </c>
      <c r="B3045" s="17" t="s">
        <v>283</v>
      </c>
      <c r="C3045" s="17" t="s">
        <v>3290</v>
      </c>
      <c r="D3045" s="17" t="s">
        <v>3322</v>
      </c>
    </row>
    <row r="3046" spans="1:4">
      <c r="A3046" s="17">
        <v>1706015</v>
      </c>
      <c r="B3046" s="17" t="s">
        <v>283</v>
      </c>
      <c r="C3046" s="17" t="s">
        <v>3290</v>
      </c>
      <c r="D3046" s="17" t="s">
        <v>3323</v>
      </c>
    </row>
    <row r="3047" spans="1:4">
      <c r="A3047" s="17">
        <v>1706016</v>
      </c>
      <c r="B3047" s="17" t="s">
        <v>283</v>
      </c>
      <c r="C3047" s="17" t="s">
        <v>3290</v>
      </c>
      <c r="D3047" s="17" t="s">
        <v>3324</v>
      </c>
    </row>
    <row r="3048" spans="1:4">
      <c r="A3048" s="17">
        <v>1706017</v>
      </c>
      <c r="B3048" s="17" t="s">
        <v>283</v>
      </c>
      <c r="C3048" s="17" t="s">
        <v>3290</v>
      </c>
      <c r="D3048" s="17" t="s">
        <v>3325</v>
      </c>
    </row>
    <row r="3049" spans="1:4">
      <c r="A3049" s="17">
        <v>1706018</v>
      </c>
      <c r="B3049" s="17" t="s">
        <v>283</v>
      </c>
      <c r="C3049" s="17" t="s">
        <v>3290</v>
      </c>
      <c r="D3049" s="17" t="s">
        <v>3326</v>
      </c>
    </row>
    <row r="3050" spans="1:4">
      <c r="A3050" s="17">
        <v>1706019</v>
      </c>
      <c r="B3050" s="17" t="s">
        <v>283</v>
      </c>
      <c r="C3050" s="17" t="s">
        <v>3290</v>
      </c>
      <c r="D3050" s="17" t="s">
        <v>3327</v>
      </c>
    </row>
    <row r="3051" spans="1:4">
      <c r="A3051" s="17">
        <v>1706020</v>
      </c>
      <c r="B3051" s="17" t="s">
        <v>283</v>
      </c>
      <c r="C3051" s="17" t="s">
        <v>3290</v>
      </c>
      <c r="D3051" s="17" t="s">
        <v>3328</v>
      </c>
    </row>
    <row r="3052" spans="1:4">
      <c r="A3052" s="17">
        <v>1706021</v>
      </c>
      <c r="B3052" s="17" t="s">
        <v>283</v>
      </c>
      <c r="C3052" s="17" t="s">
        <v>3290</v>
      </c>
      <c r="D3052" s="17" t="s">
        <v>3329</v>
      </c>
    </row>
    <row r="3053" spans="1:4">
      <c r="A3053" s="17">
        <v>1706022</v>
      </c>
      <c r="B3053" s="17" t="s">
        <v>283</v>
      </c>
      <c r="C3053" s="17" t="s">
        <v>3290</v>
      </c>
      <c r="D3053" s="17" t="s">
        <v>3330</v>
      </c>
    </row>
    <row r="3054" spans="1:4">
      <c r="A3054" s="17">
        <v>1706023</v>
      </c>
      <c r="B3054" s="17" t="s">
        <v>283</v>
      </c>
      <c r="C3054" s="17" t="s">
        <v>3290</v>
      </c>
      <c r="D3054" s="17" t="s">
        <v>3331</v>
      </c>
    </row>
    <row r="3055" spans="1:4">
      <c r="A3055" s="17">
        <v>1706024</v>
      </c>
      <c r="B3055" s="17" t="s">
        <v>283</v>
      </c>
      <c r="C3055" s="17" t="s">
        <v>3290</v>
      </c>
      <c r="D3055" s="17" t="s">
        <v>3332</v>
      </c>
    </row>
    <row r="3056" spans="1:4">
      <c r="A3056" s="17">
        <v>1706025</v>
      </c>
      <c r="B3056" s="17" t="s">
        <v>283</v>
      </c>
      <c r="C3056" s="17" t="s">
        <v>3290</v>
      </c>
      <c r="D3056" s="17" t="s">
        <v>3333</v>
      </c>
    </row>
    <row r="3057" spans="1:4">
      <c r="A3057" s="17">
        <v>1706026</v>
      </c>
      <c r="B3057" s="17" t="s">
        <v>283</v>
      </c>
      <c r="C3057" s="17" t="s">
        <v>3290</v>
      </c>
      <c r="D3057" s="17" t="s">
        <v>3334</v>
      </c>
    </row>
    <row r="3058" spans="1:4">
      <c r="A3058" s="17">
        <v>1706027</v>
      </c>
      <c r="B3058" s="17" t="s">
        <v>283</v>
      </c>
      <c r="C3058" s="17" t="s">
        <v>3290</v>
      </c>
      <c r="D3058" s="17" t="s">
        <v>3335</v>
      </c>
    </row>
    <row r="3059" spans="1:4">
      <c r="A3059" s="17">
        <v>1706028</v>
      </c>
      <c r="B3059" s="17" t="s">
        <v>283</v>
      </c>
      <c r="C3059" s="17" t="s">
        <v>3290</v>
      </c>
      <c r="D3059" s="17" t="s">
        <v>3336</v>
      </c>
    </row>
    <row r="3060" spans="1:4">
      <c r="A3060" s="17">
        <v>1706029</v>
      </c>
      <c r="B3060" s="17" t="s">
        <v>283</v>
      </c>
      <c r="C3060" s="17" t="s">
        <v>3290</v>
      </c>
      <c r="D3060" s="17" t="s">
        <v>3337</v>
      </c>
    </row>
    <row r="3061" spans="1:4">
      <c r="A3061" s="17">
        <v>1706030</v>
      </c>
      <c r="B3061" s="17" t="s">
        <v>283</v>
      </c>
      <c r="C3061" s="17" t="s">
        <v>3290</v>
      </c>
      <c r="D3061" s="17" t="s">
        <v>3338</v>
      </c>
    </row>
    <row r="3062" spans="1:4">
      <c r="A3062" s="17">
        <v>1706031</v>
      </c>
      <c r="B3062" s="17" t="s">
        <v>283</v>
      </c>
      <c r="C3062" s="17" t="s">
        <v>3290</v>
      </c>
      <c r="D3062" s="17" t="s">
        <v>3339</v>
      </c>
    </row>
    <row r="3063" spans="1:4">
      <c r="A3063" s="17">
        <v>1706032</v>
      </c>
      <c r="B3063" s="17" t="s">
        <v>283</v>
      </c>
      <c r="C3063" s="17" t="s">
        <v>3290</v>
      </c>
      <c r="D3063" s="17" t="s">
        <v>3340</v>
      </c>
    </row>
    <row r="3064" spans="1:4">
      <c r="A3064" s="17">
        <v>1706033</v>
      </c>
      <c r="B3064" s="17" t="s">
        <v>283</v>
      </c>
      <c r="C3064" s="17" t="s">
        <v>3290</v>
      </c>
      <c r="D3064" s="17" t="s">
        <v>3341</v>
      </c>
    </row>
    <row r="3065" spans="1:4">
      <c r="A3065" s="17">
        <v>1706034</v>
      </c>
      <c r="B3065" s="17" t="s">
        <v>283</v>
      </c>
      <c r="C3065" s="17" t="s">
        <v>3290</v>
      </c>
      <c r="D3065" s="17" t="s">
        <v>3342</v>
      </c>
    </row>
    <row r="3066" spans="1:4">
      <c r="A3066" s="17">
        <v>1706035</v>
      </c>
      <c r="B3066" s="17" t="s">
        <v>283</v>
      </c>
      <c r="C3066" s="17" t="s">
        <v>3290</v>
      </c>
      <c r="D3066" s="17" t="s">
        <v>3343</v>
      </c>
    </row>
    <row r="3067" spans="1:4">
      <c r="A3067" s="17">
        <v>1706036</v>
      </c>
      <c r="B3067" s="17" t="s">
        <v>283</v>
      </c>
      <c r="C3067" s="17" t="s">
        <v>3290</v>
      </c>
      <c r="D3067" s="17" t="s">
        <v>3344</v>
      </c>
    </row>
    <row r="3068" spans="1:4">
      <c r="A3068" s="17">
        <v>1706037</v>
      </c>
      <c r="B3068" s="17" t="s">
        <v>283</v>
      </c>
      <c r="C3068" s="17" t="s">
        <v>3290</v>
      </c>
      <c r="D3068" s="17" t="s">
        <v>3345</v>
      </c>
    </row>
    <row r="3069" spans="1:4">
      <c r="A3069" s="17">
        <v>1706038</v>
      </c>
      <c r="B3069" s="17" t="s">
        <v>283</v>
      </c>
      <c r="C3069" s="17" t="s">
        <v>3290</v>
      </c>
      <c r="D3069" s="17" t="s">
        <v>3346</v>
      </c>
    </row>
    <row r="3070" spans="1:4">
      <c r="A3070" s="17">
        <v>1706039</v>
      </c>
      <c r="B3070" s="17" t="s">
        <v>283</v>
      </c>
      <c r="C3070" s="17" t="s">
        <v>3290</v>
      </c>
      <c r="D3070" s="17" t="s">
        <v>3347</v>
      </c>
    </row>
    <row r="3071" spans="1:4">
      <c r="A3071" s="17">
        <v>1706040</v>
      </c>
      <c r="B3071" s="17" t="s">
        <v>283</v>
      </c>
      <c r="C3071" s="17" t="s">
        <v>3290</v>
      </c>
      <c r="D3071" s="17" t="s">
        <v>3348</v>
      </c>
    </row>
    <row r="3072" spans="1:4">
      <c r="A3072" s="17">
        <v>1706041</v>
      </c>
      <c r="B3072" s="17" t="s">
        <v>283</v>
      </c>
      <c r="C3072" s="17" t="s">
        <v>3290</v>
      </c>
      <c r="D3072" s="17" t="s">
        <v>3349</v>
      </c>
    </row>
    <row r="3073" spans="1:4">
      <c r="A3073" s="17">
        <v>1706042</v>
      </c>
      <c r="B3073" s="17" t="s">
        <v>283</v>
      </c>
      <c r="C3073" s="17" t="s">
        <v>3290</v>
      </c>
      <c r="D3073" s="17" t="s">
        <v>3350</v>
      </c>
    </row>
    <row r="3074" spans="1:4">
      <c r="A3074" s="17">
        <v>1706043</v>
      </c>
      <c r="B3074" s="17" t="s">
        <v>283</v>
      </c>
      <c r="C3074" s="17" t="s">
        <v>3290</v>
      </c>
      <c r="D3074" s="17" t="s">
        <v>3351</v>
      </c>
    </row>
    <row r="3075" spans="1:4">
      <c r="A3075" s="17">
        <v>1706044</v>
      </c>
      <c r="B3075" s="17" t="s">
        <v>283</v>
      </c>
      <c r="C3075" s="17" t="s">
        <v>3290</v>
      </c>
      <c r="D3075" s="17" t="s">
        <v>3352</v>
      </c>
    </row>
    <row r="3076" spans="1:4">
      <c r="A3076" s="17">
        <v>1706045</v>
      </c>
      <c r="B3076" s="17" t="s">
        <v>283</v>
      </c>
      <c r="C3076" s="17" t="s">
        <v>3290</v>
      </c>
      <c r="D3076" s="17" t="s">
        <v>3353</v>
      </c>
    </row>
    <row r="3077" spans="1:4">
      <c r="A3077" s="17">
        <v>1706046</v>
      </c>
      <c r="B3077" s="17" t="s">
        <v>283</v>
      </c>
      <c r="C3077" s="17" t="s">
        <v>3290</v>
      </c>
      <c r="D3077" s="17" t="s">
        <v>3354</v>
      </c>
    </row>
    <row r="3078" spans="1:4">
      <c r="A3078" s="17">
        <v>1706047</v>
      </c>
      <c r="B3078" s="17" t="s">
        <v>283</v>
      </c>
      <c r="C3078" s="17" t="s">
        <v>3290</v>
      </c>
      <c r="D3078" s="17" t="s">
        <v>3355</v>
      </c>
    </row>
    <row r="3079" spans="1:4">
      <c r="A3079" s="17">
        <v>1706048</v>
      </c>
      <c r="B3079" s="17" t="s">
        <v>283</v>
      </c>
      <c r="C3079" s="17" t="s">
        <v>3290</v>
      </c>
      <c r="D3079" s="17" t="s">
        <v>3356</v>
      </c>
    </row>
    <row r="3080" spans="1:4">
      <c r="A3080" s="17">
        <v>1706049</v>
      </c>
      <c r="B3080" s="17" t="s">
        <v>283</v>
      </c>
      <c r="C3080" s="17" t="s">
        <v>3290</v>
      </c>
      <c r="D3080" s="17" t="s">
        <v>3357</v>
      </c>
    </row>
    <row r="3081" spans="1:4">
      <c r="A3081" s="17">
        <v>1706050</v>
      </c>
      <c r="B3081" s="17" t="s">
        <v>283</v>
      </c>
      <c r="C3081" s="17" t="s">
        <v>3290</v>
      </c>
      <c r="D3081" s="17" t="s">
        <v>3358</v>
      </c>
    </row>
    <row r="3082" spans="1:4">
      <c r="A3082" s="17">
        <v>1706051</v>
      </c>
      <c r="B3082" s="17" t="s">
        <v>283</v>
      </c>
      <c r="C3082" s="17" t="s">
        <v>3290</v>
      </c>
      <c r="D3082" s="17" t="s">
        <v>3359</v>
      </c>
    </row>
    <row r="3083" spans="1:4">
      <c r="A3083" s="17">
        <v>1706052</v>
      </c>
      <c r="B3083" s="17" t="s">
        <v>283</v>
      </c>
      <c r="C3083" s="17" t="s">
        <v>3290</v>
      </c>
      <c r="D3083" s="17" t="s">
        <v>3360</v>
      </c>
    </row>
    <row r="3084" spans="1:4">
      <c r="A3084" s="17">
        <v>1706053</v>
      </c>
      <c r="B3084" s="17" t="s">
        <v>283</v>
      </c>
      <c r="C3084" s="17" t="s">
        <v>3290</v>
      </c>
      <c r="D3084" s="17" t="s">
        <v>3361</v>
      </c>
    </row>
    <row r="3085" spans="1:4">
      <c r="A3085" s="17">
        <v>1706054</v>
      </c>
      <c r="B3085" s="17" t="s">
        <v>283</v>
      </c>
      <c r="C3085" s="17" t="s">
        <v>3290</v>
      </c>
      <c r="D3085" s="17" t="s">
        <v>3362</v>
      </c>
    </row>
    <row r="3086" spans="1:4">
      <c r="A3086" s="17">
        <v>1706055</v>
      </c>
      <c r="B3086" s="17" t="s">
        <v>283</v>
      </c>
      <c r="C3086" s="17" t="s">
        <v>3290</v>
      </c>
      <c r="D3086" s="17" t="s">
        <v>3363</v>
      </c>
    </row>
    <row r="3087" spans="1:4">
      <c r="A3087" s="17">
        <v>1706056</v>
      </c>
      <c r="B3087" s="17" t="s">
        <v>283</v>
      </c>
      <c r="C3087" s="17" t="s">
        <v>3290</v>
      </c>
      <c r="D3087" s="17" t="s">
        <v>3364</v>
      </c>
    </row>
    <row r="3088" spans="1:4">
      <c r="A3088" s="17">
        <v>1706057</v>
      </c>
      <c r="B3088" s="17" t="s">
        <v>283</v>
      </c>
      <c r="C3088" s="17" t="s">
        <v>3290</v>
      </c>
      <c r="D3088" s="17" t="s">
        <v>3365</v>
      </c>
    </row>
    <row r="3089" spans="1:4">
      <c r="A3089" s="17">
        <v>1706058</v>
      </c>
      <c r="B3089" s="17" t="s">
        <v>283</v>
      </c>
      <c r="C3089" s="17" t="s">
        <v>3290</v>
      </c>
      <c r="D3089" s="17" t="s">
        <v>3366</v>
      </c>
    </row>
    <row r="3090" spans="1:4">
      <c r="A3090" s="17">
        <v>1706059</v>
      </c>
      <c r="B3090" s="17" t="s">
        <v>283</v>
      </c>
      <c r="C3090" s="17" t="s">
        <v>3290</v>
      </c>
      <c r="D3090" s="17" t="s">
        <v>3367</v>
      </c>
    </row>
    <row r="3091" spans="1:4">
      <c r="A3091" s="17">
        <v>1706060</v>
      </c>
      <c r="B3091" s="17" t="s">
        <v>283</v>
      </c>
      <c r="C3091" s="17" t="s">
        <v>3290</v>
      </c>
      <c r="D3091" s="17" t="s">
        <v>3368</v>
      </c>
    </row>
    <row r="3092" spans="1:4">
      <c r="A3092" s="17">
        <v>1710022</v>
      </c>
      <c r="B3092" s="17" t="s">
        <v>283</v>
      </c>
      <c r="C3092" s="17" t="s">
        <v>3290</v>
      </c>
      <c r="D3092" s="17" t="s">
        <v>3369</v>
      </c>
    </row>
    <row r="3093" spans="1:4">
      <c r="A3093" s="17">
        <v>1700005</v>
      </c>
      <c r="B3093" s="17" t="s">
        <v>283</v>
      </c>
      <c r="C3093" s="17" t="s">
        <v>3290</v>
      </c>
      <c r="D3093" s="17" t="s">
        <v>3370</v>
      </c>
    </row>
    <row r="3094" spans="1:4">
      <c r="A3094" s="17">
        <v>1710052</v>
      </c>
      <c r="B3094" s="17" t="s">
        <v>283</v>
      </c>
      <c r="C3094" s="17" t="s">
        <v>3290</v>
      </c>
      <c r="D3094" s="17" t="s">
        <v>3371</v>
      </c>
    </row>
    <row r="3095" spans="1:4">
      <c r="A3095" s="17">
        <v>1710031</v>
      </c>
      <c r="B3095" s="17" t="s">
        <v>283</v>
      </c>
      <c r="C3095" s="17" t="s">
        <v>3290</v>
      </c>
      <c r="D3095" s="17" t="s">
        <v>3372</v>
      </c>
    </row>
    <row r="3096" spans="1:4">
      <c r="A3096" s="17">
        <v>1140000</v>
      </c>
      <c r="B3096" s="17" t="s">
        <v>283</v>
      </c>
      <c r="C3096" s="17" t="s">
        <v>3373</v>
      </c>
      <c r="D3096" s="17" t="s">
        <v>285</v>
      </c>
    </row>
    <row r="3097" spans="1:4">
      <c r="A3097" s="17">
        <v>1150045</v>
      </c>
      <c r="B3097" s="17" t="s">
        <v>283</v>
      </c>
      <c r="C3097" s="17" t="s">
        <v>3373</v>
      </c>
      <c r="D3097" s="17" t="s">
        <v>3374</v>
      </c>
    </row>
    <row r="3098" spans="1:4">
      <c r="A3098" s="17">
        <v>1150053</v>
      </c>
      <c r="B3098" s="17" t="s">
        <v>283</v>
      </c>
      <c r="C3098" s="17" t="s">
        <v>3373</v>
      </c>
      <c r="D3098" s="17" t="s">
        <v>3375</v>
      </c>
    </row>
    <row r="3099" spans="1:4">
      <c r="A3099" s="17">
        <v>1150055</v>
      </c>
      <c r="B3099" s="17" t="s">
        <v>283</v>
      </c>
      <c r="C3099" s="17" t="s">
        <v>3373</v>
      </c>
      <c r="D3099" s="17" t="s">
        <v>3376</v>
      </c>
    </row>
    <row r="3100" spans="1:4">
      <c r="A3100" s="17">
        <v>1150044</v>
      </c>
      <c r="B3100" s="17" t="s">
        <v>283</v>
      </c>
      <c r="C3100" s="17" t="s">
        <v>3373</v>
      </c>
      <c r="D3100" s="17" t="s">
        <v>3377</v>
      </c>
    </row>
    <row r="3101" spans="1:4">
      <c r="A3101" s="17">
        <v>1150052</v>
      </c>
      <c r="B3101" s="17" t="s">
        <v>283</v>
      </c>
      <c r="C3101" s="17" t="s">
        <v>3373</v>
      </c>
      <c r="D3101" s="17" t="s">
        <v>3378</v>
      </c>
    </row>
    <row r="3102" spans="1:4">
      <c r="A3102" s="17">
        <v>1150041</v>
      </c>
      <c r="B3102" s="17" t="s">
        <v>283</v>
      </c>
      <c r="C3102" s="17" t="s">
        <v>3373</v>
      </c>
      <c r="D3102" s="17" t="s">
        <v>3379</v>
      </c>
    </row>
    <row r="3103" spans="1:4">
      <c r="A3103" s="17">
        <v>1150051</v>
      </c>
      <c r="B3103" s="17" t="s">
        <v>283</v>
      </c>
      <c r="C3103" s="17" t="s">
        <v>3373</v>
      </c>
      <c r="D3103" s="17" t="s">
        <v>3380</v>
      </c>
    </row>
    <row r="3104" spans="1:4">
      <c r="A3104" s="17">
        <v>1140002</v>
      </c>
      <c r="B3104" s="17" t="s">
        <v>283</v>
      </c>
      <c r="C3104" s="17" t="s">
        <v>3373</v>
      </c>
      <c r="D3104" s="17" t="s">
        <v>3381</v>
      </c>
    </row>
    <row r="3105" spans="1:4">
      <c r="A3105" s="17">
        <v>1140022</v>
      </c>
      <c r="B3105" s="17" t="s">
        <v>283</v>
      </c>
      <c r="C3105" s="17" t="s">
        <v>3373</v>
      </c>
      <c r="D3105" s="17" t="s">
        <v>3382</v>
      </c>
    </row>
    <row r="3106" spans="1:4">
      <c r="A3106" s="17">
        <v>1140034</v>
      </c>
      <c r="B3106" s="17" t="s">
        <v>283</v>
      </c>
      <c r="C3106" s="17" t="s">
        <v>3373</v>
      </c>
      <c r="D3106" s="17" t="s">
        <v>3383</v>
      </c>
    </row>
    <row r="3107" spans="1:4">
      <c r="A3107" s="17">
        <v>1140016</v>
      </c>
      <c r="B3107" s="17" t="s">
        <v>283</v>
      </c>
      <c r="C3107" s="17" t="s">
        <v>3373</v>
      </c>
      <c r="D3107" s="17" t="s">
        <v>3384</v>
      </c>
    </row>
    <row r="3108" spans="1:4">
      <c r="A3108" s="17">
        <v>1150043</v>
      </c>
      <c r="B3108" s="17" t="s">
        <v>283</v>
      </c>
      <c r="C3108" s="17" t="s">
        <v>3373</v>
      </c>
      <c r="D3108" s="17" t="s">
        <v>3385</v>
      </c>
    </row>
    <row r="3109" spans="1:4">
      <c r="A3109" s="17">
        <v>1140021</v>
      </c>
      <c r="B3109" s="17" t="s">
        <v>283</v>
      </c>
      <c r="C3109" s="17" t="s">
        <v>3373</v>
      </c>
      <c r="D3109" s="17" t="s">
        <v>3386</v>
      </c>
    </row>
    <row r="3110" spans="1:4">
      <c r="A3110" s="17">
        <v>1150054</v>
      </c>
      <c r="B3110" s="17" t="s">
        <v>283</v>
      </c>
      <c r="C3110" s="17" t="s">
        <v>3373</v>
      </c>
      <c r="D3110" s="17" t="s">
        <v>3387</v>
      </c>
    </row>
    <row r="3111" spans="1:4">
      <c r="A3111" s="17">
        <v>1140005</v>
      </c>
      <c r="B3111" s="17" t="s">
        <v>283</v>
      </c>
      <c r="C3111" s="17" t="s">
        <v>3373</v>
      </c>
      <c r="D3111" s="17" t="s">
        <v>3388</v>
      </c>
    </row>
    <row r="3112" spans="1:4">
      <c r="A3112" s="17">
        <v>1150042</v>
      </c>
      <c r="B3112" s="17" t="s">
        <v>283</v>
      </c>
      <c r="C3112" s="17" t="s">
        <v>3373</v>
      </c>
      <c r="D3112" s="17" t="s">
        <v>3389</v>
      </c>
    </row>
    <row r="3113" spans="1:4">
      <c r="A3113" s="17">
        <v>1140033</v>
      </c>
      <c r="B3113" s="17" t="s">
        <v>283</v>
      </c>
      <c r="C3113" s="17" t="s">
        <v>3373</v>
      </c>
      <c r="D3113" s="17" t="s">
        <v>3390</v>
      </c>
    </row>
    <row r="3114" spans="1:4">
      <c r="A3114" s="17">
        <v>1140031</v>
      </c>
      <c r="B3114" s="17" t="s">
        <v>283</v>
      </c>
      <c r="C3114" s="17" t="s">
        <v>3373</v>
      </c>
      <c r="D3114" s="17" t="s">
        <v>3391</v>
      </c>
    </row>
    <row r="3115" spans="1:4">
      <c r="A3115" s="17">
        <v>1140011</v>
      </c>
      <c r="B3115" s="17" t="s">
        <v>283</v>
      </c>
      <c r="C3115" s="17" t="s">
        <v>3373</v>
      </c>
      <c r="D3115" s="17" t="s">
        <v>3392</v>
      </c>
    </row>
    <row r="3116" spans="1:4">
      <c r="A3116" s="17">
        <v>1140023</v>
      </c>
      <c r="B3116" s="17" t="s">
        <v>283</v>
      </c>
      <c r="C3116" s="17" t="s">
        <v>3373</v>
      </c>
      <c r="D3116" s="17" t="s">
        <v>3393</v>
      </c>
    </row>
    <row r="3117" spans="1:4">
      <c r="A3117" s="17">
        <v>1140014</v>
      </c>
      <c r="B3117" s="17" t="s">
        <v>283</v>
      </c>
      <c r="C3117" s="17" t="s">
        <v>3373</v>
      </c>
      <c r="D3117" s="17" t="s">
        <v>3394</v>
      </c>
    </row>
    <row r="3118" spans="1:4">
      <c r="A3118" s="17">
        <v>1140012</v>
      </c>
      <c r="B3118" s="17" t="s">
        <v>283</v>
      </c>
      <c r="C3118" s="17" t="s">
        <v>3373</v>
      </c>
      <c r="D3118" s="17" t="s">
        <v>3395</v>
      </c>
    </row>
    <row r="3119" spans="1:4">
      <c r="A3119" s="17">
        <v>1140003</v>
      </c>
      <c r="B3119" s="17" t="s">
        <v>283</v>
      </c>
      <c r="C3119" s="17" t="s">
        <v>3373</v>
      </c>
      <c r="D3119" s="17" t="s">
        <v>3396</v>
      </c>
    </row>
    <row r="3120" spans="1:4">
      <c r="A3120" s="17">
        <v>1140015</v>
      </c>
      <c r="B3120" s="17" t="s">
        <v>283</v>
      </c>
      <c r="C3120" s="17" t="s">
        <v>3373</v>
      </c>
      <c r="D3120" s="17" t="s">
        <v>3397</v>
      </c>
    </row>
    <row r="3121" spans="1:4">
      <c r="A3121" s="17">
        <v>1140032</v>
      </c>
      <c r="B3121" s="17" t="s">
        <v>283</v>
      </c>
      <c r="C3121" s="17" t="s">
        <v>3373</v>
      </c>
      <c r="D3121" s="17" t="s">
        <v>3398</v>
      </c>
    </row>
    <row r="3122" spans="1:4">
      <c r="A3122" s="17">
        <v>1150056</v>
      </c>
      <c r="B3122" s="17" t="s">
        <v>283</v>
      </c>
      <c r="C3122" s="17" t="s">
        <v>3373</v>
      </c>
      <c r="D3122" s="17" t="s">
        <v>3399</v>
      </c>
    </row>
    <row r="3123" spans="1:4">
      <c r="A3123" s="17">
        <v>1140024</v>
      </c>
      <c r="B3123" s="17" t="s">
        <v>283</v>
      </c>
      <c r="C3123" s="17" t="s">
        <v>3373</v>
      </c>
      <c r="D3123" s="17" t="s">
        <v>3400</v>
      </c>
    </row>
    <row r="3124" spans="1:4">
      <c r="A3124" s="17">
        <v>1140001</v>
      </c>
      <c r="B3124" s="17" t="s">
        <v>283</v>
      </c>
      <c r="C3124" s="17" t="s">
        <v>3373</v>
      </c>
      <c r="D3124" s="17" t="s">
        <v>3401</v>
      </c>
    </row>
    <row r="3125" spans="1:4">
      <c r="A3125" s="17">
        <v>1140013</v>
      </c>
      <c r="B3125" s="17" t="s">
        <v>283</v>
      </c>
      <c r="C3125" s="17" t="s">
        <v>3373</v>
      </c>
      <c r="D3125" s="17" t="s">
        <v>3402</v>
      </c>
    </row>
    <row r="3126" spans="1:4">
      <c r="A3126" s="17">
        <v>1140004</v>
      </c>
      <c r="B3126" s="17" t="s">
        <v>283</v>
      </c>
      <c r="C3126" s="17" t="s">
        <v>3373</v>
      </c>
      <c r="D3126" s="17" t="s">
        <v>3403</v>
      </c>
    </row>
    <row r="3127" spans="1:4">
      <c r="A3127" s="17">
        <v>1160000</v>
      </c>
      <c r="B3127" s="17" t="s">
        <v>283</v>
      </c>
      <c r="C3127" s="17" t="s">
        <v>3404</v>
      </c>
      <c r="D3127" s="17" t="s">
        <v>285</v>
      </c>
    </row>
    <row r="3128" spans="1:4">
      <c r="A3128" s="17">
        <v>1160002</v>
      </c>
      <c r="B3128" s="17" t="s">
        <v>283</v>
      </c>
      <c r="C3128" s="17" t="s">
        <v>3404</v>
      </c>
      <c r="D3128" s="17" t="s">
        <v>3405</v>
      </c>
    </row>
    <row r="3129" spans="1:4">
      <c r="A3129" s="17">
        <v>1160011</v>
      </c>
      <c r="B3129" s="17" t="s">
        <v>283</v>
      </c>
      <c r="C3129" s="17" t="s">
        <v>3404</v>
      </c>
      <c r="D3129" s="17" t="s">
        <v>3406</v>
      </c>
    </row>
    <row r="3130" spans="1:4">
      <c r="A3130" s="17">
        <v>1160013</v>
      </c>
      <c r="B3130" s="17" t="s">
        <v>283</v>
      </c>
      <c r="C3130" s="17" t="s">
        <v>3404</v>
      </c>
      <c r="D3130" s="17" t="s">
        <v>3407</v>
      </c>
    </row>
    <row r="3131" spans="1:4">
      <c r="A3131" s="17">
        <v>1160012</v>
      </c>
      <c r="B3131" s="17" t="s">
        <v>283</v>
      </c>
      <c r="C3131" s="17" t="s">
        <v>3404</v>
      </c>
      <c r="D3131" s="17" t="s">
        <v>3408</v>
      </c>
    </row>
    <row r="3132" spans="1:4">
      <c r="A3132" s="17">
        <v>1160014</v>
      </c>
      <c r="B3132" s="17" t="s">
        <v>283</v>
      </c>
      <c r="C3132" s="17" t="s">
        <v>3404</v>
      </c>
      <c r="D3132" s="17" t="s">
        <v>3409</v>
      </c>
    </row>
    <row r="3133" spans="1:4">
      <c r="A3133" s="17">
        <v>1160001</v>
      </c>
      <c r="B3133" s="17" t="s">
        <v>283</v>
      </c>
      <c r="C3133" s="17" t="s">
        <v>3404</v>
      </c>
      <c r="D3133" s="17" t="s">
        <v>3410</v>
      </c>
    </row>
    <row r="3134" spans="1:4">
      <c r="A3134" s="17">
        <v>1160003</v>
      </c>
      <c r="B3134" s="17" t="s">
        <v>283</v>
      </c>
      <c r="C3134" s="17" t="s">
        <v>3404</v>
      </c>
      <c r="D3134" s="17" t="s">
        <v>3411</v>
      </c>
    </row>
    <row r="3135" spans="1:4">
      <c r="A3135" s="17">
        <v>1740000</v>
      </c>
      <c r="B3135" s="17" t="s">
        <v>283</v>
      </c>
      <c r="C3135" s="17" t="s">
        <v>3412</v>
      </c>
      <c r="D3135" s="17" t="s">
        <v>285</v>
      </c>
    </row>
    <row r="3136" spans="1:4">
      <c r="A3136" s="17">
        <v>1740044</v>
      </c>
      <c r="B3136" s="17" t="s">
        <v>283</v>
      </c>
      <c r="C3136" s="17" t="s">
        <v>3412</v>
      </c>
      <c r="D3136" s="17" t="s">
        <v>3413</v>
      </c>
    </row>
    <row r="3137" spans="1:4">
      <c r="A3137" s="17">
        <v>1750092</v>
      </c>
      <c r="B3137" s="17" t="s">
        <v>283</v>
      </c>
      <c r="C3137" s="17" t="s">
        <v>3412</v>
      </c>
      <c r="D3137" s="17" t="s">
        <v>3414</v>
      </c>
    </row>
    <row r="3138" spans="1:4">
      <c r="A3138" s="17">
        <v>1750093</v>
      </c>
      <c r="B3138" s="17" t="s">
        <v>283</v>
      </c>
      <c r="C3138" s="17" t="s">
        <v>3412</v>
      </c>
      <c r="D3138" s="17" t="s">
        <v>3415</v>
      </c>
    </row>
    <row r="3139" spans="1:4">
      <c r="A3139" s="17">
        <v>1740051</v>
      </c>
      <c r="B3139" s="17" t="s">
        <v>283</v>
      </c>
      <c r="C3139" s="17" t="s">
        <v>3412</v>
      </c>
      <c r="D3139" s="17" t="s">
        <v>3416</v>
      </c>
    </row>
    <row r="3140" spans="1:4">
      <c r="A3140" s="17">
        <v>1740055</v>
      </c>
      <c r="B3140" s="17" t="s">
        <v>283</v>
      </c>
      <c r="C3140" s="17" t="s">
        <v>3412</v>
      </c>
      <c r="D3140" s="17" t="s">
        <v>3417</v>
      </c>
    </row>
    <row r="3141" spans="1:4">
      <c r="A3141" s="17">
        <v>1730004</v>
      </c>
      <c r="B3141" s="17" t="s">
        <v>283</v>
      </c>
      <c r="C3141" s="17" t="s">
        <v>3412</v>
      </c>
      <c r="D3141" s="17" t="s">
        <v>3418</v>
      </c>
    </row>
    <row r="3142" spans="1:4">
      <c r="A3142" s="17">
        <v>1730002</v>
      </c>
      <c r="B3142" s="17" t="s">
        <v>283</v>
      </c>
      <c r="C3142" s="17" t="s">
        <v>3412</v>
      </c>
      <c r="D3142" s="17" t="s">
        <v>3419</v>
      </c>
    </row>
    <row r="3143" spans="1:4">
      <c r="A3143" s="17">
        <v>1740061</v>
      </c>
      <c r="B3143" s="17" t="s">
        <v>283</v>
      </c>
      <c r="C3143" s="17" t="s">
        <v>3412</v>
      </c>
      <c r="D3143" s="17" t="s">
        <v>3420</v>
      </c>
    </row>
    <row r="3144" spans="1:4">
      <c r="A3144" s="17">
        <v>1730035</v>
      </c>
      <c r="B3144" s="17" t="s">
        <v>283</v>
      </c>
      <c r="C3144" s="17" t="s">
        <v>3412</v>
      </c>
      <c r="D3144" s="17" t="s">
        <v>3421</v>
      </c>
    </row>
    <row r="3145" spans="1:4">
      <c r="A3145" s="17">
        <v>1730032</v>
      </c>
      <c r="B3145" s="17" t="s">
        <v>283</v>
      </c>
      <c r="C3145" s="17" t="s">
        <v>3412</v>
      </c>
      <c r="D3145" s="17" t="s">
        <v>3422</v>
      </c>
    </row>
    <row r="3146" spans="1:4">
      <c r="A3146" s="17">
        <v>1730031</v>
      </c>
      <c r="B3146" s="17" t="s">
        <v>283</v>
      </c>
      <c r="C3146" s="17" t="s">
        <v>3412</v>
      </c>
      <c r="D3146" s="17" t="s">
        <v>3423</v>
      </c>
    </row>
    <row r="3147" spans="1:4">
      <c r="A3147" s="17">
        <v>1730024</v>
      </c>
      <c r="B3147" s="17" t="s">
        <v>283</v>
      </c>
      <c r="C3147" s="17" t="s">
        <v>3412</v>
      </c>
      <c r="D3147" s="17" t="s">
        <v>3424</v>
      </c>
    </row>
    <row r="3148" spans="1:4">
      <c r="A3148" s="17">
        <v>1730014</v>
      </c>
      <c r="B3148" s="17" t="s">
        <v>283</v>
      </c>
      <c r="C3148" s="17" t="s">
        <v>3412</v>
      </c>
      <c r="D3148" s="17" t="s">
        <v>3425</v>
      </c>
    </row>
    <row r="3149" spans="1:4">
      <c r="A3149" s="17">
        <v>1730033</v>
      </c>
      <c r="B3149" s="17" t="s">
        <v>283</v>
      </c>
      <c r="C3149" s="17" t="s">
        <v>3412</v>
      </c>
      <c r="D3149" s="17" t="s">
        <v>3426</v>
      </c>
    </row>
    <row r="3150" spans="1:4">
      <c r="A3150" s="17">
        <v>1730023</v>
      </c>
      <c r="B3150" s="17" t="s">
        <v>283</v>
      </c>
      <c r="C3150" s="17" t="s">
        <v>3412</v>
      </c>
      <c r="D3150" s="17" t="s">
        <v>3126</v>
      </c>
    </row>
    <row r="3151" spans="1:4">
      <c r="A3151" s="17">
        <v>1730003</v>
      </c>
      <c r="B3151" s="17" t="s">
        <v>283</v>
      </c>
      <c r="C3151" s="17" t="s">
        <v>3412</v>
      </c>
      <c r="D3151" s="17" t="s">
        <v>3427</v>
      </c>
    </row>
    <row r="3152" spans="1:4">
      <c r="A3152" s="17">
        <v>1740076</v>
      </c>
      <c r="B3152" s="17" t="s">
        <v>283</v>
      </c>
      <c r="C3152" s="17" t="s">
        <v>3412</v>
      </c>
      <c r="D3152" s="17" t="s">
        <v>3428</v>
      </c>
    </row>
    <row r="3153" spans="1:4">
      <c r="A3153" s="17">
        <v>1730025</v>
      </c>
      <c r="B3153" s="17" t="s">
        <v>283</v>
      </c>
      <c r="C3153" s="17" t="s">
        <v>3412</v>
      </c>
      <c r="D3153" s="17" t="s">
        <v>3429</v>
      </c>
    </row>
    <row r="3154" spans="1:4">
      <c r="A3154" s="17">
        <v>1730037</v>
      </c>
      <c r="B3154" s="17" t="s">
        <v>283</v>
      </c>
      <c r="C3154" s="17" t="s">
        <v>3412</v>
      </c>
      <c r="D3154" s="17" t="s">
        <v>3430</v>
      </c>
    </row>
    <row r="3155" spans="1:4">
      <c r="A3155" s="17">
        <v>1730034</v>
      </c>
      <c r="B3155" s="17" t="s">
        <v>283</v>
      </c>
      <c r="C3155" s="17" t="s">
        <v>3412</v>
      </c>
      <c r="D3155" s="17" t="s">
        <v>3431</v>
      </c>
    </row>
    <row r="3156" spans="1:4">
      <c r="A3156" s="17">
        <v>1730015</v>
      </c>
      <c r="B3156" s="17" t="s">
        <v>283</v>
      </c>
      <c r="C3156" s="17" t="s">
        <v>3412</v>
      </c>
      <c r="D3156" s="17" t="s">
        <v>3388</v>
      </c>
    </row>
    <row r="3157" spans="1:4">
      <c r="A3157" s="17">
        <v>1740043</v>
      </c>
      <c r="B3157" s="17" t="s">
        <v>283</v>
      </c>
      <c r="C3157" s="17" t="s">
        <v>3412</v>
      </c>
      <c r="D3157" s="17" t="s">
        <v>3432</v>
      </c>
    </row>
    <row r="3158" spans="1:4">
      <c r="A3158" s="17">
        <v>1740075</v>
      </c>
      <c r="B3158" s="17" t="s">
        <v>283</v>
      </c>
      <c r="C3158" s="17" t="s">
        <v>3412</v>
      </c>
      <c r="D3158" s="17" t="s">
        <v>3433</v>
      </c>
    </row>
    <row r="3159" spans="1:4">
      <c r="A3159" s="17">
        <v>1740053</v>
      </c>
      <c r="B3159" s="17" t="s">
        <v>283</v>
      </c>
      <c r="C3159" s="17" t="s">
        <v>3412</v>
      </c>
      <c r="D3159" s="17" t="s">
        <v>3434</v>
      </c>
    </row>
    <row r="3160" spans="1:4">
      <c r="A3160" s="17">
        <v>1740056</v>
      </c>
      <c r="B3160" s="17" t="s">
        <v>283</v>
      </c>
      <c r="C3160" s="17" t="s">
        <v>3412</v>
      </c>
      <c r="D3160" s="17" t="s">
        <v>3435</v>
      </c>
    </row>
    <row r="3161" spans="1:4">
      <c r="A3161" s="17">
        <v>1750081</v>
      </c>
      <c r="B3161" s="17" t="s">
        <v>283</v>
      </c>
      <c r="C3161" s="17" t="s">
        <v>3412</v>
      </c>
      <c r="D3161" s="17" t="s">
        <v>3436</v>
      </c>
    </row>
    <row r="3162" spans="1:4">
      <c r="A3162" s="17">
        <v>1750085</v>
      </c>
      <c r="B3162" s="17" t="s">
        <v>283</v>
      </c>
      <c r="C3162" s="17" t="s">
        <v>3412</v>
      </c>
      <c r="D3162" s="17" t="s">
        <v>3437</v>
      </c>
    </row>
    <row r="3163" spans="1:4">
      <c r="A3163" s="17">
        <v>1750082</v>
      </c>
      <c r="B3163" s="17" t="s">
        <v>283</v>
      </c>
      <c r="C3163" s="17" t="s">
        <v>3412</v>
      </c>
      <c r="D3163" s="17" t="s">
        <v>3438</v>
      </c>
    </row>
    <row r="3164" spans="1:4">
      <c r="A3164" s="17">
        <v>1740074</v>
      </c>
      <c r="B3164" s="17" t="s">
        <v>283</v>
      </c>
      <c r="C3164" s="17" t="s">
        <v>3412</v>
      </c>
      <c r="D3164" s="17" t="s">
        <v>3439</v>
      </c>
    </row>
    <row r="3165" spans="1:4">
      <c r="A3165" s="17">
        <v>1740071</v>
      </c>
      <c r="B3165" s="17" t="s">
        <v>283</v>
      </c>
      <c r="C3165" s="17" t="s">
        <v>3412</v>
      </c>
      <c r="D3165" s="17" t="s">
        <v>3440</v>
      </c>
    </row>
    <row r="3166" spans="1:4">
      <c r="A3166" s="17">
        <v>1750083</v>
      </c>
      <c r="B3166" s="17" t="s">
        <v>283</v>
      </c>
      <c r="C3166" s="17" t="s">
        <v>3412</v>
      </c>
      <c r="D3166" s="17" t="s">
        <v>3441</v>
      </c>
    </row>
    <row r="3167" spans="1:4">
      <c r="A3167" s="17">
        <v>1730016</v>
      </c>
      <c r="B3167" s="17" t="s">
        <v>283</v>
      </c>
      <c r="C3167" s="17" t="s">
        <v>3412</v>
      </c>
      <c r="D3167" s="17" t="s">
        <v>3442</v>
      </c>
    </row>
    <row r="3168" spans="1:4">
      <c r="A3168" s="17">
        <v>1730005</v>
      </c>
      <c r="B3168" s="17" t="s">
        <v>283</v>
      </c>
      <c r="C3168" s="17" t="s">
        <v>3412</v>
      </c>
      <c r="D3168" s="17" t="s">
        <v>3443</v>
      </c>
    </row>
    <row r="3169" spans="1:4">
      <c r="A3169" s="17">
        <v>1740064</v>
      </c>
      <c r="B3169" s="17" t="s">
        <v>283</v>
      </c>
      <c r="C3169" s="17" t="s">
        <v>3412</v>
      </c>
      <c r="D3169" s="17" t="s">
        <v>3444</v>
      </c>
    </row>
    <row r="3170" spans="1:4">
      <c r="A3170" s="17">
        <v>1730022</v>
      </c>
      <c r="B3170" s="17" t="s">
        <v>283</v>
      </c>
      <c r="C3170" s="17" t="s">
        <v>3412</v>
      </c>
      <c r="D3170" s="17" t="s">
        <v>3445</v>
      </c>
    </row>
    <row r="3171" spans="1:4">
      <c r="A3171" s="17">
        <v>1730026</v>
      </c>
      <c r="B3171" s="17" t="s">
        <v>283</v>
      </c>
      <c r="C3171" s="17" t="s">
        <v>3412</v>
      </c>
      <c r="D3171" s="17" t="s">
        <v>3446</v>
      </c>
    </row>
    <row r="3172" spans="1:4">
      <c r="A3172" s="17">
        <v>1750094</v>
      </c>
      <c r="B3172" s="17" t="s">
        <v>283</v>
      </c>
      <c r="C3172" s="17" t="s">
        <v>3412</v>
      </c>
      <c r="D3172" s="17" t="s">
        <v>3447</v>
      </c>
    </row>
    <row r="3173" spans="1:4">
      <c r="A3173" s="17">
        <v>1740045</v>
      </c>
      <c r="B3173" s="17" t="s">
        <v>283</v>
      </c>
      <c r="C3173" s="17" t="s">
        <v>3412</v>
      </c>
      <c r="D3173" s="17" t="s">
        <v>3448</v>
      </c>
    </row>
    <row r="3174" spans="1:4">
      <c r="A3174" s="17">
        <v>1750045</v>
      </c>
      <c r="B3174" s="17" t="s">
        <v>283</v>
      </c>
      <c r="C3174" s="17" t="s">
        <v>3412</v>
      </c>
      <c r="D3174" s="17" t="s">
        <v>3449</v>
      </c>
    </row>
    <row r="3175" spans="1:4">
      <c r="A3175" s="17">
        <v>1740052</v>
      </c>
      <c r="B3175" s="17" t="s">
        <v>283</v>
      </c>
      <c r="C3175" s="17" t="s">
        <v>3412</v>
      </c>
      <c r="D3175" s="17" t="s">
        <v>3450</v>
      </c>
    </row>
    <row r="3176" spans="1:4">
      <c r="A3176" s="17">
        <v>1740046</v>
      </c>
      <c r="B3176" s="17" t="s">
        <v>283</v>
      </c>
      <c r="C3176" s="17" t="s">
        <v>3412</v>
      </c>
      <c r="D3176" s="17" t="s">
        <v>3451</v>
      </c>
    </row>
    <row r="3177" spans="1:4">
      <c r="A3177" s="17">
        <v>1730013</v>
      </c>
      <c r="B3177" s="17" t="s">
        <v>283</v>
      </c>
      <c r="C3177" s="17" t="s">
        <v>3412</v>
      </c>
      <c r="D3177" s="17" t="s">
        <v>3452</v>
      </c>
    </row>
    <row r="3178" spans="1:4">
      <c r="A3178" s="17">
        <v>1740042</v>
      </c>
      <c r="B3178" s="17" t="s">
        <v>283</v>
      </c>
      <c r="C3178" s="17" t="s">
        <v>3412</v>
      </c>
      <c r="D3178" s="17" t="s">
        <v>3453</v>
      </c>
    </row>
    <row r="3179" spans="1:4">
      <c r="A3179" s="17">
        <v>1740073</v>
      </c>
      <c r="B3179" s="17" t="s">
        <v>283</v>
      </c>
      <c r="C3179" s="17" t="s">
        <v>3412</v>
      </c>
      <c r="D3179" s="17" t="s">
        <v>3454</v>
      </c>
    </row>
    <row r="3180" spans="1:4">
      <c r="A3180" s="17">
        <v>1740062</v>
      </c>
      <c r="B3180" s="17" t="s">
        <v>283</v>
      </c>
      <c r="C3180" s="17" t="s">
        <v>3412</v>
      </c>
      <c r="D3180" s="17" t="s">
        <v>3455</v>
      </c>
    </row>
    <row r="3181" spans="1:4">
      <c r="A3181" s="17">
        <v>1730011</v>
      </c>
      <c r="B3181" s="17" t="s">
        <v>283</v>
      </c>
      <c r="C3181" s="17" t="s">
        <v>3412</v>
      </c>
      <c r="D3181" s="17" t="s">
        <v>3456</v>
      </c>
    </row>
    <row r="3182" spans="1:4">
      <c r="A3182" s="17">
        <v>1740041</v>
      </c>
      <c r="B3182" s="17" t="s">
        <v>283</v>
      </c>
      <c r="C3182" s="17" t="s">
        <v>3412</v>
      </c>
      <c r="D3182" s="17" t="s">
        <v>3457</v>
      </c>
    </row>
    <row r="3183" spans="1:4">
      <c r="A3183" s="17">
        <v>1730001</v>
      </c>
      <c r="B3183" s="17" t="s">
        <v>283</v>
      </c>
      <c r="C3183" s="17" t="s">
        <v>3412</v>
      </c>
      <c r="D3183" s="17" t="s">
        <v>3230</v>
      </c>
    </row>
    <row r="3184" spans="1:4">
      <c r="A3184" s="17">
        <v>1740063</v>
      </c>
      <c r="B3184" s="17" t="s">
        <v>283</v>
      </c>
      <c r="C3184" s="17" t="s">
        <v>3412</v>
      </c>
      <c r="D3184" s="17" t="s">
        <v>3458</v>
      </c>
    </row>
    <row r="3185" spans="1:4">
      <c r="A3185" s="17">
        <v>1750091</v>
      </c>
      <c r="B3185" s="17" t="s">
        <v>283</v>
      </c>
      <c r="C3185" s="17" t="s">
        <v>3412</v>
      </c>
      <c r="D3185" s="17" t="s">
        <v>3459</v>
      </c>
    </row>
    <row r="3186" spans="1:4">
      <c r="A3186" s="17">
        <v>1730027</v>
      </c>
      <c r="B3186" s="17" t="s">
        <v>283</v>
      </c>
      <c r="C3186" s="17" t="s">
        <v>3412</v>
      </c>
      <c r="D3186" s="17" t="s">
        <v>2684</v>
      </c>
    </row>
    <row r="3187" spans="1:4">
      <c r="A3187" s="17">
        <v>1740072</v>
      </c>
      <c r="B3187" s="17" t="s">
        <v>283</v>
      </c>
      <c r="C3187" s="17" t="s">
        <v>3412</v>
      </c>
      <c r="D3187" s="17" t="s">
        <v>3460</v>
      </c>
    </row>
    <row r="3188" spans="1:4">
      <c r="A3188" s="17">
        <v>1740054</v>
      </c>
      <c r="B3188" s="17" t="s">
        <v>283</v>
      </c>
      <c r="C3188" s="17" t="s">
        <v>3412</v>
      </c>
      <c r="D3188" s="17" t="s">
        <v>3461</v>
      </c>
    </row>
    <row r="3189" spans="1:4">
      <c r="A3189" s="17">
        <v>1730036</v>
      </c>
      <c r="B3189" s="17" t="s">
        <v>283</v>
      </c>
      <c r="C3189" s="17" t="s">
        <v>3412</v>
      </c>
      <c r="D3189" s="17" t="s">
        <v>3462</v>
      </c>
    </row>
    <row r="3190" spans="1:4">
      <c r="A3190" s="17">
        <v>1730012</v>
      </c>
      <c r="B3190" s="17" t="s">
        <v>283</v>
      </c>
      <c r="C3190" s="17" t="s">
        <v>3412</v>
      </c>
      <c r="D3190" s="17" t="s">
        <v>3250</v>
      </c>
    </row>
    <row r="3191" spans="1:4">
      <c r="A3191" s="17">
        <v>1730021</v>
      </c>
      <c r="B3191" s="17" t="s">
        <v>283</v>
      </c>
      <c r="C3191" s="17" t="s">
        <v>3412</v>
      </c>
      <c r="D3191" s="17" t="s">
        <v>3251</v>
      </c>
    </row>
    <row r="3192" spans="1:4">
      <c r="A3192" s="17">
        <v>1750084</v>
      </c>
      <c r="B3192" s="17" t="s">
        <v>283</v>
      </c>
      <c r="C3192" s="17" t="s">
        <v>3412</v>
      </c>
      <c r="D3192" s="17" t="s">
        <v>3463</v>
      </c>
    </row>
    <row r="3193" spans="1:4">
      <c r="A3193" s="17">
        <v>1740065</v>
      </c>
      <c r="B3193" s="17" t="s">
        <v>283</v>
      </c>
      <c r="C3193" s="17" t="s">
        <v>3412</v>
      </c>
      <c r="D3193" s="17" t="s">
        <v>3464</v>
      </c>
    </row>
    <row r="3194" spans="1:4">
      <c r="A3194" s="17">
        <v>1760000</v>
      </c>
      <c r="B3194" s="17" t="s">
        <v>283</v>
      </c>
      <c r="C3194" s="17" t="s">
        <v>3465</v>
      </c>
      <c r="D3194" s="17" t="s">
        <v>285</v>
      </c>
    </row>
    <row r="3195" spans="1:4">
      <c r="A3195" s="17">
        <v>1760005</v>
      </c>
      <c r="B3195" s="17" t="s">
        <v>283</v>
      </c>
      <c r="C3195" s="17" t="s">
        <v>3465</v>
      </c>
      <c r="D3195" s="17" t="s">
        <v>3466</v>
      </c>
    </row>
    <row r="3196" spans="1:4">
      <c r="A3196" s="17">
        <v>1790071</v>
      </c>
      <c r="B3196" s="17" t="s">
        <v>283</v>
      </c>
      <c r="C3196" s="17" t="s">
        <v>3465</v>
      </c>
      <c r="D3196" s="17" t="s">
        <v>3467</v>
      </c>
    </row>
    <row r="3197" spans="1:4">
      <c r="A3197" s="17">
        <v>1780061</v>
      </c>
      <c r="B3197" s="17" t="s">
        <v>283</v>
      </c>
      <c r="C3197" s="17" t="s">
        <v>3465</v>
      </c>
      <c r="D3197" s="17" t="s">
        <v>3468</v>
      </c>
    </row>
    <row r="3198" spans="1:4">
      <c r="A3198" s="17">
        <v>1780062</v>
      </c>
      <c r="B3198" s="17" t="s">
        <v>283</v>
      </c>
      <c r="C3198" s="17" t="s">
        <v>3465</v>
      </c>
      <c r="D3198" s="17" t="s">
        <v>3469</v>
      </c>
    </row>
    <row r="3199" spans="1:4">
      <c r="A3199" s="17">
        <v>1790074</v>
      </c>
      <c r="B3199" s="17" t="s">
        <v>283</v>
      </c>
      <c r="C3199" s="17" t="s">
        <v>3465</v>
      </c>
      <c r="D3199" s="17" t="s">
        <v>3470</v>
      </c>
    </row>
    <row r="3200" spans="1:4">
      <c r="A3200" s="17">
        <v>1770044</v>
      </c>
      <c r="B3200" s="17" t="s">
        <v>283</v>
      </c>
      <c r="C3200" s="17" t="s">
        <v>3465</v>
      </c>
      <c r="D3200" s="17" t="s">
        <v>3471</v>
      </c>
    </row>
    <row r="3201" spans="1:4">
      <c r="A3201" s="17">
        <v>1770043</v>
      </c>
      <c r="B3201" s="17" t="s">
        <v>283</v>
      </c>
      <c r="C3201" s="17" t="s">
        <v>3465</v>
      </c>
      <c r="D3201" s="17" t="s">
        <v>3472</v>
      </c>
    </row>
    <row r="3202" spans="1:4">
      <c r="A3202" s="17">
        <v>1790081</v>
      </c>
      <c r="B3202" s="17" t="s">
        <v>283</v>
      </c>
      <c r="C3202" s="17" t="s">
        <v>3465</v>
      </c>
      <c r="D3202" s="17" t="s">
        <v>2039</v>
      </c>
    </row>
    <row r="3203" spans="1:4">
      <c r="A3203" s="17">
        <v>1760022</v>
      </c>
      <c r="B3203" s="17" t="s">
        <v>283</v>
      </c>
      <c r="C3203" s="17" t="s">
        <v>3465</v>
      </c>
      <c r="D3203" s="17" t="s">
        <v>3473</v>
      </c>
    </row>
    <row r="3204" spans="1:4">
      <c r="A3204" s="17">
        <v>1760004</v>
      </c>
      <c r="B3204" s="17" t="s">
        <v>283</v>
      </c>
      <c r="C3204" s="17" t="s">
        <v>3465</v>
      </c>
      <c r="D3204" s="17" t="s">
        <v>3474</v>
      </c>
    </row>
    <row r="3205" spans="1:4">
      <c r="A3205" s="17">
        <v>1760006</v>
      </c>
      <c r="B3205" s="17" t="s">
        <v>283</v>
      </c>
      <c r="C3205" s="17" t="s">
        <v>3465</v>
      </c>
      <c r="D3205" s="17" t="s">
        <v>3388</v>
      </c>
    </row>
    <row r="3206" spans="1:4">
      <c r="A3206" s="17">
        <v>1760002</v>
      </c>
      <c r="B3206" s="17" t="s">
        <v>283</v>
      </c>
      <c r="C3206" s="17" t="s">
        <v>3465</v>
      </c>
      <c r="D3206" s="17" t="s">
        <v>3475</v>
      </c>
    </row>
    <row r="3207" spans="1:4">
      <c r="A3207" s="17">
        <v>1770042</v>
      </c>
      <c r="B3207" s="17" t="s">
        <v>283</v>
      </c>
      <c r="C3207" s="17" t="s">
        <v>3465</v>
      </c>
      <c r="D3207" s="17" t="s">
        <v>3476</v>
      </c>
    </row>
    <row r="3208" spans="1:4">
      <c r="A3208" s="17">
        <v>1770045</v>
      </c>
      <c r="B3208" s="17" t="s">
        <v>283</v>
      </c>
      <c r="C3208" s="17" t="s">
        <v>3465</v>
      </c>
      <c r="D3208" s="17" t="s">
        <v>3477</v>
      </c>
    </row>
    <row r="3209" spans="1:4">
      <c r="A3209" s="17">
        <v>1770041</v>
      </c>
      <c r="B3209" s="17" t="s">
        <v>283</v>
      </c>
      <c r="C3209" s="17" t="s">
        <v>3465</v>
      </c>
      <c r="D3209" s="17" t="s">
        <v>3478</v>
      </c>
    </row>
    <row r="3210" spans="1:4">
      <c r="A3210" s="17">
        <v>1770052</v>
      </c>
      <c r="B3210" s="17" t="s">
        <v>283</v>
      </c>
      <c r="C3210" s="17" t="s">
        <v>3465</v>
      </c>
      <c r="D3210" s="17" t="s">
        <v>3479</v>
      </c>
    </row>
    <row r="3211" spans="1:4">
      <c r="A3211" s="17">
        <v>1770053</v>
      </c>
      <c r="B3211" s="17" t="s">
        <v>283</v>
      </c>
      <c r="C3211" s="17" t="s">
        <v>3465</v>
      </c>
      <c r="D3211" s="17" t="s">
        <v>3480</v>
      </c>
    </row>
    <row r="3212" spans="1:4">
      <c r="A3212" s="17">
        <v>1770051</v>
      </c>
      <c r="B3212" s="17" t="s">
        <v>283</v>
      </c>
      <c r="C3212" s="17" t="s">
        <v>3465</v>
      </c>
      <c r="D3212" s="17" t="s">
        <v>3481</v>
      </c>
    </row>
    <row r="3213" spans="1:4">
      <c r="A3213" s="17">
        <v>1770033</v>
      </c>
      <c r="B3213" s="17" t="s">
        <v>283</v>
      </c>
      <c r="C3213" s="17" t="s">
        <v>3465</v>
      </c>
      <c r="D3213" s="17" t="s">
        <v>3482</v>
      </c>
    </row>
    <row r="3214" spans="1:4">
      <c r="A3214" s="17">
        <v>1790075</v>
      </c>
      <c r="B3214" s="17" t="s">
        <v>283</v>
      </c>
      <c r="C3214" s="17" t="s">
        <v>3465</v>
      </c>
      <c r="D3214" s="17" t="s">
        <v>3302</v>
      </c>
    </row>
    <row r="3215" spans="1:4">
      <c r="A3215" s="17">
        <v>1790073</v>
      </c>
      <c r="B3215" s="17" t="s">
        <v>283</v>
      </c>
      <c r="C3215" s="17" t="s">
        <v>3465</v>
      </c>
      <c r="D3215" s="17" t="s">
        <v>3483</v>
      </c>
    </row>
    <row r="3216" spans="1:4">
      <c r="A3216" s="17">
        <v>1770054</v>
      </c>
      <c r="B3216" s="17" t="s">
        <v>283</v>
      </c>
      <c r="C3216" s="17" t="s">
        <v>3465</v>
      </c>
      <c r="D3216" s="17" t="s">
        <v>3484</v>
      </c>
    </row>
    <row r="3217" spans="1:4">
      <c r="A3217" s="17">
        <v>1790076</v>
      </c>
      <c r="B3217" s="17" t="s">
        <v>283</v>
      </c>
      <c r="C3217" s="17" t="s">
        <v>3465</v>
      </c>
      <c r="D3217" s="17" t="s">
        <v>3485</v>
      </c>
    </row>
    <row r="3218" spans="1:4">
      <c r="A3218" s="17">
        <v>1760011</v>
      </c>
      <c r="B3218" s="17" t="s">
        <v>283</v>
      </c>
      <c r="C3218" s="17" t="s">
        <v>3465</v>
      </c>
      <c r="D3218" s="17" t="s">
        <v>3486</v>
      </c>
    </row>
    <row r="3219" spans="1:4">
      <c r="A3219" s="17">
        <v>1760013</v>
      </c>
      <c r="B3219" s="17" t="s">
        <v>283</v>
      </c>
      <c r="C3219" s="17" t="s">
        <v>3465</v>
      </c>
      <c r="D3219" s="17" t="s">
        <v>3487</v>
      </c>
    </row>
    <row r="3220" spans="1:4">
      <c r="A3220" s="17">
        <v>1760014</v>
      </c>
      <c r="B3220" s="17" t="s">
        <v>283</v>
      </c>
      <c r="C3220" s="17" t="s">
        <v>3465</v>
      </c>
      <c r="D3220" s="17" t="s">
        <v>3488</v>
      </c>
    </row>
    <row r="3221" spans="1:4">
      <c r="A3221" s="17">
        <v>1760012</v>
      </c>
      <c r="B3221" s="17" t="s">
        <v>283</v>
      </c>
      <c r="C3221" s="17" t="s">
        <v>3465</v>
      </c>
      <c r="D3221" s="17" t="s">
        <v>3489</v>
      </c>
    </row>
    <row r="3222" spans="1:4">
      <c r="A3222" s="17">
        <v>1760024</v>
      </c>
      <c r="B3222" s="17" t="s">
        <v>283</v>
      </c>
      <c r="C3222" s="17" t="s">
        <v>3465</v>
      </c>
      <c r="D3222" s="17" t="s">
        <v>3490</v>
      </c>
    </row>
    <row r="3223" spans="1:4">
      <c r="A3223" s="17">
        <v>1760025</v>
      </c>
      <c r="B3223" s="17" t="s">
        <v>283</v>
      </c>
      <c r="C3223" s="17" t="s">
        <v>3465</v>
      </c>
      <c r="D3223" s="17" t="s">
        <v>3491</v>
      </c>
    </row>
    <row r="3224" spans="1:4">
      <c r="A3224" s="17">
        <v>1760023</v>
      </c>
      <c r="B3224" s="17" t="s">
        <v>283</v>
      </c>
      <c r="C3224" s="17" t="s">
        <v>3465</v>
      </c>
      <c r="D3224" s="17" t="s">
        <v>3492</v>
      </c>
    </row>
    <row r="3225" spans="1:4">
      <c r="A3225" s="17">
        <v>1780065</v>
      </c>
      <c r="B3225" s="17" t="s">
        <v>283</v>
      </c>
      <c r="C3225" s="17" t="s">
        <v>3465</v>
      </c>
      <c r="D3225" s="17" t="s">
        <v>3493</v>
      </c>
    </row>
    <row r="3226" spans="1:4">
      <c r="A3226" s="17">
        <v>1780066</v>
      </c>
      <c r="B3226" s="17" t="s">
        <v>283</v>
      </c>
      <c r="C3226" s="17" t="s">
        <v>3465</v>
      </c>
      <c r="D3226" s="17" t="s">
        <v>3494</v>
      </c>
    </row>
    <row r="3227" spans="1:4">
      <c r="A3227" s="17">
        <v>1790082</v>
      </c>
      <c r="B3227" s="17" t="s">
        <v>283</v>
      </c>
      <c r="C3227" s="17" t="s">
        <v>3465</v>
      </c>
      <c r="D3227" s="17" t="s">
        <v>3495</v>
      </c>
    </row>
    <row r="3228" spans="1:4">
      <c r="A3228" s="17">
        <v>1760021</v>
      </c>
      <c r="B3228" s="17" t="s">
        <v>283</v>
      </c>
      <c r="C3228" s="17" t="s">
        <v>3465</v>
      </c>
      <c r="D3228" s="17" t="s">
        <v>3496</v>
      </c>
    </row>
    <row r="3229" spans="1:4">
      <c r="A3229" s="17">
        <v>1760001</v>
      </c>
      <c r="B3229" s="17" t="s">
        <v>283</v>
      </c>
      <c r="C3229" s="17" t="s">
        <v>3465</v>
      </c>
      <c r="D3229" s="17" t="s">
        <v>3497</v>
      </c>
    </row>
    <row r="3230" spans="1:4">
      <c r="A3230" s="17">
        <v>1760003</v>
      </c>
      <c r="B3230" s="17" t="s">
        <v>283</v>
      </c>
      <c r="C3230" s="17" t="s">
        <v>3465</v>
      </c>
      <c r="D3230" s="17" t="s">
        <v>3498</v>
      </c>
    </row>
    <row r="3231" spans="1:4">
      <c r="A3231" s="17">
        <v>1790085</v>
      </c>
      <c r="B3231" s="17" t="s">
        <v>283</v>
      </c>
      <c r="C3231" s="17" t="s">
        <v>3465</v>
      </c>
      <c r="D3231" s="17" t="s">
        <v>3499</v>
      </c>
    </row>
    <row r="3232" spans="1:4">
      <c r="A3232" s="17">
        <v>1790072</v>
      </c>
      <c r="B3232" s="17" t="s">
        <v>283</v>
      </c>
      <c r="C3232" s="17" t="s">
        <v>3465</v>
      </c>
      <c r="D3232" s="17" t="s">
        <v>3500</v>
      </c>
    </row>
    <row r="3233" spans="1:4">
      <c r="A3233" s="17">
        <v>1790084</v>
      </c>
      <c r="B3233" s="17" t="s">
        <v>283</v>
      </c>
      <c r="C3233" s="17" t="s">
        <v>3465</v>
      </c>
      <c r="D3233" s="17" t="s">
        <v>3501</v>
      </c>
    </row>
    <row r="3234" spans="1:4">
      <c r="A3234" s="17">
        <v>1780063</v>
      </c>
      <c r="B3234" s="17" t="s">
        <v>283</v>
      </c>
      <c r="C3234" s="17" t="s">
        <v>3465</v>
      </c>
      <c r="D3234" s="17" t="s">
        <v>3502</v>
      </c>
    </row>
    <row r="3235" spans="1:4">
      <c r="A3235" s="17">
        <v>1770034</v>
      </c>
      <c r="B3235" s="17" t="s">
        <v>283</v>
      </c>
      <c r="C3235" s="17" t="s">
        <v>3465</v>
      </c>
      <c r="D3235" s="17" t="s">
        <v>3503</v>
      </c>
    </row>
    <row r="3236" spans="1:4">
      <c r="A3236" s="17">
        <v>1790083</v>
      </c>
      <c r="B3236" s="17" t="s">
        <v>283</v>
      </c>
      <c r="C3236" s="17" t="s">
        <v>3465</v>
      </c>
      <c r="D3236" s="17" t="s">
        <v>3504</v>
      </c>
    </row>
    <row r="3237" spans="1:4">
      <c r="A3237" s="17">
        <v>1780064</v>
      </c>
      <c r="B3237" s="17" t="s">
        <v>283</v>
      </c>
      <c r="C3237" s="17" t="s">
        <v>3465</v>
      </c>
      <c r="D3237" s="17" t="s">
        <v>3505</v>
      </c>
    </row>
    <row r="3238" spans="1:4">
      <c r="A3238" s="17">
        <v>1770035</v>
      </c>
      <c r="B3238" s="17" t="s">
        <v>283</v>
      </c>
      <c r="C3238" s="17" t="s">
        <v>3465</v>
      </c>
      <c r="D3238" s="17" t="s">
        <v>3506</v>
      </c>
    </row>
    <row r="3239" spans="1:4">
      <c r="A3239" s="17">
        <v>1770031</v>
      </c>
      <c r="B3239" s="17" t="s">
        <v>283</v>
      </c>
      <c r="C3239" s="17" t="s">
        <v>3465</v>
      </c>
      <c r="D3239" s="17" t="s">
        <v>3507</v>
      </c>
    </row>
    <row r="3240" spans="1:4">
      <c r="A3240" s="17">
        <v>1770032</v>
      </c>
      <c r="B3240" s="17" t="s">
        <v>283</v>
      </c>
      <c r="C3240" s="17" t="s">
        <v>3465</v>
      </c>
      <c r="D3240" s="17" t="s">
        <v>3508</v>
      </c>
    </row>
    <row r="3241" spans="1:4">
      <c r="A3241" s="17">
        <v>1200000</v>
      </c>
      <c r="B3241" s="17" t="s">
        <v>283</v>
      </c>
      <c r="C3241" s="17" t="s">
        <v>3509</v>
      </c>
      <c r="D3241" s="17" t="s">
        <v>285</v>
      </c>
    </row>
    <row r="3242" spans="1:4">
      <c r="A3242" s="17">
        <v>1200012</v>
      </c>
      <c r="B3242" s="17" t="s">
        <v>283</v>
      </c>
      <c r="C3242" s="17" t="s">
        <v>3509</v>
      </c>
      <c r="D3242" s="17" t="s">
        <v>3510</v>
      </c>
    </row>
    <row r="3243" spans="1:4">
      <c r="A3243" s="17">
        <v>1210012</v>
      </c>
      <c r="B3243" s="17" t="s">
        <v>283</v>
      </c>
      <c r="C3243" s="17" t="s">
        <v>3509</v>
      </c>
      <c r="D3243" s="17" t="s">
        <v>3511</v>
      </c>
    </row>
    <row r="3244" spans="1:4">
      <c r="A3244" s="17">
        <v>1200015</v>
      </c>
      <c r="B3244" s="17" t="s">
        <v>283</v>
      </c>
      <c r="C3244" s="17" t="s">
        <v>3509</v>
      </c>
      <c r="D3244" s="17" t="s">
        <v>3512</v>
      </c>
    </row>
    <row r="3245" spans="1:4">
      <c r="A3245" s="17">
        <v>1200005</v>
      </c>
      <c r="B3245" s="17" t="s">
        <v>283</v>
      </c>
      <c r="C3245" s="17" t="s">
        <v>3509</v>
      </c>
      <c r="D3245" s="17" t="s">
        <v>3513</v>
      </c>
    </row>
    <row r="3246" spans="1:4">
      <c r="A3246" s="17">
        <v>1210823</v>
      </c>
      <c r="B3246" s="17" t="s">
        <v>283</v>
      </c>
      <c r="C3246" s="17" t="s">
        <v>3509</v>
      </c>
      <c r="D3246" s="17" t="s">
        <v>3514</v>
      </c>
    </row>
    <row r="3247" spans="1:4">
      <c r="A3247" s="17">
        <v>1210807</v>
      </c>
      <c r="B3247" s="17" t="s">
        <v>283</v>
      </c>
      <c r="C3247" s="17" t="s">
        <v>3509</v>
      </c>
      <c r="D3247" s="17" t="s">
        <v>3515</v>
      </c>
    </row>
    <row r="3248" spans="1:4">
      <c r="A3248" s="17">
        <v>1210836</v>
      </c>
      <c r="B3248" s="17" t="s">
        <v>283</v>
      </c>
      <c r="C3248" s="17" t="s">
        <v>3509</v>
      </c>
      <c r="D3248" s="17" t="s">
        <v>2728</v>
      </c>
    </row>
    <row r="3249" spans="1:4">
      <c r="A3249" s="17">
        <v>1210834</v>
      </c>
      <c r="B3249" s="17" t="s">
        <v>283</v>
      </c>
      <c r="C3249" s="17" t="s">
        <v>3509</v>
      </c>
      <c r="D3249" s="17" t="s">
        <v>3516</v>
      </c>
    </row>
    <row r="3250" spans="1:4">
      <c r="A3250" s="17">
        <v>1210816</v>
      </c>
      <c r="B3250" s="17" t="s">
        <v>283</v>
      </c>
      <c r="C3250" s="17" t="s">
        <v>3509</v>
      </c>
      <c r="D3250" s="17" t="s">
        <v>3517</v>
      </c>
    </row>
    <row r="3251" spans="1:4">
      <c r="A3251" s="17">
        <v>1230851</v>
      </c>
      <c r="B3251" s="17" t="s">
        <v>283</v>
      </c>
      <c r="C3251" s="17" t="s">
        <v>3509</v>
      </c>
      <c r="D3251" s="17" t="s">
        <v>3518</v>
      </c>
    </row>
    <row r="3252" spans="1:4">
      <c r="A3252" s="17">
        <v>1230873</v>
      </c>
      <c r="B3252" s="17" t="s">
        <v>283</v>
      </c>
      <c r="C3252" s="17" t="s">
        <v>3509</v>
      </c>
      <c r="D3252" s="17" t="s">
        <v>3519</v>
      </c>
    </row>
    <row r="3253" spans="1:4">
      <c r="A3253" s="17">
        <v>1200001</v>
      </c>
      <c r="B3253" s="17" t="s">
        <v>283</v>
      </c>
      <c r="C3253" s="17" t="s">
        <v>3509</v>
      </c>
      <c r="D3253" s="17" t="s">
        <v>3520</v>
      </c>
    </row>
    <row r="3254" spans="1:4">
      <c r="A3254" s="17">
        <v>1230844</v>
      </c>
      <c r="B3254" s="17" t="s">
        <v>283</v>
      </c>
      <c r="C3254" s="17" t="s">
        <v>3509</v>
      </c>
      <c r="D3254" s="17" t="s">
        <v>3521</v>
      </c>
    </row>
    <row r="3255" spans="1:4">
      <c r="A3255" s="17">
        <v>1200046</v>
      </c>
      <c r="B3255" s="17" t="s">
        <v>283</v>
      </c>
      <c r="C3255" s="17" t="s">
        <v>3509</v>
      </c>
      <c r="D3255" s="17" t="s">
        <v>3522</v>
      </c>
    </row>
    <row r="3256" spans="1:4">
      <c r="A3256" s="17">
        <v>1230861</v>
      </c>
      <c r="B3256" s="17" t="s">
        <v>283</v>
      </c>
      <c r="C3256" s="17" t="s">
        <v>3509</v>
      </c>
      <c r="D3256" s="17" t="s">
        <v>3427</v>
      </c>
    </row>
    <row r="3257" spans="1:4">
      <c r="A3257" s="17">
        <v>1210055</v>
      </c>
      <c r="B3257" s="17" t="s">
        <v>283</v>
      </c>
      <c r="C3257" s="17" t="s">
        <v>3509</v>
      </c>
      <c r="D3257" s="17" t="s">
        <v>3523</v>
      </c>
    </row>
    <row r="3258" spans="1:4">
      <c r="A3258" s="17">
        <v>1210056</v>
      </c>
      <c r="B3258" s="17" t="s">
        <v>283</v>
      </c>
      <c r="C3258" s="17" t="s">
        <v>3509</v>
      </c>
      <c r="D3258" s="17" t="s">
        <v>3524</v>
      </c>
    </row>
    <row r="3259" spans="1:4">
      <c r="A3259" s="17">
        <v>1230842</v>
      </c>
      <c r="B3259" s="17" t="s">
        <v>283</v>
      </c>
      <c r="C3259" s="17" t="s">
        <v>3509</v>
      </c>
      <c r="D3259" s="17" t="s">
        <v>3525</v>
      </c>
    </row>
    <row r="3260" spans="1:4">
      <c r="A3260" s="17">
        <v>1200013</v>
      </c>
      <c r="B3260" s="17" t="s">
        <v>283</v>
      </c>
      <c r="C3260" s="17" t="s">
        <v>3509</v>
      </c>
      <c r="D3260" s="17" t="s">
        <v>3526</v>
      </c>
    </row>
    <row r="3261" spans="1:4">
      <c r="A3261" s="17">
        <v>1230872</v>
      </c>
      <c r="B3261" s="17" t="s">
        <v>283</v>
      </c>
      <c r="C3261" s="17" t="s">
        <v>3509</v>
      </c>
      <c r="D3261" s="17" t="s">
        <v>3527</v>
      </c>
    </row>
    <row r="3262" spans="1:4">
      <c r="A3262" s="17">
        <v>1210833</v>
      </c>
      <c r="B3262" s="17" t="s">
        <v>283</v>
      </c>
      <c r="C3262" s="17" t="s">
        <v>3509</v>
      </c>
      <c r="D3262" s="17" t="s">
        <v>3528</v>
      </c>
    </row>
    <row r="3263" spans="1:4">
      <c r="A3263" s="17">
        <v>1210832</v>
      </c>
      <c r="B3263" s="17" t="s">
        <v>283</v>
      </c>
      <c r="C3263" s="17" t="s">
        <v>3509</v>
      </c>
      <c r="D3263" s="17" t="s">
        <v>3529</v>
      </c>
    </row>
    <row r="3264" spans="1:4">
      <c r="A3264" s="17">
        <v>1210053</v>
      </c>
      <c r="B3264" s="17" t="s">
        <v>283</v>
      </c>
      <c r="C3264" s="17" t="s">
        <v>3509</v>
      </c>
      <c r="D3264" s="17" t="s">
        <v>3530</v>
      </c>
    </row>
    <row r="3265" spans="1:4">
      <c r="A3265" s="17">
        <v>1230862</v>
      </c>
      <c r="B3265" s="17" t="s">
        <v>283</v>
      </c>
      <c r="C3265" s="17" t="s">
        <v>3509</v>
      </c>
      <c r="D3265" s="17" t="s">
        <v>3531</v>
      </c>
    </row>
    <row r="3266" spans="1:4">
      <c r="A3266" s="17">
        <v>1230864</v>
      </c>
      <c r="B3266" s="17" t="s">
        <v>283</v>
      </c>
      <c r="C3266" s="17" t="s">
        <v>3509</v>
      </c>
      <c r="D3266" s="17" t="s">
        <v>3532</v>
      </c>
    </row>
    <row r="3267" spans="1:4">
      <c r="A3267" s="17">
        <v>1210815</v>
      </c>
      <c r="B3267" s="17" t="s">
        <v>283</v>
      </c>
      <c r="C3267" s="17" t="s">
        <v>3509</v>
      </c>
      <c r="D3267" s="17" t="s">
        <v>3533</v>
      </c>
    </row>
    <row r="3268" spans="1:4">
      <c r="A3268" s="17">
        <v>1230865</v>
      </c>
      <c r="B3268" s="17" t="s">
        <v>283</v>
      </c>
      <c r="C3268" s="17" t="s">
        <v>3509</v>
      </c>
      <c r="D3268" s="17" t="s">
        <v>3534</v>
      </c>
    </row>
    <row r="3269" spans="1:4">
      <c r="A3269" s="17">
        <v>1210051</v>
      </c>
      <c r="B3269" s="17" t="s">
        <v>283</v>
      </c>
      <c r="C3269" s="17" t="s">
        <v>3509</v>
      </c>
      <c r="D3269" s="17" t="s">
        <v>3535</v>
      </c>
    </row>
    <row r="3270" spans="1:4">
      <c r="A3270" s="17">
        <v>1210057</v>
      </c>
      <c r="B3270" s="17" t="s">
        <v>283</v>
      </c>
      <c r="C3270" s="17" t="s">
        <v>3509</v>
      </c>
      <c r="D3270" s="17" t="s">
        <v>3536</v>
      </c>
    </row>
    <row r="3271" spans="1:4">
      <c r="A3271" s="17">
        <v>1230852</v>
      </c>
      <c r="B3271" s="17" t="s">
        <v>283</v>
      </c>
      <c r="C3271" s="17" t="s">
        <v>3509</v>
      </c>
      <c r="D3271" s="17" t="s">
        <v>3537</v>
      </c>
    </row>
    <row r="3272" spans="1:4">
      <c r="A3272" s="17">
        <v>1200034</v>
      </c>
      <c r="B3272" s="17" t="s">
        <v>283</v>
      </c>
      <c r="C3272" s="17" t="s">
        <v>3509</v>
      </c>
      <c r="D3272" s="17" t="s">
        <v>3538</v>
      </c>
    </row>
    <row r="3273" spans="1:4">
      <c r="A3273" s="17">
        <v>1200023</v>
      </c>
      <c r="B3273" s="17" t="s">
        <v>283</v>
      </c>
      <c r="C3273" s="17" t="s">
        <v>3509</v>
      </c>
      <c r="D3273" s="17" t="s">
        <v>3539</v>
      </c>
    </row>
    <row r="3274" spans="1:4">
      <c r="A3274" s="17">
        <v>1200026</v>
      </c>
      <c r="B3274" s="17" t="s">
        <v>283</v>
      </c>
      <c r="C3274" s="17" t="s">
        <v>3509</v>
      </c>
      <c r="D3274" s="17" t="s">
        <v>3540</v>
      </c>
    </row>
    <row r="3275" spans="1:4">
      <c r="A3275" s="17">
        <v>1200025</v>
      </c>
      <c r="B3275" s="17" t="s">
        <v>283</v>
      </c>
      <c r="C3275" s="17" t="s">
        <v>3509</v>
      </c>
      <c r="D3275" s="17" t="s">
        <v>3541</v>
      </c>
    </row>
    <row r="3276" spans="1:4">
      <c r="A3276" s="17">
        <v>1200031</v>
      </c>
      <c r="B3276" s="17" t="s">
        <v>283</v>
      </c>
      <c r="C3276" s="17" t="s">
        <v>3509</v>
      </c>
      <c r="D3276" s="17" t="s">
        <v>3542</v>
      </c>
    </row>
    <row r="3277" spans="1:4">
      <c r="A3277" s="17">
        <v>1200037</v>
      </c>
      <c r="B3277" s="17" t="s">
        <v>283</v>
      </c>
      <c r="C3277" s="17" t="s">
        <v>3509</v>
      </c>
      <c r="D3277" s="17" t="s">
        <v>3543</v>
      </c>
    </row>
    <row r="3278" spans="1:4">
      <c r="A3278" s="17">
        <v>1200033</v>
      </c>
      <c r="B3278" s="17" t="s">
        <v>283</v>
      </c>
      <c r="C3278" s="17" t="s">
        <v>3509</v>
      </c>
      <c r="D3278" s="17" t="s">
        <v>3544</v>
      </c>
    </row>
    <row r="3279" spans="1:4">
      <c r="A3279" s="17">
        <v>1200045</v>
      </c>
      <c r="B3279" s="17" t="s">
        <v>283</v>
      </c>
      <c r="C3279" s="17" t="s">
        <v>3509</v>
      </c>
      <c r="D3279" s="17" t="s">
        <v>3545</v>
      </c>
    </row>
    <row r="3280" spans="1:4">
      <c r="A3280" s="17">
        <v>1200024</v>
      </c>
      <c r="B3280" s="17" t="s">
        <v>283</v>
      </c>
      <c r="C3280" s="17" t="s">
        <v>3509</v>
      </c>
      <c r="D3280" s="17" t="s">
        <v>3546</v>
      </c>
    </row>
    <row r="3281" spans="1:4">
      <c r="A3281" s="17">
        <v>1200042</v>
      </c>
      <c r="B3281" s="17" t="s">
        <v>283</v>
      </c>
      <c r="C3281" s="17" t="s">
        <v>3509</v>
      </c>
      <c r="D3281" s="17" t="s">
        <v>3547</v>
      </c>
    </row>
    <row r="3282" spans="1:4">
      <c r="A3282" s="17">
        <v>1200035</v>
      </c>
      <c r="B3282" s="17" t="s">
        <v>283</v>
      </c>
      <c r="C3282" s="17" t="s">
        <v>3509</v>
      </c>
      <c r="D3282" s="17" t="s">
        <v>3548</v>
      </c>
    </row>
    <row r="3283" spans="1:4">
      <c r="A3283" s="17">
        <v>1200036</v>
      </c>
      <c r="B3283" s="17" t="s">
        <v>283</v>
      </c>
      <c r="C3283" s="17" t="s">
        <v>3509</v>
      </c>
      <c r="D3283" s="17" t="s">
        <v>3549</v>
      </c>
    </row>
    <row r="3284" spans="1:4">
      <c r="A3284" s="17">
        <v>1200038</v>
      </c>
      <c r="B3284" s="17" t="s">
        <v>283</v>
      </c>
      <c r="C3284" s="17" t="s">
        <v>3509</v>
      </c>
      <c r="D3284" s="17" t="s">
        <v>3550</v>
      </c>
    </row>
    <row r="3285" spans="1:4">
      <c r="A3285" s="17">
        <v>1200044</v>
      </c>
      <c r="B3285" s="17" t="s">
        <v>283</v>
      </c>
      <c r="C3285" s="17" t="s">
        <v>3509</v>
      </c>
      <c r="D3285" s="17" t="s">
        <v>3551</v>
      </c>
    </row>
    <row r="3286" spans="1:4">
      <c r="A3286" s="17">
        <v>1200043</v>
      </c>
      <c r="B3286" s="17" t="s">
        <v>283</v>
      </c>
      <c r="C3286" s="17" t="s">
        <v>3509</v>
      </c>
      <c r="D3286" s="17" t="s">
        <v>3552</v>
      </c>
    </row>
    <row r="3287" spans="1:4">
      <c r="A3287" s="17">
        <v>1200041</v>
      </c>
      <c r="B3287" s="17" t="s">
        <v>283</v>
      </c>
      <c r="C3287" s="17" t="s">
        <v>3509</v>
      </c>
      <c r="D3287" s="17" t="s">
        <v>3553</v>
      </c>
    </row>
    <row r="3288" spans="1:4">
      <c r="A3288" s="17">
        <v>1200032</v>
      </c>
      <c r="B3288" s="17" t="s">
        <v>283</v>
      </c>
      <c r="C3288" s="17" t="s">
        <v>3509</v>
      </c>
      <c r="D3288" s="17" t="s">
        <v>3554</v>
      </c>
    </row>
    <row r="3289" spans="1:4">
      <c r="A3289" s="17">
        <v>1210813</v>
      </c>
      <c r="B3289" s="17" t="s">
        <v>283</v>
      </c>
      <c r="C3289" s="17" t="s">
        <v>3509</v>
      </c>
      <c r="D3289" s="17" t="s">
        <v>3555</v>
      </c>
    </row>
    <row r="3290" spans="1:4">
      <c r="A3290" s="17">
        <v>1210054</v>
      </c>
      <c r="B3290" s="17" t="s">
        <v>283</v>
      </c>
      <c r="C3290" s="17" t="s">
        <v>3509</v>
      </c>
      <c r="D3290" s="17" t="s">
        <v>3556</v>
      </c>
    </row>
    <row r="3291" spans="1:4">
      <c r="A3291" s="17">
        <v>1200011</v>
      </c>
      <c r="B3291" s="17" t="s">
        <v>283</v>
      </c>
      <c r="C3291" s="17" t="s">
        <v>3509</v>
      </c>
      <c r="D3291" s="17" t="s">
        <v>3557</v>
      </c>
    </row>
    <row r="3292" spans="1:4">
      <c r="A3292" s="17">
        <v>1210011</v>
      </c>
      <c r="B3292" s="17" t="s">
        <v>283</v>
      </c>
      <c r="C3292" s="17" t="s">
        <v>3509</v>
      </c>
      <c r="D3292" s="17" t="s">
        <v>3558</v>
      </c>
    </row>
    <row r="3293" spans="1:4">
      <c r="A3293" s="17">
        <v>1230871</v>
      </c>
      <c r="B3293" s="17" t="s">
        <v>283</v>
      </c>
      <c r="C3293" s="17" t="s">
        <v>3509</v>
      </c>
      <c r="D3293" s="17" t="s">
        <v>3559</v>
      </c>
    </row>
    <row r="3294" spans="1:4">
      <c r="A3294" s="17">
        <v>1200003</v>
      </c>
      <c r="B3294" s="17" t="s">
        <v>283</v>
      </c>
      <c r="C3294" s="17" t="s">
        <v>3509</v>
      </c>
      <c r="D3294" s="17" t="s">
        <v>3560</v>
      </c>
    </row>
    <row r="3295" spans="1:4">
      <c r="A3295" s="17">
        <v>1210831</v>
      </c>
      <c r="B3295" s="17" t="s">
        <v>283</v>
      </c>
      <c r="C3295" s="17" t="s">
        <v>3509</v>
      </c>
      <c r="D3295" s="17" t="s">
        <v>3561</v>
      </c>
    </row>
    <row r="3296" spans="1:4">
      <c r="A3296" s="17">
        <v>1210837</v>
      </c>
      <c r="B3296" s="17" t="s">
        <v>283</v>
      </c>
      <c r="C3296" s="17" t="s">
        <v>3509</v>
      </c>
      <c r="D3296" s="17" t="s">
        <v>3562</v>
      </c>
    </row>
    <row r="3297" spans="1:4">
      <c r="A3297" s="17">
        <v>1210835</v>
      </c>
      <c r="B3297" s="17" t="s">
        <v>283</v>
      </c>
      <c r="C3297" s="17" t="s">
        <v>3509</v>
      </c>
      <c r="D3297" s="17" t="s">
        <v>3563</v>
      </c>
    </row>
    <row r="3298" spans="1:4">
      <c r="A3298" s="17">
        <v>1200002</v>
      </c>
      <c r="B3298" s="17" t="s">
        <v>283</v>
      </c>
      <c r="C3298" s="17" t="s">
        <v>3509</v>
      </c>
      <c r="D3298" s="17" t="s">
        <v>3564</v>
      </c>
    </row>
    <row r="3299" spans="1:4">
      <c r="A3299" s="17">
        <v>1200014</v>
      </c>
      <c r="B3299" s="17" t="s">
        <v>283</v>
      </c>
      <c r="C3299" s="17" t="s">
        <v>3509</v>
      </c>
      <c r="D3299" s="17" t="s">
        <v>3565</v>
      </c>
    </row>
    <row r="3300" spans="1:4">
      <c r="A3300" s="17">
        <v>1230841</v>
      </c>
      <c r="B3300" s="17" t="s">
        <v>283</v>
      </c>
      <c r="C3300" s="17" t="s">
        <v>3509</v>
      </c>
      <c r="D3300" s="17" t="s">
        <v>3566</v>
      </c>
    </row>
    <row r="3301" spans="1:4">
      <c r="A3301" s="17">
        <v>1230843</v>
      </c>
      <c r="B3301" s="17" t="s">
        <v>283</v>
      </c>
      <c r="C3301" s="17" t="s">
        <v>3509</v>
      </c>
      <c r="D3301" s="17" t="s">
        <v>3567</v>
      </c>
    </row>
    <row r="3302" spans="1:4">
      <c r="A3302" s="17">
        <v>1230845</v>
      </c>
      <c r="B3302" s="17" t="s">
        <v>283</v>
      </c>
      <c r="C3302" s="17" t="s">
        <v>3509</v>
      </c>
      <c r="D3302" s="17" t="s">
        <v>3568</v>
      </c>
    </row>
    <row r="3303" spans="1:4">
      <c r="A3303" s="17">
        <v>1210824</v>
      </c>
      <c r="B3303" s="17" t="s">
        <v>283</v>
      </c>
      <c r="C3303" s="17" t="s">
        <v>3509</v>
      </c>
      <c r="D3303" s="17" t="s">
        <v>3569</v>
      </c>
    </row>
    <row r="3304" spans="1:4">
      <c r="A3304" s="17">
        <v>1210825</v>
      </c>
      <c r="B3304" s="17" t="s">
        <v>283</v>
      </c>
      <c r="C3304" s="17" t="s">
        <v>3509</v>
      </c>
      <c r="D3304" s="17" t="s">
        <v>3570</v>
      </c>
    </row>
    <row r="3305" spans="1:4">
      <c r="A3305" s="17">
        <v>1210074</v>
      </c>
      <c r="B3305" s="17" t="s">
        <v>283</v>
      </c>
      <c r="C3305" s="17" t="s">
        <v>3509</v>
      </c>
      <c r="D3305" s="17" t="s">
        <v>3571</v>
      </c>
    </row>
    <row r="3306" spans="1:4">
      <c r="A3306" s="17">
        <v>1210822</v>
      </c>
      <c r="B3306" s="17" t="s">
        <v>283</v>
      </c>
      <c r="C3306" s="17" t="s">
        <v>3509</v>
      </c>
      <c r="D3306" s="17" t="s">
        <v>3572</v>
      </c>
    </row>
    <row r="3307" spans="1:4">
      <c r="A3307" s="17">
        <v>1210812</v>
      </c>
      <c r="B3307" s="17" t="s">
        <v>283</v>
      </c>
      <c r="C3307" s="17" t="s">
        <v>3509</v>
      </c>
      <c r="D3307" s="17" t="s">
        <v>3573</v>
      </c>
    </row>
    <row r="3308" spans="1:4">
      <c r="A3308" s="17">
        <v>1210061</v>
      </c>
      <c r="B3308" s="17" t="s">
        <v>283</v>
      </c>
      <c r="C3308" s="17" t="s">
        <v>3509</v>
      </c>
      <c r="D3308" s="17" t="s">
        <v>3574</v>
      </c>
    </row>
    <row r="3309" spans="1:4">
      <c r="A3309" s="17">
        <v>1200004</v>
      </c>
      <c r="B3309" s="17" t="s">
        <v>283</v>
      </c>
      <c r="C3309" s="17" t="s">
        <v>3509</v>
      </c>
      <c r="D3309" s="17" t="s">
        <v>3575</v>
      </c>
    </row>
    <row r="3310" spans="1:4">
      <c r="A3310" s="17">
        <v>1210801</v>
      </c>
      <c r="B3310" s="17" t="s">
        <v>283</v>
      </c>
      <c r="C3310" s="17" t="s">
        <v>3509</v>
      </c>
      <c r="D3310" s="17" t="s">
        <v>3576</v>
      </c>
    </row>
    <row r="3311" spans="1:4">
      <c r="A3311" s="17">
        <v>1210063</v>
      </c>
      <c r="B3311" s="17" t="s">
        <v>283</v>
      </c>
      <c r="C3311" s="17" t="s">
        <v>3509</v>
      </c>
      <c r="D3311" s="17" t="s">
        <v>3577</v>
      </c>
    </row>
    <row r="3312" spans="1:4">
      <c r="A3312" s="17">
        <v>1210071</v>
      </c>
      <c r="B3312" s="17" t="s">
        <v>283</v>
      </c>
      <c r="C3312" s="17" t="s">
        <v>3509</v>
      </c>
      <c r="D3312" s="17" t="s">
        <v>3578</v>
      </c>
    </row>
    <row r="3313" spans="1:4">
      <c r="A3313" s="17">
        <v>1210075</v>
      </c>
      <c r="B3313" s="17" t="s">
        <v>283</v>
      </c>
      <c r="C3313" s="17" t="s">
        <v>3509</v>
      </c>
      <c r="D3313" s="17" t="s">
        <v>3579</v>
      </c>
    </row>
    <row r="3314" spans="1:4">
      <c r="A3314" s="17">
        <v>1200021</v>
      </c>
      <c r="B3314" s="17" t="s">
        <v>283</v>
      </c>
      <c r="C3314" s="17" t="s">
        <v>3509</v>
      </c>
      <c r="D3314" s="17" t="s">
        <v>3580</v>
      </c>
    </row>
    <row r="3315" spans="1:4">
      <c r="A3315" s="17">
        <v>1210076</v>
      </c>
      <c r="B3315" s="17" t="s">
        <v>283</v>
      </c>
      <c r="C3315" s="17" t="s">
        <v>3509</v>
      </c>
      <c r="D3315" s="17" t="s">
        <v>2856</v>
      </c>
    </row>
    <row r="3316" spans="1:4">
      <c r="A3316" s="17">
        <v>1210064</v>
      </c>
      <c r="B3316" s="17" t="s">
        <v>283</v>
      </c>
      <c r="C3316" s="17" t="s">
        <v>3509</v>
      </c>
      <c r="D3316" s="17" t="s">
        <v>3581</v>
      </c>
    </row>
    <row r="3317" spans="1:4">
      <c r="A3317" s="17">
        <v>1210072</v>
      </c>
      <c r="B3317" s="17" t="s">
        <v>283</v>
      </c>
      <c r="C3317" s="17" t="s">
        <v>3509</v>
      </c>
      <c r="D3317" s="17" t="s">
        <v>3582</v>
      </c>
    </row>
    <row r="3318" spans="1:4">
      <c r="A3318" s="17">
        <v>1230874</v>
      </c>
      <c r="B3318" s="17" t="s">
        <v>283</v>
      </c>
      <c r="C3318" s="17" t="s">
        <v>3509</v>
      </c>
      <c r="D3318" s="17" t="s">
        <v>3583</v>
      </c>
    </row>
    <row r="3319" spans="1:4">
      <c r="A3319" s="17">
        <v>1210062</v>
      </c>
      <c r="B3319" s="17" t="s">
        <v>283</v>
      </c>
      <c r="C3319" s="17" t="s">
        <v>3509</v>
      </c>
      <c r="D3319" s="17" t="s">
        <v>3584</v>
      </c>
    </row>
    <row r="3320" spans="1:4">
      <c r="A3320" s="17">
        <v>1200047</v>
      </c>
      <c r="B3320" s="17" t="s">
        <v>283</v>
      </c>
      <c r="C3320" s="17" t="s">
        <v>3509</v>
      </c>
      <c r="D3320" s="17" t="s">
        <v>3585</v>
      </c>
    </row>
    <row r="3321" spans="1:4">
      <c r="A3321" s="17">
        <v>1210052</v>
      </c>
      <c r="B3321" s="17" t="s">
        <v>283</v>
      </c>
      <c r="C3321" s="17" t="s">
        <v>3509</v>
      </c>
      <c r="D3321" s="17" t="s">
        <v>3586</v>
      </c>
    </row>
    <row r="3322" spans="1:4">
      <c r="A3322" s="17">
        <v>1230853</v>
      </c>
      <c r="B3322" s="17" t="s">
        <v>283</v>
      </c>
      <c r="C3322" s="17" t="s">
        <v>3509</v>
      </c>
      <c r="D3322" s="17" t="s">
        <v>3587</v>
      </c>
    </row>
    <row r="3323" spans="1:4">
      <c r="A3323" s="17">
        <v>1230854</v>
      </c>
      <c r="B3323" s="17" t="s">
        <v>283</v>
      </c>
      <c r="C3323" s="17" t="s">
        <v>3509</v>
      </c>
      <c r="D3323" s="17" t="s">
        <v>3588</v>
      </c>
    </row>
    <row r="3324" spans="1:4">
      <c r="A3324" s="17">
        <v>1230856</v>
      </c>
      <c r="B3324" s="17" t="s">
        <v>283</v>
      </c>
      <c r="C3324" s="17" t="s">
        <v>3509</v>
      </c>
      <c r="D3324" s="17" t="s">
        <v>3589</v>
      </c>
    </row>
    <row r="3325" spans="1:4">
      <c r="A3325" s="17">
        <v>1230855</v>
      </c>
      <c r="B3325" s="17" t="s">
        <v>283</v>
      </c>
      <c r="C3325" s="17" t="s">
        <v>3509</v>
      </c>
      <c r="D3325" s="17" t="s">
        <v>3590</v>
      </c>
    </row>
    <row r="3326" spans="1:4">
      <c r="A3326" s="17">
        <v>1230857</v>
      </c>
      <c r="B3326" s="17" t="s">
        <v>283</v>
      </c>
      <c r="C3326" s="17" t="s">
        <v>3509</v>
      </c>
      <c r="D3326" s="17" t="s">
        <v>3591</v>
      </c>
    </row>
    <row r="3327" spans="1:4">
      <c r="A3327" s="17">
        <v>1230863</v>
      </c>
      <c r="B3327" s="17" t="s">
        <v>283</v>
      </c>
      <c r="C3327" s="17" t="s">
        <v>3509</v>
      </c>
      <c r="D3327" s="17" t="s">
        <v>3592</v>
      </c>
    </row>
    <row r="3328" spans="1:4">
      <c r="A3328" s="17">
        <v>1200006</v>
      </c>
      <c r="B3328" s="17" t="s">
        <v>283</v>
      </c>
      <c r="C3328" s="17" t="s">
        <v>3509</v>
      </c>
      <c r="D3328" s="17" t="s">
        <v>2754</v>
      </c>
    </row>
    <row r="3329" spans="1:4">
      <c r="A3329" s="17">
        <v>1200022</v>
      </c>
      <c r="B3329" s="17" t="s">
        <v>283</v>
      </c>
      <c r="C3329" s="17" t="s">
        <v>3509</v>
      </c>
      <c r="D3329" s="17" t="s">
        <v>3593</v>
      </c>
    </row>
    <row r="3330" spans="1:4">
      <c r="A3330" s="17">
        <v>1210814</v>
      </c>
      <c r="B3330" s="17" t="s">
        <v>283</v>
      </c>
      <c r="C3330" s="17" t="s">
        <v>3509</v>
      </c>
      <c r="D3330" s="17" t="s">
        <v>3594</v>
      </c>
    </row>
    <row r="3331" spans="1:4">
      <c r="A3331" s="17">
        <v>1210073</v>
      </c>
      <c r="B3331" s="17" t="s">
        <v>283</v>
      </c>
      <c r="C3331" s="17" t="s">
        <v>3509</v>
      </c>
      <c r="D3331" s="17" t="s">
        <v>3595</v>
      </c>
    </row>
    <row r="3332" spans="1:4">
      <c r="A3332" s="17">
        <v>1240000</v>
      </c>
      <c r="B3332" s="17" t="s">
        <v>283</v>
      </c>
      <c r="C3332" s="17" t="s">
        <v>3596</v>
      </c>
      <c r="D3332" s="17" t="s">
        <v>285</v>
      </c>
    </row>
    <row r="3333" spans="1:4">
      <c r="A3333" s="17">
        <v>1250062</v>
      </c>
      <c r="B3333" s="17" t="s">
        <v>283</v>
      </c>
      <c r="C3333" s="17" t="s">
        <v>3596</v>
      </c>
      <c r="D3333" s="17" t="s">
        <v>3597</v>
      </c>
    </row>
    <row r="3334" spans="1:4">
      <c r="A3334" s="17">
        <v>1240022</v>
      </c>
      <c r="B3334" s="17" t="s">
        <v>283</v>
      </c>
      <c r="C3334" s="17" t="s">
        <v>3596</v>
      </c>
      <c r="D3334" s="17" t="s">
        <v>3598</v>
      </c>
    </row>
    <row r="3335" spans="1:4">
      <c r="A3335" s="17">
        <v>1240003</v>
      </c>
      <c r="B3335" s="17" t="s">
        <v>283</v>
      </c>
      <c r="C3335" s="17" t="s">
        <v>3596</v>
      </c>
      <c r="D3335" s="17" t="s">
        <v>3599</v>
      </c>
    </row>
    <row r="3336" spans="1:4">
      <c r="A3336" s="17">
        <v>1250042</v>
      </c>
      <c r="B3336" s="17" t="s">
        <v>283</v>
      </c>
      <c r="C3336" s="17" t="s">
        <v>3596</v>
      </c>
      <c r="D3336" s="17" t="s">
        <v>3600</v>
      </c>
    </row>
    <row r="3337" spans="1:4">
      <c r="A3337" s="17">
        <v>1250043</v>
      </c>
      <c r="B3337" s="17" t="s">
        <v>283</v>
      </c>
      <c r="C3337" s="17" t="s">
        <v>3596</v>
      </c>
      <c r="D3337" s="17" t="s">
        <v>3601</v>
      </c>
    </row>
    <row r="3338" spans="1:4">
      <c r="A3338" s="17">
        <v>1250053</v>
      </c>
      <c r="B3338" s="17" t="s">
        <v>283</v>
      </c>
      <c r="C3338" s="17" t="s">
        <v>3596</v>
      </c>
      <c r="D3338" s="17" t="s">
        <v>3602</v>
      </c>
    </row>
    <row r="3339" spans="1:4">
      <c r="A3339" s="17">
        <v>1250061</v>
      </c>
      <c r="B3339" s="17" t="s">
        <v>283</v>
      </c>
      <c r="C3339" s="17" t="s">
        <v>3596</v>
      </c>
      <c r="D3339" s="17" t="s">
        <v>3603</v>
      </c>
    </row>
    <row r="3340" spans="1:4">
      <c r="A3340" s="17">
        <v>1240001</v>
      </c>
      <c r="B3340" s="17" t="s">
        <v>283</v>
      </c>
      <c r="C3340" s="17" t="s">
        <v>3596</v>
      </c>
      <c r="D3340" s="17" t="s">
        <v>3604</v>
      </c>
    </row>
    <row r="3341" spans="1:4">
      <c r="A3341" s="17">
        <v>1250052</v>
      </c>
      <c r="B3341" s="17" t="s">
        <v>283</v>
      </c>
      <c r="C3341" s="17" t="s">
        <v>3596</v>
      </c>
      <c r="D3341" s="17" t="s">
        <v>3605</v>
      </c>
    </row>
    <row r="3342" spans="1:4">
      <c r="A3342" s="17">
        <v>1250063</v>
      </c>
      <c r="B3342" s="17" t="s">
        <v>283</v>
      </c>
      <c r="C3342" s="17" t="s">
        <v>3596</v>
      </c>
      <c r="D3342" s="17" t="s">
        <v>3606</v>
      </c>
    </row>
    <row r="3343" spans="1:4">
      <c r="A3343" s="17">
        <v>1240024</v>
      </c>
      <c r="B3343" s="17" t="s">
        <v>283</v>
      </c>
      <c r="C3343" s="17" t="s">
        <v>3596</v>
      </c>
      <c r="D3343" s="17" t="s">
        <v>3607</v>
      </c>
    </row>
    <row r="3344" spans="1:4">
      <c r="A3344" s="17">
        <v>1250054</v>
      </c>
      <c r="B3344" s="17" t="s">
        <v>283</v>
      </c>
      <c r="C3344" s="17" t="s">
        <v>3596</v>
      </c>
      <c r="D3344" s="17" t="s">
        <v>3608</v>
      </c>
    </row>
    <row r="3345" spans="1:4">
      <c r="A3345" s="17">
        <v>1240005</v>
      </c>
      <c r="B3345" s="17" t="s">
        <v>283</v>
      </c>
      <c r="C3345" s="17" t="s">
        <v>3596</v>
      </c>
      <c r="D3345" s="17" t="s">
        <v>3609</v>
      </c>
    </row>
    <row r="3346" spans="1:4">
      <c r="A3346" s="17">
        <v>1240012</v>
      </c>
      <c r="B3346" s="17" t="s">
        <v>283</v>
      </c>
      <c r="C3346" s="17" t="s">
        <v>3596</v>
      </c>
      <c r="D3346" s="17" t="s">
        <v>3610</v>
      </c>
    </row>
    <row r="3347" spans="1:4">
      <c r="A3347" s="17">
        <v>1250051</v>
      </c>
      <c r="B3347" s="17" t="s">
        <v>283</v>
      </c>
      <c r="C3347" s="17" t="s">
        <v>3596</v>
      </c>
      <c r="D3347" s="17" t="s">
        <v>2048</v>
      </c>
    </row>
    <row r="3348" spans="1:4">
      <c r="A3348" s="17">
        <v>1240002</v>
      </c>
      <c r="B3348" s="17" t="s">
        <v>283</v>
      </c>
      <c r="C3348" s="17" t="s">
        <v>3596</v>
      </c>
      <c r="D3348" s="17" t="s">
        <v>3611</v>
      </c>
    </row>
    <row r="3349" spans="1:4">
      <c r="A3349" s="17">
        <v>1250002</v>
      </c>
      <c r="B3349" s="17" t="s">
        <v>283</v>
      </c>
      <c r="C3349" s="17" t="s">
        <v>3596</v>
      </c>
      <c r="D3349" s="17" t="s">
        <v>3612</v>
      </c>
    </row>
    <row r="3350" spans="1:4">
      <c r="A3350" s="17">
        <v>1240025</v>
      </c>
      <c r="B3350" s="17" t="s">
        <v>283</v>
      </c>
      <c r="C3350" s="17" t="s">
        <v>3596</v>
      </c>
      <c r="D3350" s="17" t="s">
        <v>3613</v>
      </c>
    </row>
    <row r="3351" spans="1:4">
      <c r="A3351" s="17">
        <v>1250031</v>
      </c>
      <c r="B3351" s="17" t="s">
        <v>283</v>
      </c>
      <c r="C3351" s="17" t="s">
        <v>3596</v>
      </c>
      <c r="D3351" s="17" t="s">
        <v>3614</v>
      </c>
    </row>
    <row r="3352" spans="1:4">
      <c r="A3352" s="17">
        <v>1250041</v>
      </c>
      <c r="B3352" s="17" t="s">
        <v>283</v>
      </c>
      <c r="C3352" s="17" t="s">
        <v>3596</v>
      </c>
      <c r="D3352" s="17" t="s">
        <v>3615</v>
      </c>
    </row>
    <row r="3353" spans="1:4">
      <c r="A3353" s="17">
        <v>1240023</v>
      </c>
      <c r="B3353" s="17" t="s">
        <v>283</v>
      </c>
      <c r="C3353" s="17" t="s">
        <v>3596</v>
      </c>
      <c r="D3353" s="17" t="s">
        <v>3616</v>
      </c>
    </row>
    <row r="3354" spans="1:4">
      <c r="A3354" s="17">
        <v>1240013</v>
      </c>
      <c r="B3354" s="17" t="s">
        <v>283</v>
      </c>
      <c r="C3354" s="17" t="s">
        <v>3596</v>
      </c>
      <c r="D3354" s="17" t="s">
        <v>3617</v>
      </c>
    </row>
    <row r="3355" spans="1:4">
      <c r="A3355" s="17">
        <v>1240004</v>
      </c>
      <c r="B3355" s="17" t="s">
        <v>283</v>
      </c>
      <c r="C3355" s="17" t="s">
        <v>3596</v>
      </c>
      <c r="D3355" s="17" t="s">
        <v>3618</v>
      </c>
    </row>
    <row r="3356" spans="1:4">
      <c r="A3356" s="17">
        <v>1250033</v>
      </c>
      <c r="B3356" s="17" t="s">
        <v>283</v>
      </c>
      <c r="C3356" s="17" t="s">
        <v>3596</v>
      </c>
      <c r="D3356" s="17" t="s">
        <v>3619</v>
      </c>
    </row>
    <row r="3357" spans="1:4">
      <c r="A3357" s="17">
        <v>1240014</v>
      </c>
      <c r="B3357" s="17" t="s">
        <v>283</v>
      </c>
      <c r="C3357" s="17" t="s">
        <v>3596</v>
      </c>
      <c r="D3357" s="17" t="s">
        <v>3620</v>
      </c>
    </row>
    <row r="3358" spans="1:4">
      <c r="A3358" s="17">
        <v>1240021</v>
      </c>
      <c r="B3358" s="17" t="s">
        <v>283</v>
      </c>
      <c r="C3358" s="17" t="s">
        <v>3596</v>
      </c>
      <c r="D3358" s="17" t="s">
        <v>3621</v>
      </c>
    </row>
    <row r="3359" spans="1:4">
      <c r="A3359" s="17">
        <v>1240006</v>
      </c>
      <c r="B3359" s="17" t="s">
        <v>283</v>
      </c>
      <c r="C3359" s="17" t="s">
        <v>3596</v>
      </c>
      <c r="D3359" s="17" t="s">
        <v>3622</v>
      </c>
    </row>
    <row r="3360" spans="1:4">
      <c r="A3360" s="17">
        <v>1250032</v>
      </c>
      <c r="B3360" s="17" t="s">
        <v>283</v>
      </c>
      <c r="C3360" s="17" t="s">
        <v>3596</v>
      </c>
      <c r="D3360" s="17" t="s">
        <v>3623</v>
      </c>
    </row>
    <row r="3361" spans="1:4">
      <c r="A3361" s="17">
        <v>1250034</v>
      </c>
      <c r="B3361" s="17" t="s">
        <v>283</v>
      </c>
      <c r="C3361" s="17" t="s">
        <v>3596</v>
      </c>
      <c r="D3361" s="17" t="s">
        <v>3624</v>
      </c>
    </row>
    <row r="3362" spans="1:4">
      <c r="A3362" s="17">
        <v>1250035</v>
      </c>
      <c r="B3362" s="17" t="s">
        <v>283</v>
      </c>
      <c r="C3362" s="17" t="s">
        <v>3596</v>
      </c>
      <c r="D3362" s="17" t="s">
        <v>3625</v>
      </c>
    </row>
    <row r="3363" spans="1:4">
      <c r="A3363" s="17">
        <v>1240011</v>
      </c>
      <c r="B3363" s="17" t="s">
        <v>283</v>
      </c>
      <c r="C3363" s="17" t="s">
        <v>3596</v>
      </c>
      <c r="D3363" s="17" t="s">
        <v>3626</v>
      </c>
    </row>
    <row r="3364" spans="1:4">
      <c r="A3364" s="17">
        <v>1320000</v>
      </c>
      <c r="B3364" s="17" t="s">
        <v>283</v>
      </c>
      <c r="C3364" s="17" t="s">
        <v>3627</v>
      </c>
      <c r="D3364" s="17" t="s">
        <v>285</v>
      </c>
    </row>
    <row r="3365" spans="1:4">
      <c r="A3365" s="17">
        <v>1320024</v>
      </c>
      <c r="B3365" s="17" t="s">
        <v>283</v>
      </c>
      <c r="C3365" s="17" t="s">
        <v>3627</v>
      </c>
      <c r="D3365" s="17" t="s">
        <v>3628</v>
      </c>
    </row>
    <row r="3366" spans="1:4">
      <c r="A3366" s="17">
        <v>1340092</v>
      </c>
      <c r="B3366" s="17" t="s">
        <v>283</v>
      </c>
      <c r="C3366" s="17" t="s">
        <v>3627</v>
      </c>
      <c r="D3366" s="17" t="s">
        <v>3629</v>
      </c>
    </row>
    <row r="3367" spans="1:4">
      <c r="A3367" s="17">
        <v>1340082</v>
      </c>
      <c r="B3367" s="17" t="s">
        <v>283</v>
      </c>
      <c r="C3367" s="17" t="s">
        <v>3627</v>
      </c>
      <c r="D3367" s="17" t="s">
        <v>3630</v>
      </c>
    </row>
    <row r="3368" spans="1:4">
      <c r="A3368" s="17">
        <v>1320013</v>
      </c>
      <c r="B3368" s="17" t="s">
        <v>283</v>
      </c>
      <c r="C3368" s="17" t="s">
        <v>3627</v>
      </c>
      <c r="D3368" s="17" t="s">
        <v>3631</v>
      </c>
    </row>
    <row r="3369" spans="1:4">
      <c r="A3369" s="17">
        <v>1340013</v>
      </c>
      <c r="B3369" s="17" t="s">
        <v>283</v>
      </c>
      <c r="C3369" s="17" t="s">
        <v>3627</v>
      </c>
      <c r="D3369" s="17" t="s">
        <v>3632</v>
      </c>
    </row>
    <row r="3370" spans="1:4">
      <c r="A3370" s="17">
        <v>1320022</v>
      </c>
      <c r="B3370" s="17" t="s">
        <v>283</v>
      </c>
      <c r="C3370" s="17" t="s">
        <v>3627</v>
      </c>
      <c r="D3370" s="17" t="s">
        <v>3633</v>
      </c>
    </row>
    <row r="3371" spans="1:4">
      <c r="A3371" s="17">
        <v>1330042</v>
      </c>
      <c r="B3371" s="17" t="s">
        <v>283</v>
      </c>
      <c r="C3371" s="17" t="s">
        <v>3627</v>
      </c>
      <c r="D3371" s="17" t="s">
        <v>3634</v>
      </c>
    </row>
    <row r="3372" spans="1:4">
      <c r="A3372" s="17">
        <v>1330041</v>
      </c>
      <c r="B3372" s="17" t="s">
        <v>283</v>
      </c>
      <c r="C3372" s="17" t="s">
        <v>3627</v>
      </c>
      <c r="D3372" s="17" t="s">
        <v>3635</v>
      </c>
    </row>
    <row r="3373" spans="1:4">
      <c r="A3373" s="17">
        <v>1330054</v>
      </c>
      <c r="B3373" s="17" t="s">
        <v>283</v>
      </c>
      <c r="C3373" s="17" t="s">
        <v>3627</v>
      </c>
      <c r="D3373" s="17" t="s">
        <v>3636</v>
      </c>
    </row>
    <row r="3374" spans="1:4">
      <c r="A3374" s="17">
        <v>1340081</v>
      </c>
      <c r="B3374" s="17" t="s">
        <v>283</v>
      </c>
      <c r="C3374" s="17" t="s">
        <v>3627</v>
      </c>
      <c r="D3374" s="17" t="s">
        <v>3637</v>
      </c>
    </row>
    <row r="3375" spans="1:4">
      <c r="A3375" s="17">
        <v>1330051</v>
      </c>
      <c r="B3375" s="17" t="s">
        <v>283</v>
      </c>
      <c r="C3375" s="17" t="s">
        <v>3627</v>
      </c>
      <c r="D3375" s="17" t="s">
        <v>3638</v>
      </c>
    </row>
    <row r="3376" spans="1:4">
      <c r="A3376" s="17">
        <v>1330053</v>
      </c>
      <c r="B3376" s="17" t="s">
        <v>283</v>
      </c>
      <c r="C3376" s="17" t="s">
        <v>3627</v>
      </c>
      <c r="D3376" s="17" t="s">
        <v>3639</v>
      </c>
    </row>
    <row r="3377" spans="1:4">
      <c r="A3377" s="17">
        <v>1320034</v>
      </c>
      <c r="B3377" s="17" t="s">
        <v>283</v>
      </c>
      <c r="C3377" s="17" t="s">
        <v>3627</v>
      </c>
      <c r="D3377" s="17" t="s">
        <v>3640</v>
      </c>
    </row>
    <row r="3378" spans="1:4">
      <c r="A3378" s="17">
        <v>1330073</v>
      </c>
      <c r="B3378" s="17" t="s">
        <v>283</v>
      </c>
      <c r="C3378" s="17" t="s">
        <v>3627</v>
      </c>
      <c r="D3378" s="17" t="s">
        <v>3641</v>
      </c>
    </row>
    <row r="3379" spans="1:4">
      <c r="A3379" s="17">
        <v>1330072</v>
      </c>
      <c r="B3379" s="17" t="s">
        <v>283</v>
      </c>
      <c r="C3379" s="17" t="s">
        <v>3627</v>
      </c>
      <c r="D3379" s="17" t="s">
        <v>3642</v>
      </c>
    </row>
    <row r="3380" spans="1:4">
      <c r="A3380" s="17">
        <v>1330061</v>
      </c>
      <c r="B3380" s="17" t="s">
        <v>283</v>
      </c>
      <c r="C3380" s="17" t="s">
        <v>3627</v>
      </c>
      <c r="D3380" s="17" t="s">
        <v>3643</v>
      </c>
    </row>
    <row r="3381" spans="1:4">
      <c r="A3381" s="17">
        <v>1330064</v>
      </c>
      <c r="B3381" s="17" t="s">
        <v>283</v>
      </c>
      <c r="C3381" s="17" t="s">
        <v>3627</v>
      </c>
      <c r="D3381" s="17" t="s">
        <v>3644</v>
      </c>
    </row>
    <row r="3382" spans="1:4">
      <c r="A3382" s="17">
        <v>1340087</v>
      </c>
      <c r="B3382" s="17" t="s">
        <v>283</v>
      </c>
      <c r="C3382" s="17" t="s">
        <v>3627</v>
      </c>
      <c r="D3382" s="17" t="s">
        <v>3645</v>
      </c>
    </row>
    <row r="3383" spans="1:4">
      <c r="A3383" s="17">
        <v>1320021</v>
      </c>
      <c r="B3383" s="17" t="s">
        <v>283</v>
      </c>
      <c r="C3383" s="17" t="s">
        <v>3627</v>
      </c>
      <c r="D3383" s="17" t="s">
        <v>2981</v>
      </c>
    </row>
    <row r="3384" spans="1:4">
      <c r="A3384" s="17">
        <v>1340083</v>
      </c>
      <c r="B3384" s="17" t="s">
        <v>283</v>
      </c>
      <c r="C3384" s="17" t="s">
        <v>3627</v>
      </c>
      <c r="D3384" s="17" t="s">
        <v>3646</v>
      </c>
    </row>
    <row r="3385" spans="1:4">
      <c r="A3385" s="17">
        <v>1320001</v>
      </c>
      <c r="B3385" s="17" t="s">
        <v>283</v>
      </c>
      <c r="C3385" s="17" t="s">
        <v>3627</v>
      </c>
      <c r="D3385" s="17" t="s">
        <v>3647</v>
      </c>
    </row>
    <row r="3386" spans="1:4">
      <c r="A3386" s="17">
        <v>1320023</v>
      </c>
      <c r="B3386" s="17" t="s">
        <v>283</v>
      </c>
      <c r="C3386" s="17" t="s">
        <v>3627</v>
      </c>
      <c r="D3386" s="17" t="s">
        <v>3648</v>
      </c>
    </row>
    <row r="3387" spans="1:4">
      <c r="A3387" s="17">
        <v>1340088</v>
      </c>
      <c r="B3387" s="17" t="s">
        <v>283</v>
      </c>
      <c r="C3387" s="17" t="s">
        <v>3627</v>
      </c>
      <c r="D3387" s="17" t="s">
        <v>3649</v>
      </c>
    </row>
    <row r="3388" spans="1:4">
      <c r="A3388" s="17">
        <v>1330057</v>
      </c>
      <c r="B3388" s="17" t="s">
        <v>283</v>
      </c>
      <c r="C3388" s="17" t="s">
        <v>3627</v>
      </c>
      <c r="D3388" s="17" t="s">
        <v>3650</v>
      </c>
    </row>
    <row r="3389" spans="1:4">
      <c r="A3389" s="17">
        <v>1320032</v>
      </c>
      <c r="B3389" s="17" t="s">
        <v>283</v>
      </c>
      <c r="C3389" s="17" t="s">
        <v>3627</v>
      </c>
      <c r="D3389" s="17" t="s">
        <v>3651</v>
      </c>
    </row>
    <row r="3390" spans="1:4">
      <c r="A3390" s="17">
        <v>1330055</v>
      </c>
      <c r="B3390" s="17" t="s">
        <v>283</v>
      </c>
      <c r="C3390" s="17" t="s">
        <v>3627</v>
      </c>
      <c r="D3390" s="17" t="s">
        <v>3652</v>
      </c>
    </row>
    <row r="3391" spans="1:4">
      <c r="A3391" s="17">
        <v>1320015</v>
      </c>
      <c r="B3391" s="17" t="s">
        <v>283</v>
      </c>
      <c r="C3391" s="17" t="s">
        <v>3627</v>
      </c>
      <c r="D3391" s="17" t="s">
        <v>3653</v>
      </c>
    </row>
    <row r="3392" spans="1:4">
      <c r="A3392" s="17">
        <v>1340015</v>
      </c>
      <c r="B3392" s="17" t="s">
        <v>283</v>
      </c>
      <c r="C3392" s="17" t="s">
        <v>3627</v>
      </c>
      <c r="D3392" s="17" t="s">
        <v>3654</v>
      </c>
    </row>
    <row r="3393" spans="1:4">
      <c r="A3393" s="17">
        <v>1340093</v>
      </c>
      <c r="B3393" s="17" t="s">
        <v>283</v>
      </c>
      <c r="C3393" s="17" t="s">
        <v>3627</v>
      </c>
      <c r="D3393" s="17" t="s">
        <v>3655</v>
      </c>
    </row>
    <row r="3394" spans="1:4">
      <c r="A3394" s="17">
        <v>1320003</v>
      </c>
      <c r="B3394" s="17" t="s">
        <v>283</v>
      </c>
      <c r="C3394" s="17" t="s">
        <v>3627</v>
      </c>
      <c r="D3394" s="17" t="s">
        <v>3656</v>
      </c>
    </row>
    <row r="3395" spans="1:4">
      <c r="A3395" s="17">
        <v>1340003</v>
      </c>
      <c r="B3395" s="17" t="s">
        <v>283</v>
      </c>
      <c r="C3395" s="17" t="s">
        <v>3627</v>
      </c>
      <c r="D3395" s="17" t="s">
        <v>3657</v>
      </c>
    </row>
    <row r="3396" spans="1:4">
      <c r="A3396" s="17">
        <v>1340084</v>
      </c>
      <c r="B3396" s="17" t="s">
        <v>283</v>
      </c>
      <c r="C3396" s="17" t="s">
        <v>3627</v>
      </c>
      <c r="D3396" s="17" t="s">
        <v>3658</v>
      </c>
    </row>
    <row r="3397" spans="1:4">
      <c r="A3397" s="17">
        <v>1330052</v>
      </c>
      <c r="B3397" s="17" t="s">
        <v>283</v>
      </c>
      <c r="C3397" s="17" t="s">
        <v>3627</v>
      </c>
      <c r="D3397" s="17" t="s">
        <v>3659</v>
      </c>
    </row>
    <row r="3398" spans="1:4">
      <c r="A3398" s="17">
        <v>1320033</v>
      </c>
      <c r="B3398" s="17" t="s">
        <v>283</v>
      </c>
      <c r="C3398" s="17" t="s">
        <v>3627</v>
      </c>
      <c r="D3398" s="17" t="s">
        <v>3660</v>
      </c>
    </row>
    <row r="3399" spans="1:4">
      <c r="A3399" s="17">
        <v>1330063</v>
      </c>
      <c r="B3399" s="17" t="s">
        <v>283</v>
      </c>
      <c r="C3399" s="17" t="s">
        <v>3627</v>
      </c>
      <c r="D3399" s="17" t="s">
        <v>3661</v>
      </c>
    </row>
    <row r="3400" spans="1:4">
      <c r="A3400" s="17">
        <v>1330062</v>
      </c>
      <c r="B3400" s="17" t="s">
        <v>283</v>
      </c>
      <c r="C3400" s="17" t="s">
        <v>3627</v>
      </c>
      <c r="D3400" s="17" t="s">
        <v>3662</v>
      </c>
    </row>
    <row r="3401" spans="1:4">
      <c r="A3401" s="17">
        <v>1330071</v>
      </c>
      <c r="B3401" s="17" t="s">
        <v>283</v>
      </c>
      <c r="C3401" s="17" t="s">
        <v>3627</v>
      </c>
      <c r="D3401" s="17" t="s">
        <v>3663</v>
      </c>
    </row>
    <row r="3402" spans="1:4">
      <c r="A3402" s="17">
        <v>1320014</v>
      </c>
      <c r="B3402" s="17" t="s">
        <v>283</v>
      </c>
      <c r="C3402" s="17" t="s">
        <v>3627</v>
      </c>
      <c r="D3402" s="17" t="s">
        <v>3664</v>
      </c>
    </row>
    <row r="3403" spans="1:4">
      <c r="A3403" s="17">
        <v>1320035</v>
      </c>
      <c r="B3403" s="17" t="s">
        <v>283</v>
      </c>
      <c r="C3403" s="17" t="s">
        <v>3627</v>
      </c>
      <c r="D3403" s="17" t="s">
        <v>3665</v>
      </c>
    </row>
    <row r="3404" spans="1:4">
      <c r="A3404" s="17">
        <v>1340091</v>
      </c>
      <c r="B3404" s="17" t="s">
        <v>283</v>
      </c>
      <c r="C3404" s="17" t="s">
        <v>3627</v>
      </c>
      <c r="D3404" s="17" t="s">
        <v>3666</v>
      </c>
    </row>
    <row r="3405" spans="1:4">
      <c r="A3405" s="17">
        <v>1330044</v>
      </c>
      <c r="B3405" s="17" t="s">
        <v>283</v>
      </c>
      <c r="C3405" s="17" t="s">
        <v>3627</v>
      </c>
      <c r="D3405" s="17" t="s">
        <v>3667</v>
      </c>
    </row>
    <row r="3406" spans="1:4">
      <c r="A3406" s="17">
        <v>1320025</v>
      </c>
      <c r="B3406" s="17" t="s">
        <v>283</v>
      </c>
      <c r="C3406" s="17" t="s">
        <v>3627</v>
      </c>
      <c r="D3406" s="17" t="s">
        <v>3668</v>
      </c>
    </row>
    <row r="3407" spans="1:4">
      <c r="A3407" s="17">
        <v>1320031</v>
      </c>
      <c r="B3407" s="17" t="s">
        <v>283</v>
      </c>
      <c r="C3407" s="17" t="s">
        <v>3627</v>
      </c>
      <c r="D3407" s="17" t="s">
        <v>3669</v>
      </c>
    </row>
    <row r="3408" spans="1:4">
      <c r="A3408" s="17">
        <v>1330043</v>
      </c>
      <c r="B3408" s="17" t="s">
        <v>283</v>
      </c>
      <c r="C3408" s="17" t="s">
        <v>3627</v>
      </c>
      <c r="D3408" s="17" t="s">
        <v>3670</v>
      </c>
    </row>
    <row r="3409" spans="1:4">
      <c r="A3409" s="17">
        <v>1320011</v>
      </c>
      <c r="B3409" s="17" t="s">
        <v>283</v>
      </c>
      <c r="C3409" s="17" t="s">
        <v>3627</v>
      </c>
      <c r="D3409" s="17" t="s">
        <v>3671</v>
      </c>
    </row>
    <row r="3410" spans="1:4">
      <c r="A3410" s="17">
        <v>1340085</v>
      </c>
      <c r="B3410" s="17" t="s">
        <v>283</v>
      </c>
      <c r="C3410" s="17" t="s">
        <v>3627</v>
      </c>
      <c r="D3410" s="17" t="s">
        <v>3672</v>
      </c>
    </row>
    <row r="3411" spans="1:4">
      <c r="A3411" s="17">
        <v>1330056</v>
      </c>
      <c r="B3411" s="17" t="s">
        <v>283</v>
      </c>
      <c r="C3411" s="17" t="s">
        <v>3627</v>
      </c>
      <c r="D3411" s="17" t="s">
        <v>3673</v>
      </c>
    </row>
    <row r="3412" spans="1:4">
      <c r="A3412" s="17">
        <v>1330065</v>
      </c>
      <c r="B3412" s="17" t="s">
        <v>283</v>
      </c>
      <c r="C3412" s="17" t="s">
        <v>3627</v>
      </c>
      <c r="D3412" s="17" t="s">
        <v>3674</v>
      </c>
    </row>
    <row r="3413" spans="1:4">
      <c r="A3413" s="17">
        <v>1320002</v>
      </c>
      <c r="B3413" s="17" t="s">
        <v>283</v>
      </c>
      <c r="C3413" s="17" t="s">
        <v>3627</v>
      </c>
      <c r="D3413" s="17" t="s">
        <v>3675</v>
      </c>
    </row>
    <row r="3414" spans="1:4">
      <c r="A3414" s="17">
        <v>1330002</v>
      </c>
      <c r="B3414" s="17" t="s">
        <v>283</v>
      </c>
      <c r="C3414" s="17" t="s">
        <v>3627</v>
      </c>
      <c r="D3414" s="17" t="s">
        <v>3676</v>
      </c>
    </row>
    <row r="3415" spans="1:4">
      <c r="A3415" s="17">
        <v>1340086</v>
      </c>
      <c r="B3415" s="17" t="s">
        <v>283</v>
      </c>
      <c r="C3415" s="17" t="s">
        <v>3627</v>
      </c>
      <c r="D3415" s="17" t="s">
        <v>3677</v>
      </c>
    </row>
    <row r="3416" spans="1:4">
      <c r="A3416" s="17">
        <v>1920000</v>
      </c>
      <c r="B3416" s="17" t="s">
        <v>283</v>
      </c>
      <c r="C3416" s="17" t="s">
        <v>3678</v>
      </c>
      <c r="D3416" s="17" t="s">
        <v>285</v>
      </c>
    </row>
    <row r="3417" spans="1:4">
      <c r="A3417" s="17">
        <v>1920043</v>
      </c>
      <c r="B3417" s="17" t="s">
        <v>283</v>
      </c>
      <c r="C3417" s="17" t="s">
        <v>3678</v>
      </c>
      <c r="D3417" s="17" t="s">
        <v>3679</v>
      </c>
    </row>
    <row r="3418" spans="1:4">
      <c r="A3418" s="17">
        <v>1920083</v>
      </c>
      <c r="B3418" s="17" t="s">
        <v>283</v>
      </c>
      <c r="C3418" s="17" t="s">
        <v>3678</v>
      </c>
      <c r="D3418" s="17" t="s">
        <v>3467</v>
      </c>
    </row>
    <row r="3419" spans="1:4">
      <c r="A3419" s="17">
        <v>1920082</v>
      </c>
      <c r="B3419" s="17" t="s">
        <v>283</v>
      </c>
      <c r="C3419" s="17" t="s">
        <v>3678</v>
      </c>
      <c r="D3419" s="17" t="s">
        <v>3680</v>
      </c>
    </row>
    <row r="3420" spans="1:4">
      <c r="A3420" s="17">
        <v>1920032</v>
      </c>
      <c r="B3420" s="17" t="s">
        <v>283</v>
      </c>
      <c r="C3420" s="17" t="s">
        <v>3678</v>
      </c>
      <c r="D3420" s="17" t="s">
        <v>2957</v>
      </c>
    </row>
    <row r="3421" spans="1:4">
      <c r="A3421" s="17">
        <v>1930814</v>
      </c>
      <c r="B3421" s="17" t="s">
        <v>283</v>
      </c>
      <c r="C3421" s="17" t="s">
        <v>3678</v>
      </c>
      <c r="D3421" s="17" t="s">
        <v>3417</v>
      </c>
    </row>
    <row r="3422" spans="1:4">
      <c r="A3422" s="17">
        <v>1930802</v>
      </c>
      <c r="B3422" s="17" t="s">
        <v>283</v>
      </c>
      <c r="C3422" s="17" t="s">
        <v>3678</v>
      </c>
      <c r="D3422" s="17" t="s">
        <v>3681</v>
      </c>
    </row>
    <row r="3423" spans="1:4">
      <c r="A3423" s="17">
        <v>1920902</v>
      </c>
      <c r="B3423" s="17" t="s">
        <v>283</v>
      </c>
      <c r="C3423" s="17" t="s">
        <v>3678</v>
      </c>
      <c r="D3423" s="17" t="s">
        <v>3682</v>
      </c>
    </row>
    <row r="3424" spans="1:4">
      <c r="A3424" s="17">
        <v>1920911</v>
      </c>
      <c r="B3424" s="17" t="s">
        <v>283</v>
      </c>
      <c r="C3424" s="17" t="s">
        <v>3678</v>
      </c>
      <c r="D3424" s="17" t="s">
        <v>3683</v>
      </c>
    </row>
    <row r="3425" spans="1:4">
      <c r="A3425" s="17">
        <v>1920024</v>
      </c>
      <c r="B3425" s="17" t="s">
        <v>283</v>
      </c>
      <c r="C3425" s="17" t="s">
        <v>3678</v>
      </c>
      <c r="D3425" s="17" t="s">
        <v>3684</v>
      </c>
    </row>
    <row r="3426" spans="1:4">
      <c r="A3426" s="17">
        <v>1920915</v>
      </c>
      <c r="B3426" s="17" t="s">
        <v>283</v>
      </c>
      <c r="C3426" s="17" t="s">
        <v>3678</v>
      </c>
      <c r="D3426" s="17" t="s">
        <v>3685</v>
      </c>
    </row>
    <row r="3427" spans="1:4">
      <c r="A3427" s="17">
        <v>1920013</v>
      </c>
      <c r="B3427" s="17" t="s">
        <v>283</v>
      </c>
      <c r="C3427" s="17" t="s">
        <v>3678</v>
      </c>
      <c r="D3427" s="17" t="s">
        <v>3686</v>
      </c>
    </row>
    <row r="3428" spans="1:4">
      <c r="A3428" s="17">
        <v>1930841</v>
      </c>
      <c r="B3428" s="17" t="s">
        <v>283</v>
      </c>
      <c r="C3428" s="17" t="s">
        <v>3678</v>
      </c>
      <c r="D3428" s="17" t="s">
        <v>3687</v>
      </c>
    </row>
    <row r="3429" spans="1:4">
      <c r="A3429" s="17">
        <v>1920056</v>
      </c>
      <c r="B3429" s="17" t="s">
        <v>283</v>
      </c>
      <c r="C3429" s="17" t="s">
        <v>3678</v>
      </c>
      <c r="D3429" s="17" t="s">
        <v>3688</v>
      </c>
    </row>
    <row r="3430" spans="1:4">
      <c r="A3430" s="17">
        <v>1920352</v>
      </c>
      <c r="B3430" s="17" t="s">
        <v>283</v>
      </c>
      <c r="C3430" s="17" t="s">
        <v>3678</v>
      </c>
      <c r="D3430" s="17" t="s">
        <v>2702</v>
      </c>
    </row>
    <row r="3431" spans="1:4">
      <c r="A3431" s="17">
        <v>1930935</v>
      </c>
      <c r="B3431" s="17" t="s">
        <v>283</v>
      </c>
      <c r="C3431" s="17" t="s">
        <v>3678</v>
      </c>
      <c r="D3431" s="17" t="s">
        <v>3689</v>
      </c>
    </row>
    <row r="3432" spans="1:4">
      <c r="A3432" s="17">
        <v>1920034</v>
      </c>
      <c r="B3432" s="17" t="s">
        <v>283</v>
      </c>
      <c r="C3432" s="17" t="s">
        <v>3678</v>
      </c>
      <c r="D3432" s="17" t="s">
        <v>3690</v>
      </c>
    </row>
    <row r="3433" spans="1:4">
      <c r="A3433" s="17">
        <v>1920062</v>
      </c>
      <c r="B3433" s="17" t="s">
        <v>283</v>
      </c>
      <c r="C3433" s="17" t="s">
        <v>3678</v>
      </c>
      <c r="D3433" s="17" t="s">
        <v>3691</v>
      </c>
    </row>
    <row r="3434" spans="1:4">
      <c r="A3434" s="17">
        <v>1920045</v>
      </c>
      <c r="B3434" s="17" t="s">
        <v>283</v>
      </c>
      <c r="C3434" s="17" t="s">
        <v>3678</v>
      </c>
      <c r="D3434" s="17" t="s">
        <v>3692</v>
      </c>
    </row>
    <row r="3435" spans="1:4">
      <c r="A3435" s="17">
        <v>1920054</v>
      </c>
      <c r="B3435" s="17" t="s">
        <v>283</v>
      </c>
      <c r="C3435" s="17" t="s">
        <v>3678</v>
      </c>
      <c r="D3435" s="17" t="s">
        <v>3693</v>
      </c>
    </row>
    <row r="3436" spans="1:4">
      <c r="A3436" s="17">
        <v>1920025</v>
      </c>
      <c r="B3436" s="17" t="s">
        <v>283</v>
      </c>
      <c r="C3436" s="17" t="s">
        <v>3678</v>
      </c>
      <c r="D3436" s="17" t="s">
        <v>3694</v>
      </c>
    </row>
    <row r="3437" spans="1:4">
      <c r="A3437" s="17">
        <v>1920155</v>
      </c>
      <c r="B3437" s="17" t="s">
        <v>283</v>
      </c>
      <c r="C3437" s="17" t="s">
        <v>3678</v>
      </c>
      <c r="D3437" s="17" t="s">
        <v>3695</v>
      </c>
    </row>
    <row r="3438" spans="1:4">
      <c r="A3438" s="17">
        <v>1920353</v>
      </c>
      <c r="B3438" s="17" t="s">
        <v>283</v>
      </c>
      <c r="C3438" s="17" t="s">
        <v>3678</v>
      </c>
      <c r="D3438" s="17" t="s">
        <v>3696</v>
      </c>
    </row>
    <row r="3439" spans="1:4">
      <c r="A3439" s="17">
        <v>1920004</v>
      </c>
      <c r="B3439" s="17" t="s">
        <v>283</v>
      </c>
      <c r="C3439" s="17" t="s">
        <v>3678</v>
      </c>
      <c r="D3439" s="17" t="s">
        <v>3697</v>
      </c>
    </row>
    <row r="3440" spans="1:4">
      <c r="A3440" s="17">
        <v>1920914</v>
      </c>
      <c r="B3440" s="17" t="s">
        <v>283</v>
      </c>
      <c r="C3440" s="17" t="s">
        <v>3678</v>
      </c>
      <c r="D3440" s="17" t="s">
        <v>3698</v>
      </c>
    </row>
    <row r="3441" spans="1:4">
      <c r="A3441" s="17">
        <v>1930815</v>
      </c>
      <c r="B3441" s="17" t="s">
        <v>283</v>
      </c>
      <c r="C3441" s="17" t="s">
        <v>3678</v>
      </c>
      <c r="D3441" s="17" t="s">
        <v>3699</v>
      </c>
    </row>
    <row r="3442" spans="1:4">
      <c r="A3442" s="17">
        <v>1930811</v>
      </c>
      <c r="B3442" s="17" t="s">
        <v>283</v>
      </c>
      <c r="C3442" s="17" t="s">
        <v>3678</v>
      </c>
      <c r="D3442" s="17" t="s">
        <v>3700</v>
      </c>
    </row>
    <row r="3443" spans="1:4">
      <c r="A3443" s="17">
        <v>1920156</v>
      </c>
      <c r="B3443" s="17" t="s">
        <v>283</v>
      </c>
      <c r="C3443" s="17" t="s">
        <v>3678</v>
      </c>
      <c r="D3443" s="17" t="s">
        <v>3701</v>
      </c>
    </row>
    <row r="3444" spans="1:4">
      <c r="A3444" s="17">
        <v>1920151</v>
      </c>
      <c r="B3444" s="17" t="s">
        <v>283</v>
      </c>
      <c r="C3444" s="17" t="s">
        <v>3678</v>
      </c>
      <c r="D3444" s="17" t="s">
        <v>3702</v>
      </c>
    </row>
    <row r="3445" spans="1:4">
      <c r="A3445" s="17">
        <v>1920373</v>
      </c>
      <c r="B3445" s="17" t="s">
        <v>283</v>
      </c>
      <c r="C3445" s="17" t="s">
        <v>3678</v>
      </c>
      <c r="D3445" s="17" t="s">
        <v>3703</v>
      </c>
    </row>
    <row r="3446" spans="1:4">
      <c r="A3446" s="17">
        <v>1930801</v>
      </c>
      <c r="B3446" s="17" t="s">
        <v>283</v>
      </c>
      <c r="C3446" s="17" t="s">
        <v>3678</v>
      </c>
      <c r="D3446" s="17" t="s">
        <v>3704</v>
      </c>
    </row>
    <row r="3447" spans="1:4">
      <c r="A3447" s="17">
        <v>1930821</v>
      </c>
      <c r="B3447" s="17" t="s">
        <v>283</v>
      </c>
      <c r="C3447" s="17" t="s">
        <v>3678</v>
      </c>
      <c r="D3447" s="17" t="s">
        <v>3705</v>
      </c>
    </row>
    <row r="3448" spans="1:4">
      <c r="A3448" s="17">
        <v>1920913</v>
      </c>
      <c r="B3448" s="17" t="s">
        <v>283</v>
      </c>
      <c r="C3448" s="17" t="s">
        <v>3678</v>
      </c>
      <c r="D3448" s="17" t="s">
        <v>3706</v>
      </c>
    </row>
    <row r="3449" spans="1:4">
      <c r="A3449" s="17">
        <v>1920906</v>
      </c>
      <c r="B3449" s="17" t="s">
        <v>283</v>
      </c>
      <c r="C3449" s="17" t="s">
        <v>3678</v>
      </c>
      <c r="D3449" s="17" t="s">
        <v>3707</v>
      </c>
    </row>
    <row r="3450" spans="1:4">
      <c r="A3450" s="17">
        <v>1920912</v>
      </c>
      <c r="B3450" s="17" t="s">
        <v>283</v>
      </c>
      <c r="C3450" s="17" t="s">
        <v>3678</v>
      </c>
      <c r="D3450" s="17" t="s">
        <v>3708</v>
      </c>
    </row>
    <row r="3451" spans="1:4">
      <c r="A3451" s="17">
        <v>1930804</v>
      </c>
      <c r="B3451" s="17" t="s">
        <v>283</v>
      </c>
      <c r="C3451" s="17" t="s">
        <v>3678</v>
      </c>
      <c r="D3451" s="17" t="s">
        <v>3709</v>
      </c>
    </row>
    <row r="3452" spans="1:4">
      <c r="A3452" s="17">
        <v>1930942</v>
      </c>
      <c r="B3452" s="17" t="s">
        <v>283</v>
      </c>
      <c r="C3452" s="17" t="s">
        <v>3678</v>
      </c>
      <c r="D3452" s="17" t="s">
        <v>3710</v>
      </c>
    </row>
    <row r="3453" spans="1:4">
      <c r="A3453" s="17">
        <v>1920023</v>
      </c>
      <c r="B3453" s="17" t="s">
        <v>283</v>
      </c>
      <c r="C3453" s="17" t="s">
        <v>3678</v>
      </c>
      <c r="D3453" s="17" t="s">
        <v>3711</v>
      </c>
    </row>
    <row r="3454" spans="1:4">
      <c r="A3454" s="17">
        <v>1920361</v>
      </c>
      <c r="B3454" s="17" t="s">
        <v>283</v>
      </c>
      <c r="C3454" s="17" t="s">
        <v>3678</v>
      </c>
      <c r="D3454" s="17" t="s">
        <v>3712</v>
      </c>
    </row>
    <row r="3455" spans="1:4">
      <c r="A3455" s="17">
        <v>1930934</v>
      </c>
      <c r="B3455" s="17" t="s">
        <v>283</v>
      </c>
      <c r="C3455" s="17" t="s">
        <v>3678</v>
      </c>
      <c r="D3455" s="17" t="s">
        <v>3713</v>
      </c>
    </row>
    <row r="3456" spans="1:4">
      <c r="A3456" s="17">
        <v>1920031</v>
      </c>
      <c r="B3456" s="17" t="s">
        <v>283</v>
      </c>
      <c r="C3456" s="17" t="s">
        <v>3678</v>
      </c>
      <c r="D3456" s="17" t="s">
        <v>3714</v>
      </c>
    </row>
    <row r="3457" spans="1:4">
      <c r="A3457" s="17">
        <v>1920904</v>
      </c>
      <c r="B3457" s="17" t="s">
        <v>283</v>
      </c>
      <c r="C3457" s="17" t="s">
        <v>3678</v>
      </c>
      <c r="D3457" s="17" t="s">
        <v>3715</v>
      </c>
    </row>
    <row r="3458" spans="1:4">
      <c r="A3458" s="17">
        <v>1920012</v>
      </c>
      <c r="B3458" s="17" t="s">
        <v>283</v>
      </c>
      <c r="C3458" s="17" t="s">
        <v>3678</v>
      </c>
      <c r="D3458" s="17" t="s">
        <v>3716</v>
      </c>
    </row>
    <row r="3459" spans="1:4">
      <c r="A3459" s="17">
        <v>1930832</v>
      </c>
      <c r="B3459" s="17" t="s">
        <v>283</v>
      </c>
      <c r="C3459" s="17" t="s">
        <v>3678</v>
      </c>
      <c r="D3459" s="17" t="s">
        <v>3717</v>
      </c>
    </row>
    <row r="3460" spans="1:4">
      <c r="A3460" s="17">
        <v>1920154</v>
      </c>
      <c r="B3460" s="17" t="s">
        <v>283</v>
      </c>
      <c r="C3460" s="17" t="s">
        <v>3678</v>
      </c>
      <c r="D3460" s="17" t="s">
        <v>3718</v>
      </c>
    </row>
    <row r="3461" spans="1:4">
      <c r="A3461" s="17">
        <v>1920372</v>
      </c>
      <c r="B3461" s="17" t="s">
        <v>283</v>
      </c>
      <c r="C3461" s="17" t="s">
        <v>3678</v>
      </c>
      <c r="D3461" s="17" t="s">
        <v>3719</v>
      </c>
    </row>
    <row r="3462" spans="1:4">
      <c r="A3462" s="17">
        <v>1930825</v>
      </c>
      <c r="B3462" s="17" t="s">
        <v>283</v>
      </c>
      <c r="C3462" s="17" t="s">
        <v>3678</v>
      </c>
      <c r="D3462" s="17" t="s">
        <v>3720</v>
      </c>
    </row>
    <row r="3463" spans="1:4">
      <c r="A3463" s="17">
        <v>1920065</v>
      </c>
      <c r="B3463" s="17" t="s">
        <v>283</v>
      </c>
      <c r="C3463" s="17" t="s">
        <v>3678</v>
      </c>
      <c r="D3463" s="17" t="s">
        <v>3051</v>
      </c>
    </row>
    <row r="3464" spans="1:4">
      <c r="A3464" s="17">
        <v>1930812</v>
      </c>
      <c r="B3464" s="17" t="s">
        <v>283</v>
      </c>
      <c r="C3464" s="17" t="s">
        <v>3678</v>
      </c>
      <c r="D3464" s="17" t="s">
        <v>3721</v>
      </c>
    </row>
    <row r="3465" spans="1:4">
      <c r="A3465" s="17">
        <v>1930835</v>
      </c>
      <c r="B3465" s="17" t="s">
        <v>283</v>
      </c>
      <c r="C3465" s="17" t="s">
        <v>3678</v>
      </c>
      <c r="D3465" s="17" t="s">
        <v>3722</v>
      </c>
    </row>
    <row r="3466" spans="1:4">
      <c r="A3466" s="17">
        <v>1930931</v>
      </c>
      <c r="B3466" s="17" t="s">
        <v>283</v>
      </c>
      <c r="C3466" s="17" t="s">
        <v>3678</v>
      </c>
      <c r="D3466" s="17" t="s">
        <v>3723</v>
      </c>
    </row>
    <row r="3467" spans="1:4">
      <c r="A3467" s="17">
        <v>1930816</v>
      </c>
      <c r="B3467" s="17" t="s">
        <v>283</v>
      </c>
      <c r="C3467" s="17" t="s">
        <v>3678</v>
      </c>
      <c r="D3467" s="17" t="s">
        <v>3724</v>
      </c>
    </row>
    <row r="3468" spans="1:4">
      <c r="A3468" s="17">
        <v>1920022</v>
      </c>
      <c r="B3468" s="17" t="s">
        <v>283</v>
      </c>
      <c r="C3468" s="17" t="s">
        <v>3678</v>
      </c>
      <c r="D3468" s="17" t="s">
        <v>2940</v>
      </c>
    </row>
    <row r="3469" spans="1:4">
      <c r="A3469" s="17">
        <v>1930844</v>
      </c>
      <c r="B3469" s="17" t="s">
        <v>283</v>
      </c>
      <c r="C3469" s="17" t="s">
        <v>3678</v>
      </c>
      <c r="D3469" s="17" t="s">
        <v>3725</v>
      </c>
    </row>
    <row r="3470" spans="1:4">
      <c r="A3470" s="17">
        <v>1920033</v>
      </c>
      <c r="B3470" s="17" t="s">
        <v>283</v>
      </c>
      <c r="C3470" s="17" t="s">
        <v>3678</v>
      </c>
      <c r="D3470" s="17" t="s">
        <v>3726</v>
      </c>
    </row>
    <row r="3471" spans="1:4">
      <c r="A3471" s="17">
        <v>1920002</v>
      </c>
      <c r="B3471" s="17" t="s">
        <v>283</v>
      </c>
      <c r="C3471" s="17" t="s">
        <v>3678</v>
      </c>
      <c r="D3471" s="17" t="s">
        <v>3727</v>
      </c>
    </row>
    <row r="3472" spans="1:4">
      <c r="A3472" s="17">
        <v>1920011</v>
      </c>
      <c r="B3472" s="17" t="s">
        <v>283</v>
      </c>
      <c r="C3472" s="17" t="s">
        <v>3678</v>
      </c>
      <c r="D3472" s="17" t="s">
        <v>3728</v>
      </c>
    </row>
    <row r="3473" spans="1:4">
      <c r="A3473" s="17">
        <v>1930944</v>
      </c>
      <c r="B3473" s="17" t="s">
        <v>283</v>
      </c>
      <c r="C3473" s="17" t="s">
        <v>3678</v>
      </c>
      <c r="D3473" s="17" t="s">
        <v>3729</v>
      </c>
    </row>
    <row r="3474" spans="1:4">
      <c r="A3474" s="17">
        <v>1920064</v>
      </c>
      <c r="B3474" s="17" t="s">
        <v>283</v>
      </c>
      <c r="C3474" s="17" t="s">
        <v>3678</v>
      </c>
      <c r="D3474" s="17" t="s">
        <v>3730</v>
      </c>
    </row>
    <row r="3475" spans="1:4">
      <c r="A3475" s="17">
        <v>1920003</v>
      </c>
      <c r="B3475" s="17" t="s">
        <v>283</v>
      </c>
      <c r="C3475" s="17" t="s">
        <v>3678</v>
      </c>
      <c r="D3475" s="17" t="s">
        <v>3731</v>
      </c>
    </row>
    <row r="3476" spans="1:4">
      <c r="A3476" s="17">
        <v>1930943</v>
      </c>
      <c r="B3476" s="17" t="s">
        <v>283</v>
      </c>
      <c r="C3476" s="17" t="s">
        <v>3678</v>
      </c>
      <c r="D3476" s="17" t="s">
        <v>3732</v>
      </c>
    </row>
    <row r="3477" spans="1:4">
      <c r="A3477" s="17">
        <v>1920073</v>
      </c>
      <c r="B3477" s="17" t="s">
        <v>283</v>
      </c>
      <c r="C3477" s="17" t="s">
        <v>3678</v>
      </c>
      <c r="D3477" s="17" t="s">
        <v>3733</v>
      </c>
    </row>
    <row r="3478" spans="1:4">
      <c r="A3478" s="17">
        <v>1920074</v>
      </c>
      <c r="B3478" s="17" t="s">
        <v>283</v>
      </c>
      <c r="C3478" s="17" t="s">
        <v>3678</v>
      </c>
      <c r="D3478" s="17" t="s">
        <v>2058</v>
      </c>
    </row>
    <row r="3479" spans="1:4">
      <c r="A3479" s="17">
        <v>1930843</v>
      </c>
      <c r="B3479" s="17" t="s">
        <v>283</v>
      </c>
      <c r="C3479" s="17" t="s">
        <v>3678</v>
      </c>
      <c r="D3479" s="17" t="s">
        <v>3734</v>
      </c>
    </row>
    <row r="3480" spans="1:4">
      <c r="A3480" s="17">
        <v>1920001</v>
      </c>
      <c r="B3480" s="17" t="s">
        <v>283</v>
      </c>
      <c r="C3480" s="17" t="s">
        <v>3678</v>
      </c>
      <c r="D3480" s="17" t="s">
        <v>3735</v>
      </c>
    </row>
    <row r="3481" spans="1:4">
      <c r="A3481" s="17">
        <v>1920085</v>
      </c>
      <c r="B3481" s="17" t="s">
        <v>283</v>
      </c>
      <c r="C3481" s="17" t="s">
        <v>3678</v>
      </c>
      <c r="D3481" s="17" t="s">
        <v>2067</v>
      </c>
    </row>
    <row r="3482" spans="1:4">
      <c r="A3482" s="17">
        <v>1920041</v>
      </c>
      <c r="B3482" s="17" t="s">
        <v>283</v>
      </c>
      <c r="C3482" s="17" t="s">
        <v>3678</v>
      </c>
      <c r="D3482" s="17" t="s">
        <v>3736</v>
      </c>
    </row>
    <row r="3483" spans="1:4">
      <c r="A3483" s="17">
        <v>1920042</v>
      </c>
      <c r="B3483" s="17" t="s">
        <v>283</v>
      </c>
      <c r="C3483" s="17" t="s">
        <v>3678</v>
      </c>
      <c r="D3483" s="17" t="s">
        <v>3737</v>
      </c>
    </row>
    <row r="3484" spans="1:4">
      <c r="A3484" s="17">
        <v>1920015</v>
      </c>
      <c r="B3484" s="17" t="s">
        <v>283</v>
      </c>
      <c r="C3484" s="17" t="s">
        <v>3678</v>
      </c>
      <c r="D3484" s="17" t="s">
        <v>3738</v>
      </c>
    </row>
    <row r="3485" spans="1:4">
      <c r="A3485" s="17">
        <v>1920374</v>
      </c>
      <c r="B3485" s="17" t="s">
        <v>283</v>
      </c>
      <c r="C3485" s="17" t="s">
        <v>3678</v>
      </c>
      <c r="D3485" s="17" t="s">
        <v>3739</v>
      </c>
    </row>
    <row r="3486" spans="1:4">
      <c r="A3486" s="17">
        <v>1920907</v>
      </c>
      <c r="B3486" s="17" t="s">
        <v>283</v>
      </c>
      <c r="C3486" s="17" t="s">
        <v>3678</v>
      </c>
      <c r="D3486" s="17" t="s">
        <v>3740</v>
      </c>
    </row>
    <row r="3487" spans="1:4">
      <c r="A3487" s="17">
        <v>1930824</v>
      </c>
      <c r="B3487" s="17" t="s">
        <v>283</v>
      </c>
      <c r="C3487" s="17" t="s">
        <v>3678</v>
      </c>
      <c r="D3487" s="17" t="s">
        <v>3741</v>
      </c>
    </row>
    <row r="3488" spans="1:4">
      <c r="A3488" s="17">
        <v>1920919</v>
      </c>
      <c r="B3488" s="17" t="s">
        <v>283</v>
      </c>
      <c r="C3488" s="17" t="s">
        <v>3678</v>
      </c>
      <c r="D3488" s="17" t="s">
        <v>3742</v>
      </c>
    </row>
    <row r="3489" spans="1:4">
      <c r="A3489" s="17">
        <v>1930831</v>
      </c>
      <c r="B3489" s="17" t="s">
        <v>283</v>
      </c>
      <c r="C3489" s="17" t="s">
        <v>3678</v>
      </c>
      <c r="D3489" s="17" t="s">
        <v>3743</v>
      </c>
    </row>
    <row r="3490" spans="1:4">
      <c r="A3490" s="17">
        <v>1930803</v>
      </c>
      <c r="B3490" s="17" t="s">
        <v>283</v>
      </c>
      <c r="C3490" s="17" t="s">
        <v>3678</v>
      </c>
      <c r="D3490" s="17" t="s">
        <v>3744</v>
      </c>
    </row>
    <row r="3491" spans="1:4">
      <c r="A3491" s="17">
        <v>1920371</v>
      </c>
      <c r="B3491" s="17" t="s">
        <v>283</v>
      </c>
      <c r="C3491" s="17" t="s">
        <v>3678</v>
      </c>
      <c r="D3491" s="17" t="s">
        <v>3745</v>
      </c>
    </row>
    <row r="3492" spans="1:4">
      <c r="A3492" s="17">
        <v>1930842</v>
      </c>
      <c r="B3492" s="17" t="s">
        <v>283</v>
      </c>
      <c r="C3492" s="17" t="s">
        <v>3678</v>
      </c>
      <c r="D3492" s="17" t="s">
        <v>3746</v>
      </c>
    </row>
    <row r="3493" spans="1:4">
      <c r="A3493" s="17">
        <v>1920917</v>
      </c>
      <c r="B3493" s="17" t="s">
        <v>283</v>
      </c>
      <c r="C3493" s="17" t="s">
        <v>3678</v>
      </c>
      <c r="D3493" s="17" t="s">
        <v>3747</v>
      </c>
    </row>
    <row r="3494" spans="1:4">
      <c r="A3494" s="17">
        <v>1920153</v>
      </c>
      <c r="B3494" s="17" t="s">
        <v>283</v>
      </c>
      <c r="C3494" s="17" t="s">
        <v>3678</v>
      </c>
      <c r="D3494" s="17" t="s">
        <v>3748</v>
      </c>
    </row>
    <row r="3495" spans="1:4">
      <c r="A3495" s="17">
        <v>1930822</v>
      </c>
      <c r="B3495" s="17" t="s">
        <v>283</v>
      </c>
      <c r="C3495" s="17" t="s">
        <v>3678</v>
      </c>
      <c r="D3495" s="17" t="s">
        <v>3749</v>
      </c>
    </row>
    <row r="3496" spans="1:4">
      <c r="A3496" s="17">
        <v>1930941</v>
      </c>
      <c r="B3496" s="17" t="s">
        <v>283</v>
      </c>
      <c r="C3496" s="17" t="s">
        <v>3678</v>
      </c>
      <c r="D3496" s="17" t="s">
        <v>3750</v>
      </c>
    </row>
    <row r="3497" spans="1:4">
      <c r="A3497" s="17">
        <v>1920053</v>
      </c>
      <c r="B3497" s="17" t="s">
        <v>283</v>
      </c>
      <c r="C3497" s="17" t="s">
        <v>3678</v>
      </c>
      <c r="D3497" s="17" t="s">
        <v>3751</v>
      </c>
    </row>
    <row r="3498" spans="1:4">
      <c r="A3498" s="17">
        <v>1930845</v>
      </c>
      <c r="B3498" s="17" t="s">
        <v>283</v>
      </c>
      <c r="C3498" s="17" t="s">
        <v>3678</v>
      </c>
      <c r="D3498" s="17" t="s">
        <v>3752</v>
      </c>
    </row>
    <row r="3499" spans="1:4">
      <c r="A3499" s="17">
        <v>1930834</v>
      </c>
      <c r="B3499" s="17" t="s">
        <v>283</v>
      </c>
      <c r="C3499" s="17" t="s">
        <v>3678</v>
      </c>
      <c r="D3499" s="17" t="s">
        <v>3753</v>
      </c>
    </row>
    <row r="3500" spans="1:4">
      <c r="A3500" s="17">
        <v>1920351</v>
      </c>
      <c r="B3500" s="17" t="s">
        <v>283</v>
      </c>
      <c r="C3500" s="17" t="s">
        <v>3678</v>
      </c>
      <c r="D3500" s="17" t="s">
        <v>3246</v>
      </c>
    </row>
    <row r="3501" spans="1:4">
      <c r="A3501" s="17">
        <v>1920918</v>
      </c>
      <c r="B3501" s="17" t="s">
        <v>283</v>
      </c>
      <c r="C3501" s="17" t="s">
        <v>3678</v>
      </c>
      <c r="D3501" s="17" t="s">
        <v>3754</v>
      </c>
    </row>
    <row r="3502" spans="1:4">
      <c r="A3502" s="17">
        <v>1930836</v>
      </c>
      <c r="B3502" s="17" t="s">
        <v>283</v>
      </c>
      <c r="C3502" s="17" t="s">
        <v>3678</v>
      </c>
      <c r="D3502" s="17" t="s">
        <v>3755</v>
      </c>
    </row>
    <row r="3503" spans="1:4">
      <c r="A3503" s="17">
        <v>1920061</v>
      </c>
      <c r="B3503" s="17" t="s">
        <v>283</v>
      </c>
      <c r="C3503" s="17" t="s">
        <v>3678</v>
      </c>
      <c r="D3503" s="17" t="s">
        <v>3756</v>
      </c>
    </row>
    <row r="3504" spans="1:4">
      <c r="A3504" s="17">
        <v>1920044</v>
      </c>
      <c r="B3504" s="17" t="s">
        <v>283</v>
      </c>
      <c r="C3504" s="17" t="s">
        <v>3678</v>
      </c>
      <c r="D3504" s="17" t="s">
        <v>3455</v>
      </c>
    </row>
    <row r="3505" spans="1:4">
      <c r="A3505" s="17">
        <v>1920363</v>
      </c>
      <c r="B3505" s="17" t="s">
        <v>283</v>
      </c>
      <c r="C3505" s="17" t="s">
        <v>3678</v>
      </c>
      <c r="D3505" s="17" t="s">
        <v>3757</v>
      </c>
    </row>
    <row r="3506" spans="1:4">
      <c r="A3506" s="17">
        <v>1920355</v>
      </c>
      <c r="B3506" s="17" t="s">
        <v>283</v>
      </c>
      <c r="C3506" s="17" t="s">
        <v>3678</v>
      </c>
      <c r="D3506" s="17" t="s">
        <v>3583</v>
      </c>
    </row>
    <row r="3507" spans="1:4">
      <c r="A3507" s="17">
        <v>1920052</v>
      </c>
      <c r="B3507" s="17" t="s">
        <v>283</v>
      </c>
      <c r="C3507" s="17" t="s">
        <v>3678</v>
      </c>
      <c r="D3507" s="17" t="s">
        <v>3758</v>
      </c>
    </row>
    <row r="3508" spans="1:4">
      <c r="A3508" s="17">
        <v>1920066</v>
      </c>
      <c r="B3508" s="17" t="s">
        <v>283</v>
      </c>
      <c r="C3508" s="17" t="s">
        <v>3678</v>
      </c>
      <c r="D3508" s="17" t="s">
        <v>3230</v>
      </c>
    </row>
    <row r="3509" spans="1:4">
      <c r="A3509" s="17">
        <v>1920354</v>
      </c>
      <c r="B3509" s="17" t="s">
        <v>283</v>
      </c>
      <c r="C3509" s="17" t="s">
        <v>3678</v>
      </c>
      <c r="D3509" s="17" t="s">
        <v>2750</v>
      </c>
    </row>
    <row r="3510" spans="1:4">
      <c r="A3510" s="17">
        <v>1920362</v>
      </c>
      <c r="B3510" s="17" t="s">
        <v>283</v>
      </c>
      <c r="C3510" s="17" t="s">
        <v>3678</v>
      </c>
      <c r="D3510" s="17" t="s">
        <v>3759</v>
      </c>
    </row>
    <row r="3511" spans="1:4">
      <c r="A3511" s="17">
        <v>1920021</v>
      </c>
      <c r="B3511" s="17" t="s">
        <v>283</v>
      </c>
      <c r="C3511" s="17" t="s">
        <v>3678</v>
      </c>
      <c r="D3511" s="17" t="s">
        <v>3760</v>
      </c>
    </row>
    <row r="3512" spans="1:4">
      <c r="A3512" s="17">
        <v>1920084</v>
      </c>
      <c r="B3512" s="17" t="s">
        <v>283</v>
      </c>
      <c r="C3512" s="17" t="s">
        <v>3678</v>
      </c>
      <c r="D3512" s="17" t="s">
        <v>3761</v>
      </c>
    </row>
    <row r="3513" spans="1:4">
      <c r="A3513" s="17">
        <v>1920014</v>
      </c>
      <c r="B3513" s="17" t="s">
        <v>283</v>
      </c>
      <c r="C3513" s="17" t="s">
        <v>3678</v>
      </c>
      <c r="D3513" s="17" t="s">
        <v>3762</v>
      </c>
    </row>
    <row r="3514" spans="1:4">
      <c r="A3514" s="17">
        <v>1930932</v>
      </c>
      <c r="B3514" s="17" t="s">
        <v>283</v>
      </c>
      <c r="C3514" s="17" t="s">
        <v>3678</v>
      </c>
      <c r="D3514" s="17" t="s">
        <v>3763</v>
      </c>
    </row>
    <row r="3515" spans="1:4">
      <c r="A3515" s="17">
        <v>1930846</v>
      </c>
      <c r="B3515" s="17" t="s">
        <v>283</v>
      </c>
      <c r="C3515" s="17" t="s">
        <v>3678</v>
      </c>
      <c r="D3515" s="17" t="s">
        <v>3764</v>
      </c>
    </row>
    <row r="3516" spans="1:4">
      <c r="A3516" s="17">
        <v>1920364</v>
      </c>
      <c r="B3516" s="17" t="s">
        <v>283</v>
      </c>
      <c r="C3516" s="17" t="s">
        <v>3678</v>
      </c>
      <c r="D3516" s="17" t="s">
        <v>3765</v>
      </c>
    </row>
    <row r="3517" spans="1:4">
      <c r="A3517" s="17">
        <v>1920075</v>
      </c>
      <c r="B3517" s="17" t="s">
        <v>283</v>
      </c>
      <c r="C3517" s="17" t="s">
        <v>3678</v>
      </c>
      <c r="D3517" s="17" t="s">
        <v>3766</v>
      </c>
    </row>
    <row r="3518" spans="1:4">
      <c r="A3518" s="17">
        <v>1920072</v>
      </c>
      <c r="B3518" s="17" t="s">
        <v>283</v>
      </c>
      <c r="C3518" s="17" t="s">
        <v>3678</v>
      </c>
      <c r="D3518" s="17" t="s">
        <v>2684</v>
      </c>
    </row>
    <row r="3519" spans="1:4">
      <c r="A3519" s="17">
        <v>1920916</v>
      </c>
      <c r="B3519" s="17" t="s">
        <v>283</v>
      </c>
      <c r="C3519" s="17" t="s">
        <v>3678</v>
      </c>
      <c r="D3519" s="17" t="s">
        <v>3767</v>
      </c>
    </row>
    <row r="3520" spans="1:4">
      <c r="A3520" s="17">
        <v>1920005</v>
      </c>
      <c r="B3520" s="17" t="s">
        <v>283</v>
      </c>
      <c r="C3520" s="17" t="s">
        <v>3678</v>
      </c>
      <c r="D3520" s="17" t="s">
        <v>3768</v>
      </c>
    </row>
    <row r="3521" spans="1:4">
      <c r="A3521" s="17">
        <v>1920152</v>
      </c>
      <c r="B3521" s="17" t="s">
        <v>283</v>
      </c>
      <c r="C3521" s="17" t="s">
        <v>3678</v>
      </c>
      <c r="D3521" s="17" t="s">
        <v>3769</v>
      </c>
    </row>
    <row r="3522" spans="1:4">
      <c r="A3522" s="17">
        <v>1920046</v>
      </c>
      <c r="B3522" s="17" t="s">
        <v>283</v>
      </c>
      <c r="C3522" s="17" t="s">
        <v>3678</v>
      </c>
      <c r="D3522" s="17" t="s">
        <v>3770</v>
      </c>
    </row>
    <row r="3523" spans="1:4">
      <c r="A3523" s="17">
        <v>1930833</v>
      </c>
      <c r="B3523" s="17" t="s">
        <v>283</v>
      </c>
      <c r="C3523" s="17" t="s">
        <v>3678</v>
      </c>
      <c r="D3523" s="17" t="s">
        <v>3771</v>
      </c>
    </row>
    <row r="3524" spans="1:4">
      <c r="A3524" s="17">
        <v>1930826</v>
      </c>
      <c r="B3524" s="17" t="s">
        <v>283</v>
      </c>
      <c r="C3524" s="17" t="s">
        <v>3678</v>
      </c>
      <c r="D3524" s="17" t="s">
        <v>3772</v>
      </c>
    </row>
    <row r="3525" spans="1:4">
      <c r="A3525" s="17">
        <v>1920051</v>
      </c>
      <c r="B3525" s="17" t="s">
        <v>283</v>
      </c>
      <c r="C3525" s="17" t="s">
        <v>3678</v>
      </c>
      <c r="D3525" s="17" t="s">
        <v>3773</v>
      </c>
    </row>
    <row r="3526" spans="1:4">
      <c r="A3526" s="17">
        <v>1920063</v>
      </c>
      <c r="B3526" s="17" t="s">
        <v>283</v>
      </c>
      <c r="C3526" s="17" t="s">
        <v>3678</v>
      </c>
      <c r="D3526" s="17" t="s">
        <v>3774</v>
      </c>
    </row>
    <row r="3527" spans="1:4">
      <c r="A3527" s="17">
        <v>1920055</v>
      </c>
      <c r="B3527" s="17" t="s">
        <v>283</v>
      </c>
      <c r="C3527" s="17" t="s">
        <v>3678</v>
      </c>
      <c r="D3527" s="17" t="s">
        <v>3775</v>
      </c>
    </row>
    <row r="3528" spans="1:4">
      <c r="A3528" s="17">
        <v>1920016</v>
      </c>
      <c r="B3528" s="17" t="s">
        <v>283</v>
      </c>
      <c r="C3528" s="17" t="s">
        <v>3678</v>
      </c>
      <c r="D3528" s="17" t="s">
        <v>3776</v>
      </c>
    </row>
    <row r="3529" spans="1:4">
      <c r="A3529" s="17">
        <v>1930933</v>
      </c>
      <c r="B3529" s="17" t="s">
        <v>283</v>
      </c>
      <c r="C3529" s="17" t="s">
        <v>3678</v>
      </c>
      <c r="D3529" s="17" t="s">
        <v>3777</v>
      </c>
    </row>
    <row r="3530" spans="1:4">
      <c r="A3530" s="17">
        <v>1920375</v>
      </c>
      <c r="B3530" s="17" t="s">
        <v>283</v>
      </c>
      <c r="C3530" s="17" t="s">
        <v>3678</v>
      </c>
      <c r="D3530" s="17" t="s">
        <v>3778</v>
      </c>
    </row>
    <row r="3531" spans="1:4">
      <c r="A3531" s="17">
        <v>1920071</v>
      </c>
      <c r="B3531" s="17" t="s">
        <v>283</v>
      </c>
      <c r="C3531" s="17" t="s">
        <v>3678</v>
      </c>
      <c r="D3531" s="17" t="s">
        <v>3779</v>
      </c>
    </row>
    <row r="3532" spans="1:4">
      <c r="A3532" s="17">
        <v>1930823</v>
      </c>
      <c r="B3532" s="17" t="s">
        <v>283</v>
      </c>
      <c r="C3532" s="17" t="s">
        <v>3678</v>
      </c>
      <c r="D3532" s="17" t="s">
        <v>3780</v>
      </c>
    </row>
    <row r="3533" spans="1:4">
      <c r="A3533" s="17">
        <v>1920081</v>
      </c>
      <c r="B3533" s="17" t="s">
        <v>283</v>
      </c>
      <c r="C3533" s="17" t="s">
        <v>3678</v>
      </c>
      <c r="D3533" s="17" t="s">
        <v>3781</v>
      </c>
    </row>
    <row r="3534" spans="1:4">
      <c r="A3534" s="17">
        <v>1930813</v>
      </c>
      <c r="B3534" s="17" t="s">
        <v>283</v>
      </c>
      <c r="C3534" s="17" t="s">
        <v>3678</v>
      </c>
      <c r="D3534" s="17" t="s">
        <v>3782</v>
      </c>
    </row>
    <row r="3535" spans="1:4">
      <c r="A3535" s="17">
        <v>1920903</v>
      </c>
      <c r="B3535" s="17" t="s">
        <v>283</v>
      </c>
      <c r="C3535" s="17" t="s">
        <v>3678</v>
      </c>
      <c r="D3535" s="17" t="s">
        <v>3783</v>
      </c>
    </row>
    <row r="3536" spans="1:4">
      <c r="A3536" s="17">
        <v>1900000</v>
      </c>
      <c r="B3536" s="17" t="s">
        <v>283</v>
      </c>
      <c r="C3536" s="17" t="s">
        <v>3784</v>
      </c>
      <c r="D3536" s="17" t="s">
        <v>285</v>
      </c>
    </row>
    <row r="3537" spans="1:4">
      <c r="A3537" s="17">
        <v>1900012</v>
      </c>
      <c r="B3537" s="17" t="s">
        <v>283</v>
      </c>
      <c r="C3537" s="17" t="s">
        <v>3784</v>
      </c>
      <c r="D3537" s="17" t="s">
        <v>3785</v>
      </c>
    </row>
    <row r="3538" spans="1:4">
      <c r="A3538" s="17">
        <v>1900015</v>
      </c>
      <c r="B3538" s="17" t="s">
        <v>283</v>
      </c>
      <c r="C3538" s="17" t="s">
        <v>3784</v>
      </c>
      <c r="D3538" s="17" t="s">
        <v>3417</v>
      </c>
    </row>
    <row r="3539" spans="1:4">
      <c r="A3539" s="17">
        <v>1900033</v>
      </c>
      <c r="B3539" s="17" t="s">
        <v>283</v>
      </c>
      <c r="C3539" s="17" t="s">
        <v>3784</v>
      </c>
      <c r="D3539" s="17" t="s">
        <v>287</v>
      </c>
    </row>
    <row r="3540" spans="1:4">
      <c r="A3540" s="17">
        <v>1900004</v>
      </c>
      <c r="B3540" s="17" t="s">
        <v>283</v>
      </c>
      <c r="C3540" s="17" t="s">
        <v>3784</v>
      </c>
      <c r="D3540" s="17" t="s">
        <v>3786</v>
      </c>
    </row>
    <row r="3541" spans="1:4">
      <c r="A3541" s="17">
        <v>1900032</v>
      </c>
      <c r="B3541" s="17" t="s">
        <v>283</v>
      </c>
      <c r="C3541" s="17" t="s">
        <v>3784</v>
      </c>
      <c r="D3541" s="17" t="s">
        <v>3787</v>
      </c>
    </row>
    <row r="3542" spans="1:4">
      <c r="A3542" s="17">
        <v>1900002</v>
      </c>
      <c r="B3542" s="17" t="s">
        <v>283</v>
      </c>
      <c r="C3542" s="17" t="s">
        <v>3784</v>
      </c>
      <c r="D3542" s="17" t="s">
        <v>3431</v>
      </c>
    </row>
    <row r="3543" spans="1:4">
      <c r="A3543" s="17">
        <v>1900003</v>
      </c>
      <c r="B3543" s="17" t="s">
        <v>283</v>
      </c>
      <c r="C3543" s="17" t="s">
        <v>3784</v>
      </c>
      <c r="D3543" s="17" t="s">
        <v>3388</v>
      </c>
    </row>
    <row r="3544" spans="1:4">
      <c r="A3544" s="17">
        <v>1900023</v>
      </c>
      <c r="B3544" s="17" t="s">
        <v>283</v>
      </c>
      <c r="C3544" s="17" t="s">
        <v>3784</v>
      </c>
      <c r="D3544" s="17" t="s">
        <v>3788</v>
      </c>
    </row>
    <row r="3545" spans="1:4">
      <c r="A3545" s="17">
        <v>1900031</v>
      </c>
      <c r="B3545" s="17" t="s">
        <v>283</v>
      </c>
      <c r="C3545" s="17" t="s">
        <v>3784</v>
      </c>
      <c r="D3545" s="17" t="s">
        <v>3789</v>
      </c>
    </row>
    <row r="3546" spans="1:4">
      <c r="A3546" s="17">
        <v>1900011</v>
      </c>
      <c r="B3546" s="17" t="s">
        <v>283</v>
      </c>
      <c r="C3546" s="17" t="s">
        <v>3784</v>
      </c>
      <c r="D3546" s="17" t="s">
        <v>3790</v>
      </c>
    </row>
    <row r="3547" spans="1:4">
      <c r="A3547" s="17">
        <v>1900022</v>
      </c>
      <c r="B3547" s="17" t="s">
        <v>283</v>
      </c>
      <c r="C3547" s="17" t="s">
        <v>3784</v>
      </c>
      <c r="D3547" s="17" t="s">
        <v>3791</v>
      </c>
    </row>
    <row r="3548" spans="1:4">
      <c r="A3548" s="17">
        <v>1900034</v>
      </c>
      <c r="B3548" s="17" t="s">
        <v>283</v>
      </c>
      <c r="C3548" s="17" t="s">
        <v>3784</v>
      </c>
      <c r="D3548" s="17" t="s">
        <v>3792</v>
      </c>
    </row>
    <row r="3549" spans="1:4">
      <c r="A3549" s="17">
        <v>1900021</v>
      </c>
      <c r="B3549" s="17" t="s">
        <v>283</v>
      </c>
      <c r="C3549" s="17" t="s">
        <v>3784</v>
      </c>
      <c r="D3549" s="17" t="s">
        <v>3793</v>
      </c>
    </row>
    <row r="3550" spans="1:4">
      <c r="A3550" s="17">
        <v>1900013</v>
      </c>
      <c r="B3550" s="17" t="s">
        <v>283</v>
      </c>
      <c r="C3550" s="17" t="s">
        <v>3784</v>
      </c>
      <c r="D3550" s="17" t="s">
        <v>3455</v>
      </c>
    </row>
    <row r="3551" spans="1:4">
      <c r="A3551" s="17">
        <v>1900014</v>
      </c>
      <c r="B3551" s="17" t="s">
        <v>283</v>
      </c>
      <c r="C3551" s="17" t="s">
        <v>3784</v>
      </c>
      <c r="D3551" s="17" t="s">
        <v>3763</v>
      </c>
    </row>
    <row r="3552" spans="1:4">
      <c r="A3552" s="17">
        <v>1900001</v>
      </c>
      <c r="B3552" s="17" t="s">
        <v>283</v>
      </c>
      <c r="C3552" s="17" t="s">
        <v>3784</v>
      </c>
      <c r="D3552" s="17" t="s">
        <v>3794</v>
      </c>
    </row>
    <row r="3553" spans="1:4">
      <c r="A3553" s="17">
        <v>1800000</v>
      </c>
      <c r="B3553" s="17" t="s">
        <v>283</v>
      </c>
      <c r="C3553" s="17" t="s">
        <v>3795</v>
      </c>
      <c r="D3553" s="17" t="s">
        <v>285</v>
      </c>
    </row>
    <row r="3554" spans="1:4">
      <c r="A3554" s="17">
        <v>1800004</v>
      </c>
      <c r="B3554" s="17" t="s">
        <v>283</v>
      </c>
      <c r="C3554" s="17" t="s">
        <v>3795</v>
      </c>
      <c r="D3554" s="17" t="s">
        <v>3796</v>
      </c>
    </row>
    <row r="3555" spans="1:4">
      <c r="A3555" s="17">
        <v>1800002</v>
      </c>
      <c r="B3555" s="17" t="s">
        <v>283</v>
      </c>
      <c r="C3555" s="17" t="s">
        <v>3795</v>
      </c>
      <c r="D3555" s="17" t="s">
        <v>3797</v>
      </c>
    </row>
    <row r="3556" spans="1:4">
      <c r="A3556" s="17">
        <v>1800003</v>
      </c>
      <c r="B3556" s="17" t="s">
        <v>283</v>
      </c>
      <c r="C3556" s="17" t="s">
        <v>3795</v>
      </c>
      <c r="D3556" s="17" t="s">
        <v>3798</v>
      </c>
    </row>
    <row r="3557" spans="1:4">
      <c r="A3557" s="17">
        <v>1800001</v>
      </c>
      <c r="B3557" s="17" t="s">
        <v>283</v>
      </c>
      <c r="C3557" s="17" t="s">
        <v>3795</v>
      </c>
      <c r="D3557" s="17" t="s">
        <v>3799</v>
      </c>
    </row>
    <row r="3558" spans="1:4">
      <c r="A3558" s="17">
        <v>1800023</v>
      </c>
      <c r="B3558" s="17" t="s">
        <v>283</v>
      </c>
      <c r="C3558" s="17" t="s">
        <v>3795</v>
      </c>
      <c r="D3558" s="17" t="s">
        <v>3800</v>
      </c>
    </row>
    <row r="3559" spans="1:4">
      <c r="A3559" s="17">
        <v>1800005</v>
      </c>
      <c r="B3559" s="17" t="s">
        <v>283</v>
      </c>
      <c r="C3559" s="17" t="s">
        <v>3795</v>
      </c>
      <c r="D3559" s="17" t="s">
        <v>3801</v>
      </c>
    </row>
    <row r="3560" spans="1:4">
      <c r="A3560" s="17">
        <v>1800022</v>
      </c>
      <c r="B3560" s="17" t="s">
        <v>283</v>
      </c>
      <c r="C3560" s="17" t="s">
        <v>3795</v>
      </c>
      <c r="D3560" s="17" t="s">
        <v>3802</v>
      </c>
    </row>
    <row r="3561" spans="1:4">
      <c r="A3561" s="17">
        <v>1800021</v>
      </c>
      <c r="B3561" s="17" t="s">
        <v>283</v>
      </c>
      <c r="C3561" s="17" t="s">
        <v>3795</v>
      </c>
      <c r="D3561" s="17" t="s">
        <v>3803</v>
      </c>
    </row>
    <row r="3562" spans="1:4">
      <c r="A3562" s="17">
        <v>1800014</v>
      </c>
      <c r="B3562" s="17" t="s">
        <v>283</v>
      </c>
      <c r="C3562" s="17" t="s">
        <v>3795</v>
      </c>
      <c r="D3562" s="17" t="s">
        <v>3804</v>
      </c>
    </row>
    <row r="3563" spans="1:4">
      <c r="A3563" s="17">
        <v>1800006</v>
      </c>
      <c r="B3563" s="17" t="s">
        <v>283</v>
      </c>
      <c r="C3563" s="17" t="s">
        <v>3795</v>
      </c>
      <c r="D3563" s="17" t="s">
        <v>2067</v>
      </c>
    </row>
    <row r="3564" spans="1:4">
      <c r="A3564" s="17">
        <v>1800013</v>
      </c>
      <c r="B3564" s="17" t="s">
        <v>283</v>
      </c>
      <c r="C3564" s="17" t="s">
        <v>3795</v>
      </c>
      <c r="D3564" s="17" t="s">
        <v>3805</v>
      </c>
    </row>
    <row r="3565" spans="1:4">
      <c r="A3565" s="17">
        <v>1800012</v>
      </c>
      <c r="B3565" s="17" t="s">
        <v>283</v>
      </c>
      <c r="C3565" s="17" t="s">
        <v>3795</v>
      </c>
      <c r="D3565" s="17" t="s">
        <v>3763</v>
      </c>
    </row>
    <row r="3566" spans="1:4">
      <c r="A3566" s="17">
        <v>1800011</v>
      </c>
      <c r="B3566" s="17" t="s">
        <v>283</v>
      </c>
      <c r="C3566" s="17" t="s">
        <v>3795</v>
      </c>
      <c r="D3566" s="17" t="s">
        <v>3751</v>
      </c>
    </row>
    <row r="3567" spans="1:4">
      <c r="A3567" s="17">
        <v>1810000</v>
      </c>
      <c r="B3567" s="17" t="s">
        <v>283</v>
      </c>
      <c r="C3567" s="17" t="s">
        <v>3806</v>
      </c>
      <c r="D3567" s="17" t="s">
        <v>285</v>
      </c>
    </row>
    <row r="3568" spans="1:4">
      <c r="A3568" s="17">
        <v>1810011</v>
      </c>
      <c r="B3568" s="17" t="s">
        <v>283</v>
      </c>
      <c r="C3568" s="17" t="s">
        <v>3806</v>
      </c>
      <c r="D3568" s="17" t="s">
        <v>3807</v>
      </c>
    </row>
    <row r="3569" spans="1:4">
      <c r="A3569" s="17">
        <v>1810001</v>
      </c>
      <c r="B3569" s="17" t="s">
        <v>283</v>
      </c>
      <c r="C3569" s="17" t="s">
        <v>3806</v>
      </c>
      <c r="D3569" s="17" t="s">
        <v>3808</v>
      </c>
    </row>
    <row r="3570" spans="1:4">
      <c r="A3570" s="17">
        <v>1810015</v>
      </c>
      <c r="B3570" s="17" t="s">
        <v>283</v>
      </c>
      <c r="C3570" s="17" t="s">
        <v>3806</v>
      </c>
      <c r="D3570" s="17" t="s">
        <v>3809</v>
      </c>
    </row>
    <row r="3571" spans="1:4">
      <c r="A3571" s="17">
        <v>1810012</v>
      </c>
      <c r="B3571" s="17" t="s">
        <v>283</v>
      </c>
      <c r="C3571" s="17" t="s">
        <v>3806</v>
      </c>
      <c r="D3571" s="17" t="s">
        <v>3810</v>
      </c>
    </row>
    <row r="3572" spans="1:4">
      <c r="A3572" s="17">
        <v>1810003</v>
      </c>
      <c r="B3572" s="17" t="s">
        <v>283</v>
      </c>
      <c r="C3572" s="17" t="s">
        <v>3806</v>
      </c>
      <c r="D3572" s="17" t="s">
        <v>3811</v>
      </c>
    </row>
    <row r="3573" spans="1:4">
      <c r="A3573" s="17">
        <v>1810013</v>
      </c>
      <c r="B3573" s="17" t="s">
        <v>283</v>
      </c>
      <c r="C3573" s="17" t="s">
        <v>3806</v>
      </c>
      <c r="D3573" s="17" t="s">
        <v>3812</v>
      </c>
    </row>
    <row r="3574" spans="1:4">
      <c r="A3574" s="17">
        <v>1810004</v>
      </c>
      <c r="B3574" s="17" t="s">
        <v>283</v>
      </c>
      <c r="C3574" s="17" t="s">
        <v>3806</v>
      </c>
      <c r="D3574" s="17" t="s">
        <v>776</v>
      </c>
    </row>
    <row r="3575" spans="1:4">
      <c r="A3575" s="17">
        <v>1810016</v>
      </c>
      <c r="B3575" s="17" t="s">
        <v>283</v>
      </c>
      <c r="C3575" s="17" t="s">
        <v>3806</v>
      </c>
      <c r="D3575" s="17" t="s">
        <v>3813</v>
      </c>
    </row>
    <row r="3576" spans="1:4">
      <c r="A3576" s="17">
        <v>1810005</v>
      </c>
      <c r="B3576" s="17" t="s">
        <v>283</v>
      </c>
      <c r="C3576" s="17" t="s">
        <v>3806</v>
      </c>
      <c r="D3576" s="17" t="s">
        <v>3814</v>
      </c>
    </row>
    <row r="3577" spans="1:4">
      <c r="A3577" s="17">
        <v>1810014</v>
      </c>
      <c r="B3577" s="17" t="s">
        <v>283</v>
      </c>
      <c r="C3577" s="17" t="s">
        <v>3806</v>
      </c>
      <c r="D3577" s="17" t="s">
        <v>3815</v>
      </c>
    </row>
    <row r="3578" spans="1:4">
      <c r="A3578" s="17">
        <v>1810002</v>
      </c>
      <c r="B3578" s="17" t="s">
        <v>283</v>
      </c>
      <c r="C3578" s="17" t="s">
        <v>3806</v>
      </c>
      <c r="D3578" s="17" t="s">
        <v>3816</v>
      </c>
    </row>
    <row r="3579" spans="1:4">
      <c r="A3579" s="17">
        <v>1980000</v>
      </c>
      <c r="B3579" s="17" t="s">
        <v>283</v>
      </c>
      <c r="C3579" s="17" t="s">
        <v>3817</v>
      </c>
      <c r="D3579" s="17" t="s">
        <v>285</v>
      </c>
    </row>
    <row r="3580" spans="1:4">
      <c r="A3580" s="17">
        <v>1980087</v>
      </c>
      <c r="B3580" s="17" t="s">
        <v>283</v>
      </c>
      <c r="C3580" s="17" t="s">
        <v>3817</v>
      </c>
      <c r="D3580" s="17" t="s">
        <v>3818</v>
      </c>
    </row>
    <row r="3581" spans="1:4">
      <c r="A3581" s="17">
        <v>1980023</v>
      </c>
      <c r="B3581" s="17" t="s">
        <v>283</v>
      </c>
      <c r="C3581" s="17" t="s">
        <v>3817</v>
      </c>
      <c r="D3581" s="17" t="s">
        <v>3819</v>
      </c>
    </row>
    <row r="3582" spans="1:4">
      <c r="A3582" s="17">
        <v>1980021</v>
      </c>
      <c r="B3582" s="17" t="s">
        <v>283</v>
      </c>
      <c r="C3582" s="17" t="s">
        <v>3817</v>
      </c>
      <c r="D3582" s="17" t="s">
        <v>3820</v>
      </c>
    </row>
    <row r="3583" spans="1:4">
      <c r="A3583" s="17">
        <v>1980088</v>
      </c>
      <c r="B3583" s="17" t="s">
        <v>283</v>
      </c>
      <c r="C3583" s="17" t="s">
        <v>3817</v>
      </c>
      <c r="D3583" s="17" t="s">
        <v>3821</v>
      </c>
    </row>
    <row r="3584" spans="1:4">
      <c r="A3584" s="17">
        <v>1980086</v>
      </c>
      <c r="B3584" s="17" t="s">
        <v>283</v>
      </c>
      <c r="C3584" s="17" t="s">
        <v>3817</v>
      </c>
      <c r="D3584" s="17" t="s">
        <v>3822</v>
      </c>
    </row>
    <row r="3585" spans="1:4">
      <c r="A3585" s="17">
        <v>1980003</v>
      </c>
      <c r="B3585" s="17" t="s">
        <v>283</v>
      </c>
      <c r="C3585" s="17" t="s">
        <v>3817</v>
      </c>
      <c r="D3585" s="17" t="s">
        <v>3823</v>
      </c>
    </row>
    <row r="3586" spans="1:4">
      <c r="A3586" s="17">
        <v>1980041</v>
      </c>
      <c r="B3586" s="17" t="s">
        <v>283</v>
      </c>
      <c r="C3586" s="17" t="s">
        <v>3817</v>
      </c>
      <c r="D3586" s="17" t="s">
        <v>3824</v>
      </c>
    </row>
    <row r="3587" spans="1:4">
      <c r="A3587" s="17">
        <v>1980036</v>
      </c>
      <c r="B3587" s="17" t="s">
        <v>283</v>
      </c>
      <c r="C3587" s="17" t="s">
        <v>3817</v>
      </c>
      <c r="D3587" s="17" t="s">
        <v>3825</v>
      </c>
    </row>
    <row r="3588" spans="1:4">
      <c r="A3588" s="17">
        <v>1980081</v>
      </c>
      <c r="B3588" s="17" t="s">
        <v>283</v>
      </c>
      <c r="C3588" s="17" t="s">
        <v>3817</v>
      </c>
      <c r="D3588" s="17" t="s">
        <v>3826</v>
      </c>
    </row>
    <row r="3589" spans="1:4">
      <c r="A3589" s="17">
        <v>1980013</v>
      </c>
      <c r="B3589" s="17" t="s">
        <v>283</v>
      </c>
      <c r="C3589" s="17" t="s">
        <v>3817</v>
      </c>
      <c r="D3589" s="17" t="s">
        <v>3827</v>
      </c>
    </row>
    <row r="3590" spans="1:4">
      <c r="A3590" s="17">
        <v>1980005</v>
      </c>
      <c r="B3590" s="17" t="s">
        <v>283</v>
      </c>
      <c r="C3590" s="17" t="s">
        <v>3817</v>
      </c>
      <c r="D3590" s="17" t="s">
        <v>3828</v>
      </c>
    </row>
    <row r="3591" spans="1:4">
      <c r="A3591" s="17">
        <v>1980053</v>
      </c>
      <c r="B3591" s="17" t="s">
        <v>283</v>
      </c>
      <c r="C3591" s="17" t="s">
        <v>3817</v>
      </c>
      <c r="D3591" s="17" t="s">
        <v>3829</v>
      </c>
    </row>
    <row r="3592" spans="1:4">
      <c r="A3592" s="17">
        <v>1980172</v>
      </c>
      <c r="B3592" s="17" t="s">
        <v>283</v>
      </c>
      <c r="C3592" s="17" t="s">
        <v>3817</v>
      </c>
      <c r="D3592" s="17" t="s">
        <v>3830</v>
      </c>
    </row>
    <row r="3593" spans="1:4">
      <c r="A3593" s="17">
        <v>1980011</v>
      </c>
      <c r="B3593" s="17" t="s">
        <v>283</v>
      </c>
      <c r="C3593" s="17" t="s">
        <v>3817</v>
      </c>
      <c r="D3593" s="17" t="s">
        <v>3831</v>
      </c>
    </row>
    <row r="3594" spans="1:4">
      <c r="A3594" s="17">
        <v>1980024</v>
      </c>
      <c r="B3594" s="17" t="s">
        <v>283</v>
      </c>
      <c r="C3594" s="17" t="s">
        <v>3817</v>
      </c>
      <c r="D3594" s="17" t="s">
        <v>3051</v>
      </c>
    </row>
    <row r="3595" spans="1:4">
      <c r="A3595" s="17">
        <v>1980025</v>
      </c>
      <c r="B3595" s="17" t="s">
        <v>283</v>
      </c>
      <c r="C3595" s="17" t="s">
        <v>3817</v>
      </c>
      <c r="D3595" s="17" t="s">
        <v>3832</v>
      </c>
    </row>
    <row r="3596" spans="1:4">
      <c r="A3596" s="17">
        <v>1980084</v>
      </c>
      <c r="B3596" s="17" t="s">
        <v>283</v>
      </c>
      <c r="C3596" s="17" t="s">
        <v>3817</v>
      </c>
      <c r="D3596" s="17" t="s">
        <v>3833</v>
      </c>
    </row>
    <row r="3597" spans="1:4">
      <c r="A3597" s="17">
        <v>1980014</v>
      </c>
      <c r="B3597" s="17" t="s">
        <v>283</v>
      </c>
      <c r="C3597" s="17" t="s">
        <v>3817</v>
      </c>
      <c r="D3597" s="17" t="s">
        <v>3437</v>
      </c>
    </row>
    <row r="3598" spans="1:4">
      <c r="A3598" s="17">
        <v>1980085</v>
      </c>
      <c r="B3598" s="17" t="s">
        <v>283</v>
      </c>
      <c r="C3598" s="17" t="s">
        <v>3817</v>
      </c>
      <c r="D3598" s="17" t="s">
        <v>3834</v>
      </c>
    </row>
    <row r="3599" spans="1:4">
      <c r="A3599" s="17">
        <v>1980043</v>
      </c>
      <c r="B3599" s="17" t="s">
        <v>283</v>
      </c>
      <c r="C3599" s="17" t="s">
        <v>3817</v>
      </c>
      <c r="D3599" s="17" t="s">
        <v>3835</v>
      </c>
    </row>
    <row r="3600" spans="1:4">
      <c r="A3600" s="17">
        <v>1980002</v>
      </c>
      <c r="B3600" s="17" t="s">
        <v>283</v>
      </c>
      <c r="C3600" s="17" t="s">
        <v>3817</v>
      </c>
      <c r="D3600" s="17" t="s">
        <v>2815</v>
      </c>
    </row>
    <row r="3601" spans="1:4">
      <c r="A3601" s="17">
        <v>1980051</v>
      </c>
      <c r="B3601" s="17" t="s">
        <v>283</v>
      </c>
      <c r="C3601" s="17" t="s">
        <v>3817</v>
      </c>
      <c r="D3601" s="17" t="s">
        <v>3836</v>
      </c>
    </row>
    <row r="3602" spans="1:4">
      <c r="A3602" s="17">
        <v>1980082</v>
      </c>
      <c r="B3602" s="17" t="s">
        <v>283</v>
      </c>
      <c r="C3602" s="17" t="s">
        <v>3817</v>
      </c>
      <c r="D3602" s="17" t="s">
        <v>3445</v>
      </c>
    </row>
    <row r="3603" spans="1:4">
      <c r="A3603" s="17">
        <v>1980052</v>
      </c>
      <c r="B3603" s="17" t="s">
        <v>283</v>
      </c>
      <c r="C3603" s="17" t="s">
        <v>3817</v>
      </c>
      <c r="D3603" s="17" t="s">
        <v>3837</v>
      </c>
    </row>
    <row r="3604" spans="1:4">
      <c r="A3604" s="17">
        <v>1980001</v>
      </c>
      <c r="B3604" s="17" t="s">
        <v>283</v>
      </c>
      <c r="C3604" s="17" t="s">
        <v>3817</v>
      </c>
      <c r="D3604" s="17" t="s">
        <v>3838</v>
      </c>
    </row>
    <row r="3605" spans="1:4">
      <c r="A3605" s="17">
        <v>1980044</v>
      </c>
      <c r="B3605" s="17" t="s">
        <v>283</v>
      </c>
      <c r="C3605" s="17" t="s">
        <v>3817</v>
      </c>
      <c r="D3605" s="17" t="s">
        <v>3839</v>
      </c>
    </row>
    <row r="3606" spans="1:4">
      <c r="A3606" s="17">
        <v>1980004</v>
      </c>
      <c r="B3606" s="17" t="s">
        <v>283</v>
      </c>
      <c r="C3606" s="17" t="s">
        <v>3817</v>
      </c>
      <c r="D3606" s="17" t="s">
        <v>3840</v>
      </c>
    </row>
    <row r="3607" spans="1:4">
      <c r="A3607" s="17">
        <v>1980032</v>
      </c>
      <c r="B3607" s="17" t="s">
        <v>283</v>
      </c>
      <c r="C3607" s="17" t="s">
        <v>3817</v>
      </c>
      <c r="D3607" s="17" t="s">
        <v>3841</v>
      </c>
    </row>
    <row r="3608" spans="1:4">
      <c r="A3608" s="17">
        <v>1980063</v>
      </c>
      <c r="B3608" s="17" t="s">
        <v>283</v>
      </c>
      <c r="C3608" s="17" t="s">
        <v>3817</v>
      </c>
      <c r="D3608" s="17" t="s">
        <v>3842</v>
      </c>
    </row>
    <row r="3609" spans="1:4">
      <c r="A3609" s="17">
        <v>1980061</v>
      </c>
      <c r="B3609" s="17" t="s">
        <v>283</v>
      </c>
      <c r="C3609" s="17" t="s">
        <v>3817</v>
      </c>
      <c r="D3609" s="17" t="s">
        <v>3843</v>
      </c>
    </row>
    <row r="3610" spans="1:4">
      <c r="A3610" s="17">
        <v>1980042</v>
      </c>
      <c r="B3610" s="17" t="s">
        <v>283</v>
      </c>
      <c r="C3610" s="17" t="s">
        <v>3817</v>
      </c>
      <c r="D3610" s="17" t="s">
        <v>3844</v>
      </c>
    </row>
    <row r="3611" spans="1:4">
      <c r="A3611" s="17">
        <v>1980046</v>
      </c>
      <c r="B3611" s="17" t="s">
        <v>283</v>
      </c>
      <c r="C3611" s="17" t="s">
        <v>3817</v>
      </c>
      <c r="D3611" s="17" t="s">
        <v>3845</v>
      </c>
    </row>
    <row r="3612" spans="1:4">
      <c r="A3612" s="17">
        <v>1980015</v>
      </c>
      <c r="B3612" s="17" t="s">
        <v>283</v>
      </c>
      <c r="C3612" s="17" t="s">
        <v>3817</v>
      </c>
      <c r="D3612" s="17" t="s">
        <v>3846</v>
      </c>
    </row>
    <row r="3613" spans="1:4">
      <c r="A3613" s="17">
        <v>1980022</v>
      </c>
      <c r="B3613" s="17" t="s">
        <v>283</v>
      </c>
      <c r="C3613" s="17" t="s">
        <v>3817</v>
      </c>
      <c r="D3613" s="17" t="s">
        <v>3847</v>
      </c>
    </row>
    <row r="3614" spans="1:4">
      <c r="A3614" s="17">
        <v>1980171</v>
      </c>
      <c r="B3614" s="17" t="s">
        <v>283</v>
      </c>
      <c r="C3614" s="17" t="s">
        <v>3817</v>
      </c>
      <c r="D3614" s="17" t="s">
        <v>3848</v>
      </c>
    </row>
    <row r="3615" spans="1:4">
      <c r="A3615" s="17">
        <v>1980083</v>
      </c>
      <c r="B3615" s="17" t="s">
        <v>283</v>
      </c>
      <c r="C3615" s="17" t="s">
        <v>3817</v>
      </c>
      <c r="D3615" s="17" t="s">
        <v>3230</v>
      </c>
    </row>
    <row r="3616" spans="1:4">
      <c r="A3616" s="17">
        <v>1980174</v>
      </c>
      <c r="B3616" s="17" t="s">
        <v>283</v>
      </c>
      <c r="C3616" s="17" t="s">
        <v>3817</v>
      </c>
      <c r="D3616" s="17" t="s">
        <v>3849</v>
      </c>
    </row>
    <row r="3617" spans="1:4">
      <c r="A3617" s="17">
        <v>1980175</v>
      </c>
      <c r="B3617" s="17" t="s">
        <v>283</v>
      </c>
      <c r="C3617" s="17" t="s">
        <v>3817</v>
      </c>
      <c r="D3617" s="17" t="s">
        <v>3850</v>
      </c>
    </row>
    <row r="3618" spans="1:4">
      <c r="A3618" s="17">
        <v>1980173</v>
      </c>
      <c r="B3618" s="17" t="s">
        <v>283</v>
      </c>
      <c r="C3618" s="17" t="s">
        <v>3817</v>
      </c>
      <c r="D3618" s="17" t="s">
        <v>3851</v>
      </c>
    </row>
    <row r="3619" spans="1:4">
      <c r="A3619" s="17">
        <v>1980089</v>
      </c>
      <c r="B3619" s="17" t="s">
        <v>283</v>
      </c>
      <c r="C3619" s="17" t="s">
        <v>3817</v>
      </c>
      <c r="D3619" s="17" t="s">
        <v>3852</v>
      </c>
    </row>
    <row r="3620" spans="1:4">
      <c r="A3620" s="17">
        <v>1980031</v>
      </c>
      <c r="B3620" s="17" t="s">
        <v>283</v>
      </c>
      <c r="C3620" s="17" t="s">
        <v>3817</v>
      </c>
      <c r="D3620" s="17" t="s">
        <v>3853</v>
      </c>
    </row>
    <row r="3621" spans="1:4">
      <c r="A3621" s="17">
        <v>1980012</v>
      </c>
      <c r="B3621" s="17" t="s">
        <v>283</v>
      </c>
      <c r="C3621" s="17" t="s">
        <v>3817</v>
      </c>
      <c r="D3621" s="17" t="s">
        <v>3854</v>
      </c>
    </row>
    <row r="3622" spans="1:4">
      <c r="A3622" s="17">
        <v>1980064</v>
      </c>
      <c r="B3622" s="17" t="s">
        <v>283</v>
      </c>
      <c r="C3622" s="17" t="s">
        <v>3817</v>
      </c>
      <c r="D3622" s="17" t="s">
        <v>3855</v>
      </c>
    </row>
    <row r="3623" spans="1:4">
      <c r="A3623" s="17">
        <v>1980062</v>
      </c>
      <c r="B3623" s="17" t="s">
        <v>283</v>
      </c>
      <c r="C3623" s="17" t="s">
        <v>3817</v>
      </c>
      <c r="D3623" s="17" t="s">
        <v>3856</v>
      </c>
    </row>
    <row r="3624" spans="1:4">
      <c r="A3624" s="17">
        <v>1830000</v>
      </c>
      <c r="B3624" s="17" t="s">
        <v>283</v>
      </c>
      <c r="C3624" s="17" t="s">
        <v>3857</v>
      </c>
      <c r="D3624" s="17" t="s">
        <v>285</v>
      </c>
    </row>
    <row r="3625" spans="1:4">
      <c r="A3625" s="17">
        <v>1830003</v>
      </c>
      <c r="B3625" s="17" t="s">
        <v>283</v>
      </c>
      <c r="C3625" s="17" t="s">
        <v>3857</v>
      </c>
      <c r="D3625" s="17" t="s">
        <v>3858</v>
      </c>
    </row>
    <row r="3626" spans="1:4">
      <c r="A3626" s="17">
        <v>1830012</v>
      </c>
      <c r="B3626" s="17" t="s">
        <v>283</v>
      </c>
      <c r="C3626" s="17" t="s">
        <v>3857</v>
      </c>
      <c r="D3626" s="17" t="s">
        <v>3859</v>
      </c>
    </row>
    <row r="3627" spans="1:4">
      <c r="A3627" s="17">
        <v>1830021</v>
      </c>
      <c r="B3627" s="17" t="s">
        <v>283</v>
      </c>
      <c r="C3627" s="17" t="s">
        <v>3857</v>
      </c>
      <c r="D3627" s="17" t="s">
        <v>2033</v>
      </c>
    </row>
    <row r="3628" spans="1:4">
      <c r="A3628" s="17">
        <v>1830041</v>
      </c>
      <c r="B3628" s="17" t="s">
        <v>283</v>
      </c>
      <c r="C3628" s="17" t="s">
        <v>3857</v>
      </c>
      <c r="D3628" s="17" t="s">
        <v>3860</v>
      </c>
    </row>
    <row r="3629" spans="1:4">
      <c r="A3629" s="17">
        <v>1830056</v>
      </c>
      <c r="B3629" s="17" t="s">
        <v>283</v>
      </c>
      <c r="C3629" s="17" t="s">
        <v>3857</v>
      </c>
      <c r="D3629" s="17" t="s">
        <v>3861</v>
      </c>
    </row>
    <row r="3630" spans="1:4">
      <c r="A3630" s="17">
        <v>1830013</v>
      </c>
      <c r="B3630" s="17" t="s">
        <v>283</v>
      </c>
      <c r="C3630" s="17" t="s">
        <v>3857</v>
      </c>
      <c r="D3630" s="17" t="s">
        <v>3862</v>
      </c>
    </row>
    <row r="3631" spans="1:4">
      <c r="A3631" s="17">
        <v>1830014</v>
      </c>
      <c r="B3631" s="17" t="s">
        <v>283</v>
      </c>
      <c r="C3631" s="17" t="s">
        <v>3857</v>
      </c>
      <c r="D3631" s="17" t="s">
        <v>3863</v>
      </c>
    </row>
    <row r="3632" spans="1:4">
      <c r="A3632" s="17">
        <v>1830054</v>
      </c>
      <c r="B3632" s="17" t="s">
        <v>283</v>
      </c>
      <c r="C3632" s="17" t="s">
        <v>3857</v>
      </c>
      <c r="D3632" s="17" t="s">
        <v>3431</v>
      </c>
    </row>
    <row r="3633" spans="1:4">
      <c r="A3633" s="17">
        <v>1830051</v>
      </c>
      <c r="B3633" s="17" t="s">
        <v>283</v>
      </c>
      <c r="C3633" s="17" t="s">
        <v>3857</v>
      </c>
      <c r="D3633" s="17" t="s">
        <v>3388</v>
      </c>
    </row>
    <row r="3634" spans="1:4">
      <c r="A3634" s="17">
        <v>1830015</v>
      </c>
      <c r="B3634" s="17" t="s">
        <v>283</v>
      </c>
      <c r="C3634" s="17" t="s">
        <v>3857</v>
      </c>
      <c r="D3634" s="17" t="s">
        <v>3864</v>
      </c>
    </row>
    <row r="3635" spans="1:4">
      <c r="A3635" s="17">
        <v>1830011</v>
      </c>
      <c r="B3635" s="17" t="s">
        <v>283</v>
      </c>
      <c r="C3635" s="17" t="s">
        <v>3857</v>
      </c>
      <c r="D3635" s="17" t="s">
        <v>3865</v>
      </c>
    </row>
    <row r="3636" spans="1:4">
      <c r="A3636" s="17">
        <v>1830052</v>
      </c>
      <c r="B3636" s="17" t="s">
        <v>283</v>
      </c>
      <c r="C3636" s="17" t="s">
        <v>3857</v>
      </c>
      <c r="D3636" s="17" t="s">
        <v>3051</v>
      </c>
    </row>
    <row r="3637" spans="1:4">
      <c r="A3637" s="17">
        <v>1830034</v>
      </c>
      <c r="B3637" s="17" t="s">
        <v>283</v>
      </c>
      <c r="C3637" s="17" t="s">
        <v>3857</v>
      </c>
      <c r="D3637" s="17" t="s">
        <v>2051</v>
      </c>
    </row>
    <row r="3638" spans="1:4">
      <c r="A3638" s="17">
        <v>1830001</v>
      </c>
      <c r="B3638" s="17" t="s">
        <v>283</v>
      </c>
      <c r="C3638" s="17" t="s">
        <v>3857</v>
      </c>
      <c r="D3638" s="17" t="s">
        <v>3866</v>
      </c>
    </row>
    <row r="3639" spans="1:4">
      <c r="A3639" s="17">
        <v>1830002</v>
      </c>
      <c r="B3639" s="17" t="s">
        <v>283</v>
      </c>
      <c r="C3639" s="17" t="s">
        <v>3857</v>
      </c>
      <c r="D3639" s="17" t="s">
        <v>3867</v>
      </c>
    </row>
    <row r="3640" spans="1:4">
      <c r="A3640" s="17">
        <v>1830053</v>
      </c>
      <c r="B3640" s="17" t="s">
        <v>283</v>
      </c>
      <c r="C3640" s="17" t="s">
        <v>3857</v>
      </c>
      <c r="D3640" s="17" t="s">
        <v>2058</v>
      </c>
    </row>
    <row r="3641" spans="1:4">
      <c r="A3641" s="17">
        <v>1830043</v>
      </c>
      <c r="B3641" s="17" t="s">
        <v>283</v>
      </c>
      <c r="C3641" s="17" t="s">
        <v>3857</v>
      </c>
      <c r="D3641" s="17" t="s">
        <v>3868</v>
      </c>
    </row>
    <row r="3642" spans="1:4">
      <c r="A3642" s="17">
        <v>1830046</v>
      </c>
      <c r="B3642" s="17" t="s">
        <v>283</v>
      </c>
      <c r="C3642" s="17" t="s">
        <v>3857</v>
      </c>
      <c r="D3642" s="17" t="s">
        <v>3869</v>
      </c>
    </row>
    <row r="3643" spans="1:4">
      <c r="A3643" s="17">
        <v>1830031</v>
      </c>
      <c r="B3643" s="17" t="s">
        <v>283</v>
      </c>
      <c r="C3643" s="17" t="s">
        <v>3857</v>
      </c>
      <c r="D3643" s="17" t="s">
        <v>3870</v>
      </c>
    </row>
    <row r="3644" spans="1:4">
      <c r="A3644" s="17">
        <v>1830044</v>
      </c>
      <c r="B3644" s="17" t="s">
        <v>283</v>
      </c>
      <c r="C3644" s="17" t="s">
        <v>3857</v>
      </c>
      <c r="D3644" s="17" t="s">
        <v>3871</v>
      </c>
    </row>
    <row r="3645" spans="1:4">
      <c r="A3645" s="17">
        <v>1830036</v>
      </c>
      <c r="B3645" s="17" t="s">
        <v>283</v>
      </c>
      <c r="C3645" s="17" t="s">
        <v>3857</v>
      </c>
      <c r="D3645" s="17" t="s">
        <v>3872</v>
      </c>
    </row>
    <row r="3646" spans="1:4">
      <c r="A3646" s="17">
        <v>1830016</v>
      </c>
      <c r="B3646" s="17" t="s">
        <v>283</v>
      </c>
      <c r="C3646" s="17" t="s">
        <v>3857</v>
      </c>
      <c r="D3646" s="17" t="s">
        <v>3751</v>
      </c>
    </row>
    <row r="3647" spans="1:4">
      <c r="A3647" s="17">
        <v>1830057</v>
      </c>
      <c r="B3647" s="17" t="s">
        <v>283</v>
      </c>
      <c r="C3647" s="17" t="s">
        <v>3857</v>
      </c>
      <c r="D3647" s="17" t="s">
        <v>3873</v>
      </c>
    </row>
    <row r="3648" spans="1:4">
      <c r="A3648" s="17">
        <v>1830024</v>
      </c>
      <c r="B3648" s="17" t="s">
        <v>283</v>
      </c>
      <c r="C3648" s="17" t="s">
        <v>3857</v>
      </c>
      <c r="D3648" s="17" t="s">
        <v>3755</v>
      </c>
    </row>
    <row r="3649" spans="1:4">
      <c r="A3649" s="17">
        <v>1830055</v>
      </c>
      <c r="B3649" s="17" t="s">
        <v>283</v>
      </c>
      <c r="C3649" s="17" t="s">
        <v>3857</v>
      </c>
      <c r="D3649" s="17" t="s">
        <v>3874</v>
      </c>
    </row>
    <row r="3650" spans="1:4">
      <c r="A3650" s="17">
        <v>1830033</v>
      </c>
      <c r="B3650" s="17" t="s">
        <v>283</v>
      </c>
      <c r="C3650" s="17" t="s">
        <v>3857</v>
      </c>
      <c r="D3650" s="17" t="s">
        <v>3875</v>
      </c>
    </row>
    <row r="3651" spans="1:4">
      <c r="A3651" s="17">
        <v>1830032</v>
      </c>
      <c r="B3651" s="17" t="s">
        <v>283</v>
      </c>
      <c r="C3651" s="17" t="s">
        <v>3857</v>
      </c>
      <c r="D3651" s="17" t="s">
        <v>3876</v>
      </c>
    </row>
    <row r="3652" spans="1:4">
      <c r="A3652" s="17">
        <v>1830027</v>
      </c>
      <c r="B3652" s="17" t="s">
        <v>283</v>
      </c>
      <c r="C3652" s="17" t="s">
        <v>3857</v>
      </c>
      <c r="D3652" s="17" t="s">
        <v>3230</v>
      </c>
    </row>
    <row r="3653" spans="1:4">
      <c r="A3653" s="17">
        <v>1830006</v>
      </c>
      <c r="B3653" s="17" t="s">
        <v>283</v>
      </c>
      <c r="C3653" s="17" t="s">
        <v>3857</v>
      </c>
      <c r="D3653" s="17" t="s">
        <v>3763</v>
      </c>
    </row>
    <row r="3654" spans="1:4">
      <c r="A3654" s="17">
        <v>1830026</v>
      </c>
      <c r="B3654" s="17" t="s">
        <v>283</v>
      </c>
      <c r="C3654" s="17" t="s">
        <v>3857</v>
      </c>
      <c r="D3654" s="17" t="s">
        <v>2684</v>
      </c>
    </row>
    <row r="3655" spans="1:4">
      <c r="A3655" s="17">
        <v>1830022</v>
      </c>
      <c r="B3655" s="17" t="s">
        <v>283</v>
      </c>
      <c r="C3655" s="17" t="s">
        <v>3857</v>
      </c>
      <c r="D3655" s="17" t="s">
        <v>3877</v>
      </c>
    </row>
    <row r="3656" spans="1:4">
      <c r="A3656" s="17">
        <v>1830023</v>
      </c>
      <c r="B3656" s="17" t="s">
        <v>283</v>
      </c>
      <c r="C3656" s="17" t="s">
        <v>3857</v>
      </c>
      <c r="D3656" s="17" t="s">
        <v>3878</v>
      </c>
    </row>
    <row r="3657" spans="1:4">
      <c r="A3657" s="17">
        <v>1830045</v>
      </c>
      <c r="B3657" s="17" t="s">
        <v>283</v>
      </c>
      <c r="C3657" s="17" t="s">
        <v>3857</v>
      </c>
      <c r="D3657" s="17" t="s">
        <v>3879</v>
      </c>
    </row>
    <row r="3658" spans="1:4">
      <c r="A3658" s="17">
        <v>1830042</v>
      </c>
      <c r="B3658" s="17" t="s">
        <v>283</v>
      </c>
      <c r="C3658" s="17" t="s">
        <v>3857</v>
      </c>
      <c r="D3658" s="17" t="s">
        <v>3880</v>
      </c>
    </row>
    <row r="3659" spans="1:4">
      <c r="A3659" s="17">
        <v>1830004</v>
      </c>
      <c r="B3659" s="17" t="s">
        <v>283</v>
      </c>
      <c r="C3659" s="17" t="s">
        <v>3857</v>
      </c>
      <c r="D3659" s="17" t="s">
        <v>3881</v>
      </c>
    </row>
    <row r="3660" spans="1:4">
      <c r="A3660" s="17">
        <v>1830025</v>
      </c>
      <c r="B3660" s="17" t="s">
        <v>283</v>
      </c>
      <c r="C3660" s="17" t="s">
        <v>3857</v>
      </c>
      <c r="D3660" s="17" t="s">
        <v>3882</v>
      </c>
    </row>
    <row r="3661" spans="1:4">
      <c r="A3661" s="17">
        <v>1830035</v>
      </c>
      <c r="B3661" s="17" t="s">
        <v>283</v>
      </c>
      <c r="C3661" s="17" t="s">
        <v>3857</v>
      </c>
      <c r="D3661" s="17" t="s">
        <v>2691</v>
      </c>
    </row>
    <row r="3662" spans="1:4">
      <c r="A3662" s="17">
        <v>1830005</v>
      </c>
      <c r="B3662" s="17" t="s">
        <v>283</v>
      </c>
      <c r="C3662" s="17" t="s">
        <v>3857</v>
      </c>
      <c r="D3662" s="17" t="s">
        <v>2696</v>
      </c>
    </row>
    <row r="3663" spans="1:4">
      <c r="A3663" s="17">
        <v>1960000</v>
      </c>
      <c r="B3663" s="17" t="s">
        <v>283</v>
      </c>
      <c r="C3663" s="17" t="s">
        <v>3883</v>
      </c>
      <c r="D3663" s="17" t="s">
        <v>285</v>
      </c>
    </row>
    <row r="3664" spans="1:4">
      <c r="A3664" s="17">
        <v>1960025</v>
      </c>
      <c r="B3664" s="17" t="s">
        <v>283</v>
      </c>
      <c r="C3664" s="17" t="s">
        <v>3883</v>
      </c>
      <c r="D3664" s="17" t="s">
        <v>3858</v>
      </c>
    </row>
    <row r="3665" spans="1:4">
      <c r="A3665" s="17">
        <v>1960033</v>
      </c>
      <c r="B3665" s="17" t="s">
        <v>283</v>
      </c>
      <c r="C3665" s="17" t="s">
        <v>3883</v>
      </c>
      <c r="D3665" s="17" t="s">
        <v>3680</v>
      </c>
    </row>
    <row r="3666" spans="1:4">
      <c r="A3666" s="17">
        <v>1960013</v>
      </c>
      <c r="B3666" s="17" t="s">
        <v>283</v>
      </c>
      <c r="C3666" s="17" t="s">
        <v>3883</v>
      </c>
      <c r="D3666" s="17" t="s">
        <v>3884</v>
      </c>
    </row>
    <row r="3667" spans="1:4">
      <c r="A3667" s="17">
        <v>1960032</v>
      </c>
      <c r="B3667" s="17" t="s">
        <v>283</v>
      </c>
      <c r="C3667" s="17" t="s">
        <v>3883</v>
      </c>
      <c r="D3667" s="17" t="s">
        <v>3885</v>
      </c>
    </row>
    <row r="3668" spans="1:4">
      <c r="A3668" s="17">
        <v>1960011</v>
      </c>
      <c r="B3668" s="17" t="s">
        <v>283</v>
      </c>
      <c r="C3668" s="17" t="s">
        <v>3883</v>
      </c>
      <c r="D3668" s="17" t="s">
        <v>3886</v>
      </c>
    </row>
    <row r="3669" spans="1:4">
      <c r="A3669" s="17">
        <v>1960015</v>
      </c>
      <c r="B3669" s="17" t="s">
        <v>283</v>
      </c>
      <c r="C3669" s="17" t="s">
        <v>3883</v>
      </c>
      <c r="D3669" s="17" t="s">
        <v>3392</v>
      </c>
    </row>
    <row r="3670" spans="1:4">
      <c r="A3670" s="17">
        <v>1960005</v>
      </c>
      <c r="B3670" s="17" t="s">
        <v>283</v>
      </c>
      <c r="C3670" s="17" t="s">
        <v>3883</v>
      </c>
      <c r="D3670" s="17" t="s">
        <v>3887</v>
      </c>
    </row>
    <row r="3671" spans="1:4">
      <c r="A3671" s="17">
        <v>1960014</v>
      </c>
      <c r="B3671" s="17" t="s">
        <v>283</v>
      </c>
      <c r="C3671" s="17" t="s">
        <v>3883</v>
      </c>
      <c r="D3671" s="17" t="s">
        <v>3888</v>
      </c>
    </row>
    <row r="3672" spans="1:4">
      <c r="A3672" s="17">
        <v>1960034</v>
      </c>
      <c r="B3672" s="17" t="s">
        <v>283</v>
      </c>
      <c r="C3672" s="17" t="s">
        <v>3883</v>
      </c>
      <c r="D3672" s="17" t="s">
        <v>3889</v>
      </c>
    </row>
    <row r="3673" spans="1:4">
      <c r="A3673" s="17">
        <v>1960023</v>
      </c>
      <c r="B3673" s="17" t="s">
        <v>283</v>
      </c>
      <c r="C3673" s="17" t="s">
        <v>3883</v>
      </c>
      <c r="D3673" s="17" t="s">
        <v>2055</v>
      </c>
    </row>
    <row r="3674" spans="1:4">
      <c r="A3674" s="17">
        <v>1960012</v>
      </c>
      <c r="B3674" s="17" t="s">
        <v>283</v>
      </c>
      <c r="C3674" s="17" t="s">
        <v>3883</v>
      </c>
      <c r="D3674" s="17" t="s">
        <v>3890</v>
      </c>
    </row>
    <row r="3675" spans="1:4">
      <c r="A3675" s="17">
        <v>1960022</v>
      </c>
      <c r="B3675" s="17" t="s">
        <v>283</v>
      </c>
      <c r="C3675" s="17" t="s">
        <v>3883</v>
      </c>
      <c r="D3675" s="17" t="s">
        <v>3891</v>
      </c>
    </row>
    <row r="3676" spans="1:4">
      <c r="A3676" s="17">
        <v>1960002</v>
      </c>
      <c r="B3676" s="17" t="s">
        <v>283</v>
      </c>
      <c r="C3676" s="17" t="s">
        <v>3883</v>
      </c>
      <c r="D3676" s="17" t="s">
        <v>3892</v>
      </c>
    </row>
    <row r="3677" spans="1:4">
      <c r="A3677" s="17">
        <v>1960031</v>
      </c>
      <c r="B3677" s="17" t="s">
        <v>283</v>
      </c>
      <c r="C3677" s="17" t="s">
        <v>3883</v>
      </c>
      <c r="D3677" s="17" t="s">
        <v>3893</v>
      </c>
    </row>
    <row r="3678" spans="1:4">
      <c r="A3678" s="17">
        <v>1960003</v>
      </c>
      <c r="B3678" s="17" t="s">
        <v>283</v>
      </c>
      <c r="C3678" s="17" t="s">
        <v>3883</v>
      </c>
      <c r="D3678" s="17" t="s">
        <v>3894</v>
      </c>
    </row>
    <row r="3679" spans="1:4">
      <c r="A3679" s="17">
        <v>1960004</v>
      </c>
      <c r="B3679" s="17" t="s">
        <v>283</v>
      </c>
      <c r="C3679" s="17" t="s">
        <v>3883</v>
      </c>
      <c r="D3679" s="17" t="s">
        <v>3763</v>
      </c>
    </row>
    <row r="3680" spans="1:4">
      <c r="A3680" s="17">
        <v>1960001</v>
      </c>
      <c r="B3680" s="17" t="s">
        <v>283</v>
      </c>
      <c r="C3680" s="17" t="s">
        <v>3883</v>
      </c>
      <c r="D3680" s="17" t="s">
        <v>3895</v>
      </c>
    </row>
    <row r="3681" spans="1:4">
      <c r="A3681" s="17">
        <v>1960024</v>
      </c>
      <c r="B3681" s="17" t="s">
        <v>283</v>
      </c>
      <c r="C3681" s="17" t="s">
        <v>3883</v>
      </c>
      <c r="D3681" s="17" t="s">
        <v>3896</v>
      </c>
    </row>
    <row r="3682" spans="1:4">
      <c r="A3682" s="17">
        <v>1960021</v>
      </c>
      <c r="B3682" s="17" t="s">
        <v>283</v>
      </c>
      <c r="C3682" s="17" t="s">
        <v>3883</v>
      </c>
      <c r="D3682" s="17" t="s">
        <v>3897</v>
      </c>
    </row>
    <row r="3683" spans="1:4">
      <c r="A3683" s="17">
        <v>1960035</v>
      </c>
      <c r="B3683" s="17" t="s">
        <v>283</v>
      </c>
      <c r="C3683" s="17" t="s">
        <v>3883</v>
      </c>
      <c r="D3683" s="17" t="s">
        <v>3898</v>
      </c>
    </row>
    <row r="3684" spans="1:4">
      <c r="A3684" s="17">
        <v>1820000</v>
      </c>
      <c r="B3684" s="17" t="s">
        <v>283</v>
      </c>
      <c r="C3684" s="17" t="s">
        <v>3899</v>
      </c>
      <c r="D3684" s="17" t="s">
        <v>285</v>
      </c>
    </row>
    <row r="3685" spans="1:4">
      <c r="A3685" s="17">
        <v>1820004</v>
      </c>
      <c r="B3685" s="17" t="s">
        <v>283</v>
      </c>
      <c r="C3685" s="17" t="s">
        <v>3899</v>
      </c>
      <c r="D3685" s="17" t="s">
        <v>3900</v>
      </c>
    </row>
    <row r="3686" spans="1:4">
      <c r="A3686" s="17">
        <v>1820035</v>
      </c>
      <c r="B3686" s="17" t="s">
        <v>283</v>
      </c>
      <c r="C3686" s="17" t="s">
        <v>3899</v>
      </c>
      <c r="D3686" s="17" t="s">
        <v>3901</v>
      </c>
    </row>
    <row r="3687" spans="1:4">
      <c r="A3687" s="17">
        <v>1820007</v>
      </c>
      <c r="B3687" s="17" t="s">
        <v>283</v>
      </c>
      <c r="C3687" s="17" t="s">
        <v>3899</v>
      </c>
      <c r="D3687" s="17" t="s">
        <v>3902</v>
      </c>
    </row>
    <row r="3688" spans="1:4">
      <c r="A3688" s="17">
        <v>1820022</v>
      </c>
      <c r="B3688" s="17" t="s">
        <v>283</v>
      </c>
      <c r="C3688" s="17" t="s">
        <v>3899</v>
      </c>
      <c r="D3688" s="17" t="s">
        <v>3903</v>
      </c>
    </row>
    <row r="3689" spans="1:4">
      <c r="A3689" s="17">
        <v>1820026</v>
      </c>
      <c r="B3689" s="17" t="s">
        <v>283</v>
      </c>
      <c r="C3689" s="17" t="s">
        <v>3899</v>
      </c>
      <c r="D3689" s="17" t="s">
        <v>3904</v>
      </c>
    </row>
    <row r="3690" spans="1:4">
      <c r="A3690" s="17">
        <v>1820016</v>
      </c>
      <c r="B3690" s="17" t="s">
        <v>283</v>
      </c>
      <c r="C3690" s="17" t="s">
        <v>3899</v>
      </c>
      <c r="D3690" s="17" t="s">
        <v>3905</v>
      </c>
    </row>
    <row r="3691" spans="1:4">
      <c r="A3691" s="17">
        <v>1820014</v>
      </c>
      <c r="B3691" s="17" t="s">
        <v>283</v>
      </c>
      <c r="C3691" s="17" t="s">
        <v>3899</v>
      </c>
      <c r="D3691" s="17" t="s">
        <v>3906</v>
      </c>
    </row>
    <row r="3692" spans="1:4">
      <c r="A3692" s="17">
        <v>1820034</v>
      </c>
      <c r="B3692" s="17" t="s">
        <v>283</v>
      </c>
      <c r="C3692" s="17" t="s">
        <v>3899</v>
      </c>
      <c r="D3692" s="17" t="s">
        <v>3907</v>
      </c>
    </row>
    <row r="3693" spans="1:4">
      <c r="A3693" s="17">
        <v>1820012</v>
      </c>
      <c r="B3693" s="17" t="s">
        <v>283</v>
      </c>
      <c r="C3693" s="17" t="s">
        <v>3899</v>
      </c>
      <c r="D3693" s="17" t="s">
        <v>3908</v>
      </c>
    </row>
    <row r="3694" spans="1:4">
      <c r="A3694" s="17">
        <v>1820013</v>
      </c>
      <c r="B3694" s="17" t="s">
        <v>283</v>
      </c>
      <c r="C3694" s="17" t="s">
        <v>3899</v>
      </c>
      <c r="D3694" s="17" t="s">
        <v>3909</v>
      </c>
    </row>
    <row r="3695" spans="1:4">
      <c r="A3695" s="17">
        <v>1820011</v>
      </c>
      <c r="B3695" s="17" t="s">
        <v>283</v>
      </c>
      <c r="C3695" s="17" t="s">
        <v>3899</v>
      </c>
      <c r="D3695" s="17" t="s">
        <v>3910</v>
      </c>
    </row>
    <row r="3696" spans="1:4">
      <c r="A3696" s="17">
        <v>1820017</v>
      </c>
      <c r="B3696" s="17" t="s">
        <v>283</v>
      </c>
      <c r="C3696" s="17" t="s">
        <v>3899</v>
      </c>
      <c r="D3696" s="17" t="s">
        <v>3911</v>
      </c>
    </row>
    <row r="3697" spans="1:4">
      <c r="A3697" s="17">
        <v>1820002</v>
      </c>
      <c r="B3697" s="17" t="s">
        <v>283</v>
      </c>
      <c r="C3697" s="17" t="s">
        <v>3899</v>
      </c>
      <c r="D3697" s="17" t="s">
        <v>3912</v>
      </c>
    </row>
    <row r="3698" spans="1:4">
      <c r="A3698" s="17">
        <v>1820023</v>
      </c>
      <c r="B3698" s="17" t="s">
        <v>283</v>
      </c>
      <c r="C3698" s="17" t="s">
        <v>3899</v>
      </c>
      <c r="D3698" s="17" t="s">
        <v>3913</v>
      </c>
    </row>
    <row r="3699" spans="1:4">
      <c r="A3699" s="17">
        <v>1820025</v>
      </c>
      <c r="B3699" s="17" t="s">
        <v>283</v>
      </c>
      <c r="C3699" s="17" t="s">
        <v>3899</v>
      </c>
      <c r="D3699" s="17" t="s">
        <v>2979</v>
      </c>
    </row>
    <row r="3700" spans="1:4">
      <c r="A3700" s="17">
        <v>1820021</v>
      </c>
      <c r="B3700" s="17" t="s">
        <v>283</v>
      </c>
      <c r="C3700" s="17" t="s">
        <v>3899</v>
      </c>
      <c r="D3700" s="17" t="s">
        <v>3914</v>
      </c>
    </row>
    <row r="3701" spans="1:4">
      <c r="A3701" s="17">
        <v>1820036</v>
      </c>
      <c r="B3701" s="17" t="s">
        <v>283</v>
      </c>
      <c r="C3701" s="17" t="s">
        <v>3899</v>
      </c>
      <c r="D3701" s="17" t="s">
        <v>3915</v>
      </c>
    </row>
    <row r="3702" spans="1:4">
      <c r="A3702" s="17">
        <v>1820006</v>
      </c>
      <c r="B3702" s="17" t="s">
        <v>283</v>
      </c>
      <c r="C3702" s="17" t="s">
        <v>3899</v>
      </c>
      <c r="D3702" s="17" t="s">
        <v>3916</v>
      </c>
    </row>
    <row r="3703" spans="1:4">
      <c r="A3703" s="17">
        <v>1820032</v>
      </c>
      <c r="B3703" s="17" t="s">
        <v>283</v>
      </c>
      <c r="C3703" s="17" t="s">
        <v>3899</v>
      </c>
      <c r="D3703" s="17" t="s">
        <v>3917</v>
      </c>
    </row>
    <row r="3704" spans="1:4">
      <c r="A3704" s="17">
        <v>1820031</v>
      </c>
      <c r="B3704" s="17" t="s">
        <v>283</v>
      </c>
      <c r="C3704" s="17" t="s">
        <v>3899</v>
      </c>
      <c r="D3704" s="17" t="s">
        <v>3918</v>
      </c>
    </row>
    <row r="3705" spans="1:4">
      <c r="A3705" s="17">
        <v>1820005</v>
      </c>
      <c r="B3705" s="17" t="s">
        <v>283</v>
      </c>
      <c r="C3705" s="17" t="s">
        <v>3899</v>
      </c>
      <c r="D3705" s="17" t="s">
        <v>3919</v>
      </c>
    </row>
    <row r="3706" spans="1:4">
      <c r="A3706" s="17">
        <v>1820033</v>
      </c>
      <c r="B3706" s="17" t="s">
        <v>283</v>
      </c>
      <c r="C3706" s="17" t="s">
        <v>3899</v>
      </c>
      <c r="D3706" s="17" t="s">
        <v>3455</v>
      </c>
    </row>
    <row r="3707" spans="1:4">
      <c r="A3707" s="17">
        <v>1820024</v>
      </c>
      <c r="B3707" s="17" t="s">
        <v>283</v>
      </c>
      <c r="C3707" s="17" t="s">
        <v>3899</v>
      </c>
      <c r="D3707" s="17" t="s">
        <v>3920</v>
      </c>
    </row>
    <row r="3708" spans="1:4">
      <c r="A3708" s="17">
        <v>1820001</v>
      </c>
      <c r="B3708" s="17" t="s">
        <v>283</v>
      </c>
      <c r="C3708" s="17" t="s">
        <v>3899</v>
      </c>
      <c r="D3708" s="17" t="s">
        <v>3921</v>
      </c>
    </row>
    <row r="3709" spans="1:4">
      <c r="A3709" s="17">
        <v>1820015</v>
      </c>
      <c r="B3709" s="17" t="s">
        <v>283</v>
      </c>
      <c r="C3709" s="17" t="s">
        <v>3899</v>
      </c>
      <c r="D3709" s="17" t="s">
        <v>3922</v>
      </c>
    </row>
    <row r="3710" spans="1:4">
      <c r="A3710" s="17">
        <v>1820003</v>
      </c>
      <c r="B3710" s="17" t="s">
        <v>283</v>
      </c>
      <c r="C3710" s="17" t="s">
        <v>3899</v>
      </c>
      <c r="D3710" s="17" t="s">
        <v>3794</v>
      </c>
    </row>
    <row r="3711" spans="1:4">
      <c r="A3711" s="17">
        <v>1940000</v>
      </c>
      <c r="B3711" s="17" t="s">
        <v>283</v>
      </c>
      <c r="C3711" s="17" t="s">
        <v>3923</v>
      </c>
      <c r="D3711" s="17" t="s">
        <v>285</v>
      </c>
    </row>
    <row r="3712" spans="1:4">
      <c r="A3712" s="17">
        <v>1940211</v>
      </c>
      <c r="B3712" s="17" t="s">
        <v>283</v>
      </c>
      <c r="C3712" s="17" t="s">
        <v>3923</v>
      </c>
      <c r="D3712" s="17" t="s">
        <v>3924</v>
      </c>
    </row>
    <row r="3713" spans="1:4">
      <c r="A3713" s="17">
        <v>1940023</v>
      </c>
      <c r="B3713" s="17" t="s">
        <v>283</v>
      </c>
      <c r="C3713" s="17" t="s">
        <v>3923</v>
      </c>
      <c r="D3713" s="17" t="s">
        <v>3467</v>
      </c>
    </row>
    <row r="3714" spans="1:4">
      <c r="A3714" s="17">
        <v>1950062</v>
      </c>
      <c r="B3714" s="17" t="s">
        <v>283</v>
      </c>
      <c r="C3714" s="17" t="s">
        <v>3923</v>
      </c>
      <c r="D3714" s="17" t="s">
        <v>3925</v>
      </c>
    </row>
    <row r="3715" spans="1:4">
      <c r="A3715" s="17">
        <v>1940003</v>
      </c>
      <c r="B3715" s="17" t="s">
        <v>283</v>
      </c>
      <c r="C3715" s="17" t="s">
        <v>3923</v>
      </c>
      <c r="D3715" s="17" t="s">
        <v>3926</v>
      </c>
    </row>
    <row r="3716" spans="1:4">
      <c r="A3716" s="17">
        <v>1950064</v>
      </c>
      <c r="B3716" s="17" t="s">
        <v>283</v>
      </c>
      <c r="C3716" s="17" t="s">
        <v>3923</v>
      </c>
      <c r="D3716" s="17" t="s">
        <v>3927</v>
      </c>
    </row>
    <row r="3717" spans="1:4">
      <c r="A3717" s="17">
        <v>1940215</v>
      </c>
      <c r="B3717" s="17" t="s">
        <v>283</v>
      </c>
      <c r="C3717" s="17" t="s">
        <v>3923</v>
      </c>
      <c r="D3717" s="17" t="s">
        <v>3928</v>
      </c>
    </row>
    <row r="3718" spans="1:4">
      <c r="A3718" s="17">
        <v>1940204</v>
      </c>
      <c r="B3718" s="17" t="s">
        <v>283</v>
      </c>
      <c r="C3718" s="17" t="s">
        <v>3923</v>
      </c>
      <c r="D3718" s="17" t="s">
        <v>3929</v>
      </c>
    </row>
    <row r="3719" spans="1:4">
      <c r="A3719" s="17">
        <v>1940212</v>
      </c>
      <c r="B3719" s="17" t="s">
        <v>283</v>
      </c>
      <c r="C3719" s="17" t="s">
        <v>3923</v>
      </c>
      <c r="D3719" s="17" t="s">
        <v>3930</v>
      </c>
    </row>
    <row r="3720" spans="1:4">
      <c r="A3720" s="17">
        <v>1950072</v>
      </c>
      <c r="B3720" s="17" t="s">
        <v>283</v>
      </c>
      <c r="C3720" s="17" t="s">
        <v>3923</v>
      </c>
      <c r="D3720" s="17" t="s">
        <v>3931</v>
      </c>
    </row>
    <row r="3721" spans="1:4">
      <c r="A3721" s="17">
        <v>1950076</v>
      </c>
      <c r="B3721" s="17" t="s">
        <v>283</v>
      </c>
      <c r="C3721" s="17" t="s">
        <v>3923</v>
      </c>
      <c r="D3721" s="17" t="s">
        <v>3932</v>
      </c>
    </row>
    <row r="3722" spans="1:4">
      <c r="A3722" s="17">
        <v>1950071</v>
      </c>
      <c r="B3722" s="17" t="s">
        <v>283</v>
      </c>
      <c r="C3722" s="17" t="s">
        <v>3923</v>
      </c>
      <c r="D3722" s="17" t="s">
        <v>3933</v>
      </c>
    </row>
    <row r="3723" spans="1:4">
      <c r="A3723" s="17">
        <v>1940012</v>
      </c>
      <c r="B3723" s="17" t="s">
        <v>283</v>
      </c>
      <c r="C3723" s="17" t="s">
        <v>3923</v>
      </c>
      <c r="D3723" s="17" t="s">
        <v>3934</v>
      </c>
    </row>
    <row r="3724" spans="1:4">
      <c r="A3724" s="17">
        <v>1940015</v>
      </c>
      <c r="B3724" s="17" t="s">
        <v>283</v>
      </c>
      <c r="C3724" s="17" t="s">
        <v>3923</v>
      </c>
      <c r="D3724" s="17" t="s">
        <v>3935</v>
      </c>
    </row>
    <row r="3725" spans="1:4">
      <c r="A3725" s="17">
        <v>1940201</v>
      </c>
      <c r="B3725" s="17" t="s">
        <v>283</v>
      </c>
      <c r="C3725" s="17" t="s">
        <v>3923</v>
      </c>
      <c r="D3725" s="17" t="s">
        <v>3936</v>
      </c>
    </row>
    <row r="3726" spans="1:4">
      <c r="A3726" s="17">
        <v>1940037</v>
      </c>
      <c r="B3726" s="17" t="s">
        <v>283</v>
      </c>
      <c r="C3726" s="17" t="s">
        <v>3923</v>
      </c>
      <c r="D3726" s="17" t="s">
        <v>3937</v>
      </c>
    </row>
    <row r="3727" spans="1:4">
      <c r="A3727" s="17">
        <v>1940036</v>
      </c>
      <c r="B3727" s="17" t="s">
        <v>283</v>
      </c>
      <c r="C3727" s="17" t="s">
        <v>3923</v>
      </c>
      <c r="D3727" s="17" t="s">
        <v>3938</v>
      </c>
    </row>
    <row r="3728" spans="1:4">
      <c r="A3728" s="17">
        <v>1940033</v>
      </c>
      <c r="B3728" s="17" t="s">
        <v>283</v>
      </c>
      <c r="C3728" s="17" t="s">
        <v>3923</v>
      </c>
      <c r="D3728" s="17" t="s">
        <v>3939</v>
      </c>
    </row>
    <row r="3729" spans="1:4">
      <c r="A3729" s="17">
        <v>1940014</v>
      </c>
      <c r="B3729" s="17" t="s">
        <v>283</v>
      </c>
      <c r="C3729" s="17" t="s">
        <v>3923</v>
      </c>
      <c r="D3729" s="17" t="s">
        <v>3940</v>
      </c>
    </row>
    <row r="3730" spans="1:4">
      <c r="A3730" s="17">
        <v>1940202</v>
      </c>
      <c r="B3730" s="17" t="s">
        <v>283</v>
      </c>
      <c r="C3730" s="17" t="s">
        <v>3923</v>
      </c>
      <c r="D3730" s="17" t="s">
        <v>3941</v>
      </c>
    </row>
    <row r="3731" spans="1:4">
      <c r="A3731" s="17">
        <v>1950057</v>
      </c>
      <c r="B3731" s="17" t="s">
        <v>283</v>
      </c>
      <c r="C3731" s="17" t="s">
        <v>3923</v>
      </c>
      <c r="D3731" s="17" t="s">
        <v>3942</v>
      </c>
    </row>
    <row r="3732" spans="1:4">
      <c r="A3732" s="17">
        <v>1950051</v>
      </c>
      <c r="B3732" s="17" t="s">
        <v>283</v>
      </c>
      <c r="C3732" s="17" t="s">
        <v>3923</v>
      </c>
      <c r="D3732" s="17" t="s">
        <v>3943</v>
      </c>
    </row>
    <row r="3733" spans="1:4">
      <c r="A3733" s="17">
        <v>1940203</v>
      </c>
      <c r="B3733" s="17" t="s">
        <v>283</v>
      </c>
      <c r="C3733" s="17" t="s">
        <v>3923</v>
      </c>
      <c r="D3733" s="17" t="s">
        <v>3944</v>
      </c>
    </row>
    <row r="3734" spans="1:4">
      <c r="A3734" s="17">
        <v>1940035</v>
      </c>
      <c r="B3734" s="17" t="s">
        <v>283</v>
      </c>
      <c r="C3734" s="17" t="s">
        <v>3923</v>
      </c>
      <c r="D3734" s="17" t="s">
        <v>3945</v>
      </c>
    </row>
    <row r="3735" spans="1:4">
      <c r="A3735" s="17">
        <v>1940041</v>
      </c>
      <c r="B3735" s="17" t="s">
        <v>283</v>
      </c>
      <c r="C3735" s="17" t="s">
        <v>3923</v>
      </c>
      <c r="D3735" s="17" t="s">
        <v>3946</v>
      </c>
    </row>
    <row r="3736" spans="1:4">
      <c r="A3736" s="17">
        <v>1940001</v>
      </c>
      <c r="B3736" s="17" t="s">
        <v>283</v>
      </c>
      <c r="C3736" s="17" t="s">
        <v>3923</v>
      </c>
      <c r="D3736" s="17" t="s">
        <v>3947</v>
      </c>
    </row>
    <row r="3737" spans="1:4">
      <c r="A3737" s="17">
        <v>1950061</v>
      </c>
      <c r="B3737" s="17" t="s">
        <v>283</v>
      </c>
      <c r="C3737" s="17" t="s">
        <v>3923</v>
      </c>
      <c r="D3737" s="17" t="s">
        <v>3948</v>
      </c>
    </row>
    <row r="3738" spans="1:4">
      <c r="A3738" s="17">
        <v>1940004</v>
      </c>
      <c r="B3738" s="17" t="s">
        <v>283</v>
      </c>
      <c r="C3738" s="17" t="s">
        <v>3923</v>
      </c>
      <c r="D3738" s="17" t="s">
        <v>3949</v>
      </c>
    </row>
    <row r="3739" spans="1:4">
      <c r="A3739" s="17">
        <v>1940213</v>
      </c>
      <c r="B3739" s="17" t="s">
        <v>283</v>
      </c>
      <c r="C3739" s="17" t="s">
        <v>3923</v>
      </c>
      <c r="D3739" s="17" t="s">
        <v>3950</v>
      </c>
    </row>
    <row r="3740" spans="1:4">
      <c r="A3740" s="17">
        <v>1940021</v>
      </c>
      <c r="B3740" s="17" t="s">
        <v>283</v>
      </c>
      <c r="C3740" s="17" t="s">
        <v>3923</v>
      </c>
      <c r="D3740" s="17" t="s">
        <v>2067</v>
      </c>
    </row>
    <row r="3741" spans="1:4">
      <c r="A3741" s="17">
        <v>1940044</v>
      </c>
      <c r="B3741" s="17" t="s">
        <v>283</v>
      </c>
      <c r="C3741" s="17" t="s">
        <v>3923</v>
      </c>
      <c r="D3741" s="17" t="s">
        <v>3951</v>
      </c>
    </row>
    <row r="3742" spans="1:4">
      <c r="A3742" s="17">
        <v>1940011</v>
      </c>
      <c r="B3742" s="17" t="s">
        <v>283</v>
      </c>
      <c r="C3742" s="17" t="s">
        <v>3923</v>
      </c>
      <c r="D3742" s="17" t="s">
        <v>3952</v>
      </c>
    </row>
    <row r="3743" spans="1:4">
      <c r="A3743" s="17">
        <v>1940043</v>
      </c>
      <c r="B3743" s="17" t="s">
        <v>283</v>
      </c>
      <c r="C3743" s="17" t="s">
        <v>3923</v>
      </c>
      <c r="D3743" s="17" t="s">
        <v>3953</v>
      </c>
    </row>
    <row r="3744" spans="1:4">
      <c r="A3744" s="17">
        <v>1940046</v>
      </c>
      <c r="B3744" s="17" t="s">
        <v>283</v>
      </c>
      <c r="C3744" s="17" t="s">
        <v>3923</v>
      </c>
      <c r="D3744" s="17" t="s">
        <v>3954</v>
      </c>
    </row>
    <row r="3745" spans="1:4">
      <c r="A3745" s="17">
        <v>1940038</v>
      </c>
      <c r="B3745" s="17" t="s">
        <v>283</v>
      </c>
      <c r="C3745" s="17" t="s">
        <v>3923</v>
      </c>
      <c r="D3745" s="17" t="s">
        <v>2745</v>
      </c>
    </row>
    <row r="3746" spans="1:4">
      <c r="A3746" s="17">
        <v>1940034</v>
      </c>
      <c r="B3746" s="17" t="s">
        <v>283</v>
      </c>
      <c r="C3746" s="17" t="s">
        <v>3923</v>
      </c>
      <c r="D3746" s="17" t="s">
        <v>3955</v>
      </c>
    </row>
    <row r="3747" spans="1:4">
      <c r="A3747" s="17">
        <v>1950053</v>
      </c>
      <c r="B3747" s="17" t="s">
        <v>283</v>
      </c>
      <c r="C3747" s="17" t="s">
        <v>3923</v>
      </c>
      <c r="D3747" s="17" t="s">
        <v>3956</v>
      </c>
    </row>
    <row r="3748" spans="1:4">
      <c r="A3748" s="17">
        <v>1950063</v>
      </c>
      <c r="B3748" s="17" t="s">
        <v>283</v>
      </c>
      <c r="C3748" s="17" t="s">
        <v>3923</v>
      </c>
      <c r="D3748" s="17" t="s">
        <v>3957</v>
      </c>
    </row>
    <row r="3749" spans="1:4">
      <c r="A3749" s="17">
        <v>1940013</v>
      </c>
      <c r="B3749" s="17" t="s">
        <v>283</v>
      </c>
      <c r="C3749" s="17" t="s">
        <v>3923</v>
      </c>
      <c r="D3749" s="17" t="s">
        <v>3958</v>
      </c>
    </row>
    <row r="3750" spans="1:4">
      <c r="A3750" s="17">
        <v>1940042</v>
      </c>
      <c r="B3750" s="17" t="s">
        <v>283</v>
      </c>
      <c r="C3750" s="17" t="s">
        <v>3923</v>
      </c>
      <c r="D3750" s="17" t="s">
        <v>3959</v>
      </c>
    </row>
    <row r="3751" spans="1:4">
      <c r="A3751" s="17">
        <v>1950056</v>
      </c>
      <c r="B3751" s="17" t="s">
        <v>283</v>
      </c>
      <c r="C3751" s="17" t="s">
        <v>3923</v>
      </c>
      <c r="D3751" s="17" t="s">
        <v>3960</v>
      </c>
    </row>
    <row r="3752" spans="1:4">
      <c r="A3752" s="17">
        <v>1950052</v>
      </c>
      <c r="B3752" s="17" t="s">
        <v>283</v>
      </c>
      <c r="C3752" s="17" t="s">
        <v>3923</v>
      </c>
      <c r="D3752" s="17" t="s">
        <v>3961</v>
      </c>
    </row>
    <row r="3753" spans="1:4">
      <c r="A3753" s="17">
        <v>1940039</v>
      </c>
      <c r="B3753" s="17" t="s">
        <v>283</v>
      </c>
      <c r="C3753" s="17" t="s">
        <v>3923</v>
      </c>
      <c r="D3753" s="17" t="s">
        <v>3962</v>
      </c>
    </row>
    <row r="3754" spans="1:4">
      <c r="A3754" s="17">
        <v>1950039</v>
      </c>
      <c r="B3754" s="17" t="s">
        <v>283</v>
      </c>
      <c r="C3754" s="17" t="s">
        <v>3923</v>
      </c>
      <c r="D3754" s="17" t="s">
        <v>3963</v>
      </c>
    </row>
    <row r="3755" spans="1:4">
      <c r="A3755" s="17">
        <v>1940032</v>
      </c>
      <c r="B3755" s="17" t="s">
        <v>283</v>
      </c>
      <c r="C3755" s="17" t="s">
        <v>3923</v>
      </c>
      <c r="D3755" s="17" t="s">
        <v>3964</v>
      </c>
    </row>
    <row r="3756" spans="1:4">
      <c r="A3756" s="17">
        <v>1940031</v>
      </c>
      <c r="B3756" s="17" t="s">
        <v>283</v>
      </c>
      <c r="C3756" s="17" t="s">
        <v>3923</v>
      </c>
      <c r="D3756" s="17" t="s">
        <v>3965</v>
      </c>
    </row>
    <row r="3757" spans="1:4">
      <c r="A3757" s="17">
        <v>1940002</v>
      </c>
      <c r="B3757" s="17" t="s">
        <v>283</v>
      </c>
      <c r="C3757" s="17" t="s">
        <v>3923</v>
      </c>
      <c r="D3757" s="17" t="s">
        <v>3966</v>
      </c>
    </row>
    <row r="3758" spans="1:4">
      <c r="A3758" s="17">
        <v>1940045</v>
      </c>
      <c r="B3758" s="17" t="s">
        <v>283</v>
      </c>
      <c r="C3758" s="17" t="s">
        <v>3923</v>
      </c>
      <c r="D3758" s="17" t="s">
        <v>3967</v>
      </c>
    </row>
    <row r="3759" spans="1:4">
      <c r="A3759" s="17">
        <v>1940005</v>
      </c>
      <c r="B3759" s="17" t="s">
        <v>283</v>
      </c>
      <c r="C3759" s="17" t="s">
        <v>3923</v>
      </c>
      <c r="D3759" s="17" t="s">
        <v>3968</v>
      </c>
    </row>
    <row r="3760" spans="1:4">
      <c r="A3760" s="17">
        <v>1950054</v>
      </c>
      <c r="B3760" s="17" t="s">
        <v>283</v>
      </c>
      <c r="C3760" s="17" t="s">
        <v>3923</v>
      </c>
      <c r="D3760" s="17" t="s">
        <v>3969</v>
      </c>
    </row>
    <row r="3761" spans="1:4">
      <c r="A3761" s="17">
        <v>1950055</v>
      </c>
      <c r="B3761" s="17" t="s">
        <v>283</v>
      </c>
      <c r="C3761" s="17" t="s">
        <v>3923</v>
      </c>
      <c r="D3761" s="17" t="s">
        <v>3970</v>
      </c>
    </row>
    <row r="3762" spans="1:4">
      <c r="A3762" s="17">
        <v>1940022</v>
      </c>
      <c r="B3762" s="17" t="s">
        <v>283</v>
      </c>
      <c r="C3762" s="17" t="s">
        <v>3923</v>
      </c>
      <c r="D3762" s="17" t="s">
        <v>3971</v>
      </c>
    </row>
    <row r="3763" spans="1:4">
      <c r="A3763" s="17">
        <v>1950073</v>
      </c>
      <c r="B3763" s="17" t="s">
        <v>283</v>
      </c>
      <c r="C3763" s="17" t="s">
        <v>3923</v>
      </c>
      <c r="D3763" s="17" t="s">
        <v>3972</v>
      </c>
    </row>
    <row r="3764" spans="1:4">
      <c r="A3764" s="17">
        <v>1940214</v>
      </c>
      <c r="B3764" s="17" t="s">
        <v>283</v>
      </c>
      <c r="C3764" s="17" t="s">
        <v>3923</v>
      </c>
      <c r="D3764" s="17" t="s">
        <v>3973</v>
      </c>
    </row>
    <row r="3765" spans="1:4">
      <c r="A3765" s="17">
        <v>1950075</v>
      </c>
      <c r="B3765" s="17" t="s">
        <v>283</v>
      </c>
      <c r="C3765" s="17" t="s">
        <v>3923</v>
      </c>
      <c r="D3765" s="17" t="s">
        <v>3974</v>
      </c>
    </row>
    <row r="3766" spans="1:4">
      <c r="A3766" s="17">
        <v>1950074</v>
      </c>
      <c r="B3766" s="17" t="s">
        <v>283</v>
      </c>
      <c r="C3766" s="17" t="s">
        <v>3923</v>
      </c>
      <c r="D3766" s="17" t="s">
        <v>3975</v>
      </c>
    </row>
    <row r="3767" spans="1:4">
      <c r="A3767" s="17">
        <v>1840000</v>
      </c>
      <c r="B3767" s="17" t="s">
        <v>283</v>
      </c>
      <c r="C3767" s="17" t="s">
        <v>3976</v>
      </c>
      <c r="D3767" s="17" t="s">
        <v>285</v>
      </c>
    </row>
    <row r="3768" spans="1:4">
      <c r="A3768" s="17">
        <v>1840002</v>
      </c>
      <c r="B3768" s="17" t="s">
        <v>283</v>
      </c>
      <c r="C3768" s="17" t="s">
        <v>3976</v>
      </c>
      <c r="D3768" s="17" t="s">
        <v>3977</v>
      </c>
    </row>
    <row r="3769" spans="1:4">
      <c r="A3769" s="17">
        <v>1840005</v>
      </c>
      <c r="B3769" s="17" t="s">
        <v>283</v>
      </c>
      <c r="C3769" s="17" t="s">
        <v>3976</v>
      </c>
      <c r="D3769" s="17" t="s">
        <v>3978</v>
      </c>
    </row>
    <row r="3770" spans="1:4">
      <c r="A3770" s="17">
        <v>1840001</v>
      </c>
      <c r="B3770" s="17" t="s">
        <v>283</v>
      </c>
      <c r="C3770" s="17" t="s">
        <v>3976</v>
      </c>
      <c r="D3770" s="17" t="s">
        <v>3979</v>
      </c>
    </row>
    <row r="3771" spans="1:4">
      <c r="A3771" s="17">
        <v>1840012</v>
      </c>
      <c r="B3771" s="17" t="s">
        <v>283</v>
      </c>
      <c r="C3771" s="17" t="s">
        <v>3976</v>
      </c>
      <c r="D3771" s="17" t="s">
        <v>2067</v>
      </c>
    </row>
    <row r="3772" spans="1:4">
      <c r="A3772" s="17">
        <v>1840014</v>
      </c>
      <c r="B3772" s="17" t="s">
        <v>283</v>
      </c>
      <c r="C3772" s="17" t="s">
        <v>3976</v>
      </c>
      <c r="D3772" s="17" t="s">
        <v>3980</v>
      </c>
    </row>
    <row r="3773" spans="1:4">
      <c r="A3773" s="17">
        <v>1840015</v>
      </c>
      <c r="B3773" s="17" t="s">
        <v>283</v>
      </c>
      <c r="C3773" s="17" t="s">
        <v>3976</v>
      </c>
      <c r="D3773" s="17" t="s">
        <v>3981</v>
      </c>
    </row>
    <row r="3774" spans="1:4">
      <c r="A3774" s="17">
        <v>1840011</v>
      </c>
      <c r="B3774" s="17" t="s">
        <v>283</v>
      </c>
      <c r="C3774" s="17" t="s">
        <v>3976</v>
      </c>
      <c r="D3774" s="17" t="s">
        <v>3680</v>
      </c>
    </row>
    <row r="3775" spans="1:4">
      <c r="A3775" s="17">
        <v>1840004</v>
      </c>
      <c r="B3775" s="17" t="s">
        <v>283</v>
      </c>
      <c r="C3775" s="17" t="s">
        <v>3976</v>
      </c>
      <c r="D3775" s="17" t="s">
        <v>3230</v>
      </c>
    </row>
    <row r="3776" spans="1:4">
      <c r="A3776" s="17">
        <v>1840013</v>
      </c>
      <c r="B3776" s="17" t="s">
        <v>283</v>
      </c>
      <c r="C3776" s="17" t="s">
        <v>3976</v>
      </c>
      <c r="D3776" s="17" t="s">
        <v>3982</v>
      </c>
    </row>
    <row r="3777" spans="1:4">
      <c r="A3777" s="17">
        <v>1840003</v>
      </c>
      <c r="B3777" s="17" t="s">
        <v>283</v>
      </c>
      <c r="C3777" s="17" t="s">
        <v>3976</v>
      </c>
      <c r="D3777" s="17" t="s">
        <v>3763</v>
      </c>
    </row>
    <row r="3778" spans="1:4">
      <c r="A3778" s="17">
        <v>1870000</v>
      </c>
      <c r="B3778" s="17" t="s">
        <v>283</v>
      </c>
      <c r="C3778" s="17" t="s">
        <v>3983</v>
      </c>
      <c r="D3778" s="17" t="s">
        <v>285</v>
      </c>
    </row>
    <row r="3779" spans="1:4">
      <c r="A3779" s="17">
        <v>1870001</v>
      </c>
      <c r="B3779" s="17" t="s">
        <v>283</v>
      </c>
      <c r="C3779" s="17" t="s">
        <v>3983</v>
      </c>
      <c r="D3779" s="17" t="s">
        <v>3984</v>
      </c>
    </row>
    <row r="3780" spans="1:4">
      <c r="A3780" s="17">
        <v>1870031</v>
      </c>
      <c r="B3780" s="17" t="s">
        <v>283</v>
      </c>
      <c r="C3780" s="17" t="s">
        <v>3983</v>
      </c>
      <c r="D3780" s="17" t="s">
        <v>3985</v>
      </c>
    </row>
    <row r="3781" spans="1:4">
      <c r="A3781" s="17">
        <v>1870035</v>
      </c>
      <c r="B3781" s="17" t="s">
        <v>283</v>
      </c>
      <c r="C3781" s="17" t="s">
        <v>3983</v>
      </c>
      <c r="D3781" s="17" t="s">
        <v>3986</v>
      </c>
    </row>
    <row r="3782" spans="1:4">
      <c r="A3782" s="17">
        <v>1870032</v>
      </c>
      <c r="B3782" s="17" t="s">
        <v>283</v>
      </c>
      <c r="C3782" s="17" t="s">
        <v>3983</v>
      </c>
      <c r="D3782" s="17" t="s">
        <v>3987</v>
      </c>
    </row>
    <row r="3783" spans="1:4">
      <c r="A3783" s="17">
        <v>1870043</v>
      </c>
      <c r="B3783" s="17" t="s">
        <v>283</v>
      </c>
      <c r="C3783" s="17" t="s">
        <v>3983</v>
      </c>
      <c r="D3783" s="17" t="s">
        <v>3988</v>
      </c>
    </row>
    <row r="3784" spans="1:4">
      <c r="A3784" s="17">
        <v>1870045</v>
      </c>
      <c r="B3784" s="17" t="s">
        <v>283</v>
      </c>
      <c r="C3784" s="17" t="s">
        <v>3983</v>
      </c>
      <c r="D3784" s="17" t="s">
        <v>3989</v>
      </c>
    </row>
    <row r="3785" spans="1:4">
      <c r="A3785" s="17">
        <v>1870044</v>
      </c>
      <c r="B3785" s="17" t="s">
        <v>283</v>
      </c>
      <c r="C3785" s="17" t="s">
        <v>3983</v>
      </c>
      <c r="D3785" s="17" t="s">
        <v>3990</v>
      </c>
    </row>
    <row r="3786" spans="1:4">
      <c r="A3786" s="17">
        <v>1870034</v>
      </c>
      <c r="B3786" s="17" t="s">
        <v>283</v>
      </c>
      <c r="C3786" s="17" t="s">
        <v>3983</v>
      </c>
      <c r="D3786" s="17" t="s">
        <v>3388</v>
      </c>
    </row>
    <row r="3787" spans="1:4">
      <c r="A3787" s="17">
        <v>1870023</v>
      </c>
      <c r="B3787" s="17" t="s">
        <v>283</v>
      </c>
      <c r="C3787" s="17" t="s">
        <v>3983</v>
      </c>
      <c r="D3787" s="17" t="s">
        <v>3991</v>
      </c>
    </row>
    <row r="3788" spans="1:4">
      <c r="A3788" s="17">
        <v>1870022</v>
      </c>
      <c r="B3788" s="17" t="s">
        <v>283</v>
      </c>
      <c r="C3788" s="17" t="s">
        <v>3983</v>
      </c>
      <c r="D3788" s="17" t="s">
        <v>3992</v>
      </c>
    </row>
    <row r="3789" spans="1:4">
      <c r="A3789" s="17">
        <v>1870021</v>
      </c>
      <c r="B3789" s="17" t="s">
        <v>283</v>
      </c>
      <c r="C3789" s="17" t="s">
        <v>3983</v>
      </c>
      <c r="D3789" s="17" t="s">
        <v>3993</v>
      </c>
    </row>
    <row r="3790" spans="1:4">
      <c r="A3790" s="17">
        <v>1870011</v>
      </c>
      <c r="B3790" s="17" t="s">
        <v>283</v>
      </c>
      <c r="C3790" s="17" t="s">
        <v>3983</v>
      </c>
      <c r="D3790" s="17" t="s">
        <v>3994</v>
      </c>
    </row>
    <row r="3791" spans="1:4">
      <c r="A3791" s="17">
        <v>1870024</v>
      </c>
      <c r="B3791" s="17" t="s">
        <v>283</v>
      </c>
      <c r="C3791" s="17" t="s">
        <v>3983</v>
      </c>
      <c r="D3791" s="17" t="s">
        <v>3995</v>
      </c>
    </row>
    <row r="3792" spans="1:4">
      <c r="A3792" s="17">
        <v>1870025</v>
      </c>
      <c r="B3792" s="17" t="s">
        <v>283</v>
      </c>
      <c r="C3792" s="17" t="s">
        <v>3983</v>
      </c>
      <c r="D3792" s="17" t="s">
        <v>3996</v>
      </c>
    </row>
    <row r="3793" spans="1:4">
      <c r="A3793" s="17">
        <v>1870004</v>
      </c>
      <c r="B3793" s="17" t="s">
        <v>283</v>
      </c>
      <c r="C3793" s="17" t="s">
        <v>3983</v>
      </c>
      <c r="D3793" s="17" t="s">
        <v>2058</v>
      </c>
    </row>
    <row r="3794" spans="1:4">
      <c r="A3794" s="17">
        <v>1870033</v>
      </c>
      <c r="B3794" s="17" t="s">
        <v>283</v>
      </c>
      <c r="C3794" s="17" t="s">
        <v>3983</v>
      </c>
      <c r="D3794" s="17" t="s">
        <v>3997</v>
      </c>
    </row>
    <row r="3795" spans="1:4">
      <c r="A3795" s="17">
        <v>1870042</v>
      </c>
      <c r="B3795" s="17" t="s">
        <v>283</v>
      </c>
      <c r="C3795" s="17" t="s">
        <v>3983</v>
      </c>
      <c r="D3795" s="17" t="s">
        <v>3445</v>
      </c>
    </row>
    <row r="3796" spans="1:4">
      <c r="A3796" s="17">
        <v>1870002</v>
      </c>
      <c r="B3796" s="17" t="s">
        <v>283</v>
      </c>
      <c r="C3796" s="17" t="s">
        <v>3983</v>
      </c>
      <c r="D3796" s="17" t="s">
        <v>3998</v>
      </c>
    </row>
    <row r="3797" spans="1:4">
      <c r="A3797" s="17">
        <v>1870003</v>
      </c>
      <c r="B3797" s="17" t="s">
        <v>283</v>
      </c>
      <c r="C3797" s="17" t="s">
        <v>3983</v>
      </c>
      <c r="D3797" s="17" t="s">
        <v>3999</v>
      </c>
    </row>
    <row r="3798" spans="1:4">
      <c r="A3798" s="17">
        <v>1870041</v>
      </c>
      <c r="B3798" s="17" t="s">
        <v>283</v>
      </c>
      <c r="C3798" s="17" t="s">
        <v>3983</v>
      </c>
      <c r="D3798" s="17" t="s">
        <v>4000</v>
      </c>
    </row>
    <row r="3799" spans="1:4">
      <c r="A3799" s="17">
        <v>1870012</v>
      </c>
      <c r="B3799" s="17" t="s">
        <v>283</v>
      </c>
      <c r="C3799" s="17" t="s">
        <v>3983</v>
      </c>
      <c r="D3799" s="17" t="s">
        <v>4001</v>
      </c>
    </row>
    <row r="3800" spans="1:4">
      <c r="A3800" s="17">
        <v>1870013</v>
      </c>
      <c r="B3800" s="17" t="s">
        <v>283</v>
      </c>
      <c r="C3800" s="17" t="s">
        <v>3983</v>
      </c>
      <c r="D3800" s="17" t="s">
        <v>4002</v>
      </c>
    </row>
    <row r="3801" spans="1:4">
      <c r="A3801" s="17">
        <v>1910000</v>
      </c>
      <c r="B3801" s="17" t="s">
        <v>283</v>
      </c>
      <c r="C3801" s="17" t="s">
        <v>4003</v>
      </c>
      <c r="D3801" s="17" t="s">
        <v>285</v>
      </c>
    </row>
    <row r="3802" spans="1:4">
      <c r="A3802" s="17">
        <v>1910065</v>
      </c>
      <c r="B3802" s="17" t="s">
        <v>283</v>
      </c>
      <c r="C3802" s="17" t="s">
        <v>4003</v>
      </c>
      <c r="D3802" s="17" t="s">
        <v>4004</v>
      </c>
    </row>
    <row r="3803" spans="1:4">
      <c r="A3803" s="17">
        <v>1910022</v>
      </c>
      <c r="B3803" s="17" t="s">
        <v>283</v>
      </c>
      <c r="C3803" s="17" t="s">
        <v>4003</v>
      </c>
      <c r="D3803" s="17" t="s">
        <v>3236</v>
      </c>
    </row>
    <row r="3804" spans="1:4">
      <c r="A3804" s="17">
        <v>1910021</v>
      </c>
      <c r="B3804" s="17" t="s">
        <v>283</v>
      </c>
      <c r="C3804" s="17" t="s">
        <v>4003</v>
      </c>
      <c r="D3804" s="17" t="s">
        <v>4005</v>
      </c>
    </row>
    <row r="3805" spans="1:4">
      <c r="A3805" s="17">
        <v>1910061</v>
      </c>
      <c r="B3805" s="17" t="s">
        <v>283</v>
      </c>
      <c r="C3805" s="17" t="s">
        <v>4003</v>
      </c>
      <c r="D3805" s="17" t="s">
        <v>4006</v>
      </c>
    </row>
    <row r="3806" spans="1:4">
      <c r="A3806" s="17">
        <v>1910034</v>
      </c>
      <c r="B3806" s="17" t="s">
        <v>283</v>
      </c>
      <c r="C3806" s="17" t="s">
        <v>4003</v>
      </c>
      <c r="D3806" s="17" t="s">
        <v>4007</v>
      </c>
    </row>
    <row r="3807" spans="1:4">
      <c r="A3807" s="17">
        <v>1910014</v>
      </c>
      <c r="B3807" s="17" t="s">
        <v>283</v>
      </c>
      <c r="C3807" s="17" t="s">
        <v>4003</v>
      </c>
      <c r="D3807" s="17" t="s">
        <v>4008</v>
      </c>
    </row>
    <row r="3808" spans="1:4">
      <c r="A3808" s="17">
        <v>1910015</v>
      </c>
      <c r="B3808" s="17" t="s">
        <v>283</v>
      </c>
      <c r="C3808" s="17" t="s">
        <v>4003</v>
      </c>
      <c r="D3808" s="17" t="s">
        <v>4009</v>
      </c>
    </row>
    <row r="3809" spans="1:4">
      <c r="A3809" s="17">
        <v>1910001</v>
      </c>
      <c r="B3809" s="17" t="s">
        <v>283</v>
      </c>
      <c r="C3809" s="17" t="s">
        <v>4003</v>
      </c>
      <c r="D3809" s="17" t="s">
        <v>3388</v>
      </c>
    </row>
    <row r="3810" spans="1:4">
      <c r="A3810" s="17">
        <v>1910063</v>
      </c>
      <c r="B3810" s="17" t="s">
        <v>283</v>
      </c>
      <c r="C3810" s="17" t="s">
        <v>4003</v>
      </c>
      <c r="D3810" s="17" t="s">
        <v>4010</v>
      </c>
    </row>
    <row r="3811" spans="1:4">
      <c r="A3811" s="17">
        <v>1910023</v>
      </c>
      <c r="B3811" s="17" t="s">
        <v>283</v>
      </c>
      <c r="C3811" s="17" t="s">
        <v>4003</v>
      </c>
      <c r="D3811" s="17" t="s">
        <v>4011</v>
      </c>
    </row>
    <row r="3812" spans="1:4">
      <c r="A3812" s="17">
        <v>1910002</v>
      </c>
      <c r="B3812" s="17" t="s">
        <v>283</v>
      </c>
      <c r="C3812" s="17" t="s">
        <v>4003</v>
      </c>
      <c r="D3812" s="17" t="s">
        <v>3051</v>
      </c>
    </row>
    <row r="3813" spans="1:4">
      <c r="A3813" s="17">
        <v>1910016</v>
      </c>
      <c r="B3813" s="17" t="s">
        <v>283</v>
      </c>
      <c r="C3813" s="17" t="s">
        <v>4003</v>
      </c>
      <c r="D3813" s="17" t="s">
        <v>3535</v>
      </c>
    </row>
    <row r="3814" spans="1:4">
      <c r="A3814" s="17">
        <v>1910031</v>
      </c>
      <c r="B3814" s="17" t="s">
        <v>283</v>
      </c>
      <c r="C3814" s="17" t="s">
        <v>4003</v>
      </c>
      <c r="D3814" s="17" t="s">
        <v>4012</v>
      </c>
    </row>
    <row r="3815" spans="1:4">
      <c r="A3815" s="17">
        <v>1910062</v>
      </c>
      <c r="B3815" s="17" t="s">
        <v>283</v>
      </c>
      <c r="C3815" s="17" t="s">
        <v>4003</v>
      </c>
      <c r="D3815" s="17" t="s">
        <v>4013</v>
      </c>
    </row>
    <row r="3816" spans="1:4">
      <c r="A3816" s="17">
        <v>1910051</v>
      </c>
      <c r="B3816" s="17" t="s">
        <v>283</v>
      </c>
      <c r="C3816" s="17" t="s">
        <v>4003</v>
      </c>
      <c r="D3816" s="17" t="s">
        <v>4014</v>
      </c>
    </row>
    <row r="3817" spans="1:4">
      <c r="A3817" s="17">
        <v>1910053</v>
      </c>
      <c r="B3817" s="17" t="s">
        <v>283</v>
      </c>
      <c r="C3817" s="17" t="s">
        <v>4003</v>
      </c>
      <c r="D3817" s="17" t="s">
        <v>4015</v>
      </c>
    </row>
    <row r="3818" spans="1:4">
      <c r="A3818" s="17">
        <v>1910055</v>
      </c>
      <c r="B3818" s="17" t="s">
        <v>283</v>
      </c>
      <c r="C3818" s="17" t="s">
        <v>4003</v>
      </c>
      <c r="D3818" s="17" t="s">
        <v>4016</v>
      </c>
    </row>
    <row r="3819" spans="1:4">
      <c r="A3819" s="17">
        <v>1910052</v>
      </c>
      <c r="B3819" s="17" t="s">
        <v>283</v>
      </c>
      <c r="C3819" s="17" t="s">
        <v>4003</v>
      </c>
      <c r="D3819" s="17" t="s">
        <v>4017</v>
      </c>
    </row>
    <row r="3820" spans="1:4">
      <c r="A3820" s="17">
        <v>1910054</v>
      </c>
      <c r="B3820" s="17" t="s">
        <v>283</v>
      </c>
      <c r="C3820" s="17" t="s">
        <v>4003</v>
      </c>
      <c r="D3820" s="17" t="s">
        <v>4018</v>
      </c>
    </row>
    <row r="3821" spans="1:4">
      <c r="A3821" s="17">
        <v>1910012</v>
      </c>
      <c r="B3821" s="17" t="s">
        <v>283</v>
      </c>
      <c r="C3821" s="17" t="s">
        <v>4003</v>
      </c>
      <c r="D3821" s="17" t="s">
        <v>4019</v>
      </c>
    </row>
    <row r="3822" spans="1:4">
      <c r="A3822" s="17">
        <v>1910003</v>
      </c>
      <c r="B3822" s="17" t="s">
        <v>283</v>
      </c>
      <c r="C3822" s="17" t="s">
        <v>4003</v>
      </c>
      <c r="D3822" s="17" t="s">
        <v>4020</v>
      </c>
    </row>
    <row r="3823" spans="1:4">
      <c r="A3823" s="17">
        <v>1910011</v>
      </c>
      <c r="B3823" s="17" t="s">
        <v>283</v>
      </c>
      <c r="C3823" s="17" t="s">
        <v>4003</v>
      </c>
      <c r="D3823" s="17" t="s">
        <v>4021</v>
      </c>
    </row>
    <row r="3824" spans="1:4">
      <c r="A3824" s="17">
        <v>1910043</v>
      </c>
      <c r="B3824" s="17" t="s">
        <v>283</v>
      </c>
      <c r="C3824" s="17" t="s">
        <v>4003</v>
      </c>
      <c r="D3824" s="17" t="s">
        <v>4022</v>
      </c>
    </row>
    <row r="3825" spans="1:4">
      <c r="A3825" s="17">
        <v>1910064</v>
      </c>
      <c r="B3825" s="17" t="s">
        <v>283</v>
      </c>
      <c r="C3825" s="17" t="s">
        <v>4003</v>
      </c>
      <c r="D3825" s="17" t="s">
        <v>4023</v>
      </c>
    </row>
    <row r="3826" spans="1:4">
      <c r="A3826" s="17">
        <v>1910042</v>
      </c>
      <c r="B3826" s="17" t="s">
        <v>283</v>
      </c>
      <c r="C3826" s="17" t="s">
        <v>4003</v>
      </c>
      <c r="D3826" s="17" t="s">
        <v>4024</v>
      </c>
    </row>
    <row r="3827" spans="1:4">
      <c r="A3827" s="17">
        <v>1910024</v>
      </c>
      <c r="B3827" s="17" t="s">
        <v>283</v>
      </c>
      <c r="C3827" s="17" t="s">
        <v>4003</v>
      </c>
      <c r="D3827" s="17" t="s">
        <v>4025</v>
      </c>
    </row>
    <row r="3828" spans="1:4">
      <c r="A3828" s="17">
        <v>1910032</v>
      </c>
      <c r="B3828" s="17" t="s">
        <v>283</v>
      </c>
      <c r="C3828" s="17" t="s">
        <v>4003</v>
      </c>
      <c r="D3828" s="17" t="s">
        <v>4026</v>
      </c>
    </row>
    <row r="3829" spans="1:4">
      <c r="A3829" s="17">
        <v>1910041</v>
      </c>
      <c r="B3829" s="17" t="s">
        <v>283</v>
      </c>
      <c r="C3829" s="17" t="s">
        <v>4003</v>
      </c>
      <c r="D3829" s="17" t="s">
        <v>4027</v>
      </c>
    </row>
    <row r="3830" spans="1:4">
      <c r="A3830" s="17">
        <v>1910013</v>
      </c>
      <c r="B3830" s="17" t="s">
        <v>283</v>
      </c>
      <c r="C3830" s="17" t="s">
        <v>4003</v>
      </c>
      <c r="D3830" s="17" t="s">
        <v>4028</v>
      </c>
    </row>
    <row r="3831" spans="1:4">
      <c r="A3831" s="17">
        <v>1910033</v>
      </c>
      <c r="B3831" s="17" t="s">
        <v>283</v>
      </c>
      <c r="C3831" s="17" t="s">
        <v>4003</v>
      </c>
      <c r="D3831" s="17" t="s">
        <v>4029</v>
      </c>
    </row>
    <row r="3832" spans="1:4">
      <c r="A3832" s="17">
        <v>1890000</v>
      </c>
      <c r="B3832" s="17" t="s">
        <v>283</v>
      </c>
      <c r="C3832" s="17" t="s">
        <v>4030</v>
      </c>
      <c r="D3832" s="17" t="s">
        <v>285</v>
      </c>
    </row>
    <row r="3833" spans="1:4">
      <c r="A3833" s="17">
        <v>1890002</v>
      </c>
      <c r="B3833" s="17" t="s">
        <v>283</v>
      </c>
      <c r="C3833" s="17" t="s">
        <v>4030</v>
      </c>
      <c r="D3833" s="17" t="s">
        <v>4031</v>
      </c>
    </row>
    <row r="3834" spans="1:4">
      <c r="A3834" s="17">
        <v>1890001</v>
      </c>
      <c r="B3834" s="17" t="s">
        <v>283</v>
      </c>
      <c r="C3834" s="17" t="s">
        <v>4030</v>
      </c>
      <c r="D3834" s="17" t="s">
        <v>4032</v>
      </c>
    </row>
    <row r="3835" spans="1:4">
      <c r="A3835" s="17">
        <v>1890011</v>
      </c>
      <c r="B3835" s="17" t="s">
        <v>283</v>
      </c>
      <c r="C3835" s="17" t="s">
        <v>4030</v>
      </c>
      <c r="D3835" s="17" t="s">
        <v>4033</v>
      </c>
    </row>
    <row r="3836" spans="1:4">
      <c r="A3836" s="17">
        <v>1890003</v>
      </c>
      <c r="B3836" s="17" t="s">
        <v>283</v>
      </c>
      <c r="C3836" s="17" t="s">
        <v>4030</v>
      </c>
      <c r="D3836" s="17" t="s">
        <v>4034</v>
      </c>
    </row>
    <row r="3837" spans="1:4">
      <c r="A3837" s="17">
        <v>1890013</v>
      </c>
      <c r="B3837" s="17" t="s">
        <v>283</v>
      </c>
      <c r="C3837" s="17" t="s">
        <v>4030</v>
      </c>
      <c r="D3837" s="17" t="s">
        <v>3388</v>
      </c>
    </row>
    <row r="3838" spans="1:4">
      <c r="A3838" s="17">
        <v>1890021</v>
      </c>
      <c r="B3838" s="17" t="s">
        <v>283</v>
      </c>
      <c r="C3838" s="17" t="s">
        <v>4030</v>
      </c>
      <c r="D3838" s="17" t="s">
        <v>3721</v>
      </c>
    </row>
    <row r="3839" spans="1:4">
      <c r="A3839" s="17">
        <v>1890026</v>
      </c>
      <c r="B3839" s="17" t="s">
        <v>283</v>
      </c>
      <c r="C3839" s="17" t="s">
        <v>4030</v>
      </c>
      <c r="D3839" s="17" t="s">
        <v>4035</v>
      </c>
    </row>
    <row r="3840" spans="1:4">
      <c r="A3840" s="17">
        <v>1890022</v>
      </c>
      <c r="B3840" s="17" t="s">
        <v>283</v>
      </c>
      <c r="C3840" s="17" t="s">
        <v>4030</v>
      </c>
      <c r="D3840" s="17" t="s">
        <v>4036</v>
      </c>
    </row>
    <row r="3841" spans="1:4">
      <c r="A3841" s="17">
        <v>1890012</v>
      </c>
      <c r="B3841" s="17" t="s">
        <v>283</v>
      </c>
      <c r="C3841" s="17" t="s">
        <v>4030</v>
      </c>
      <c r="D3841" s="17" t="s">
        <v>4037</v>
      </c>
    </row>
    <row r="3842" spans="1:4">
      <c r="A3842" s="17">
        <v>1890024</v>
      </c>
      <c r="B3842" s="17" t="s">
        <v>283</v>
      </c>
      <c r="C3842" s="17" t="s">
        <v>4030</v>
      </c>
      <c r="D3842" s="17" t="s">
        <v>3455</v>
      </c>
    </row>
    <row r="3843" spans="1:4">
      <c r="A3843" s="17">
        <v>1890014</v>
      </c>
      <c r="B3843" s="17" t="s">
        <v>283</v>
      </c>
      <c r="C3843" s="17" t="s">
        <v>4030</v>
      </c>
      <c r="D3843" s="17" t="s">
        <v>3230</v>
      </c>
    </row>
    <row r="3844" spans="1:4">
      <c r="A3844" s="17">
        <v>1890023</v>
      </c>
      <c r="B3844" s="17" t="s">
        <v>283</v>
      </c>
      <c r="C3844" s="17" t="s">
        <v>4030</v>
      </c>
      <c r="D3844" s="17" t="s">
        <v>4038</v>
      </c>
    </row>
    <row r="3845" spans="1:4">
      <c r="A3845" s="17">
        <v>1890025</v>
      </c>
      <c r="B3845" s="17" t="s">
        <v>283</v>
      </c>
      <c r="C3845" s="17" t="s">
        <v>4030</v>
      </c>
      <c r="D3845" s="17" t="s">
        <v>4039</v>
      </c>
    </row>
    <row r="3846" spans="1:4">
      <c r="A3846" s="17">
        <v>1850000</v>
      </c>
      <c r="B3846" s="17" t="s">
        <v>283</v>
      </c>
      <c r="C3846" s="17" t="s">
        <v>4040</v>
      </c>
      <c r="D3846" s="17" t="s">
        <v>285</v>
      </c>
    </row>
    <row r="3847" spans="1:4">
      <c r="A3847" s="17">
        <v>1850024</v>
      </c>
      <c r="B3847" s="17" t="s">
        <v>283</v>
      </c>
      <c r="C3847" s="17" t="s">
        <v>4040</v>
      </c>
      <c r="D3847" s="17" t="s">
        <v>3417</v>
      </c>
    </row>
    <row r="3848" spans="1:4">
      <c r="A3848" s="17">
        <v>1850001</v>
      </c>
      <c r="B3848" s="17" t="s">
        <v>283</v>
      </c>
      <c r="C3848" s="17" t="s">
        <v>4040</v>
      </c>
      <c r="D3848" s="17" t="s">
        <v>2039</v>
      </c>
    </row>
    <row r="3849" spans="1:4">
      <c r="A3849" s="17">
        <v>1850004</v>
      </c>
      <c r="B3849" s="17" t="s">
        <v>283</v>
      </c>
      <c r="C3849" s="17" t="s">
        <v>4040</v>
      </c>
      <c r="D3849" s="17" t="s">
        <v>3051</v>
      </c>
    </row>
    <row r="3850" spans="1:4">
      <c r="A3850" s="17">
        <v>1850036</v>
      </c>
      <c r="B3850" s="17" t="s">
        <v>283</v>
      </c>
      <c r="C3850" s="17" t="s">
        <v>4040</v>
      </c>
      <c r="D3850" s="17" t="s">
        <v>4041</v>
      </c>
    </row>
    <row r="3851" spans="1:4">
      <c r="A3851" s="17">
        <v>1850003</v>
      </c>
      <c r="B3851" s="17" t="s">
        <v>283</v>
      </c>
      <c r="C3851" s="17" t="s">
        <v>4040</v>
      </c>
      <c r="D3851" s="17" t="s">
        <v>4042</v>
      </c>
    </row>
    <row r="3852" spans="1:4">
      <c r="A3852" s="17">
        <v>1850033</v>
      </c>
      <c r="B3852" s="17" t="s">
        <v>283</v>
      </c>
      <c r="C3852" s="17" t="s">
        <v>4040</v>
      </c>
      <c r="D3852" s="17" t="s">
        <v>4043</v>
      </c>
    </row>
    <row r="3853" spans="1:4">
      <c r="A3853" s="17">
        <v>1850005</v>
      </c>
      <c r="B3853" s="17" t="s">
        <v>283</v>
      </c>
      <c r="C3853" s="17" t="s">
        <v>4040</v>
      </c>
      <c r="D3853" s="17" t="s">
        <v>3743</v>
      </c>
    </row>
    <row r="3854" spans="1:4">
      <c r="A3854" s="17">
        <v>1850013</v>
      </c>
      <c r="B3854" s="17" t="s">
        <v>283</v>
      </c>
      <c r="C3854" s="17" t="s">
        <v>4040</v>
      </c>
      <c r="D3854" s="17" t="s">
        <v>4044</v>
      </c>
    </row>
    <row r="3855" spans="1:4">
      <c r="A3855" s="17">
        <v>1850035</v>
      </c>
      <c r="B3855" s="17" t="s">
        <v>283</v>
      </c>
      <c r="C3855" s="17" t="s">
        <v>4040</v>
      </c>
      <c r="D3855" s="17" t="s">
        <v>3917</v>
      </c>
    </row>
    <row r="3856" spans="1:4">
      <c r="A3856" s="17">
        <v>1850023</v>
      </c>
      <c r="B3856" s="17" t="s">
        <v>283</v>
      </c>
      <c r="C3856" s="17" t="s">
        <v>4040</v>
      </c>
      <c r="D3856" s="17" t="s">
        <v>4045</v>
      </c>
    </row>
    <row r="3857" spans="1:4">
      <c r="A3857" s="17">
        <v>1850034</v>
      </c>
      <c r="B3857" s="17" t="s">
        <v>283</v>
      </c>
      <c r="C3857" s="17" t="s">
        <v>4040</v>
      </c>
      <c r="D3857" s="17" t="s">
        <v>4046</v>
      </c>
    </row>
    <row r="3858" spans="1:4">
      <c r="A3858" s="17">
        <v>1850014</v>
      </c>
      <c r="B3858" s="17" t="s">
        <v>283</v>
      </c>
      <c r="C3858" s="17" t="s">
        <v>4040</v>
      </c>
      <c r="D3858" s="17" t="s">
        <v>4047</v>
      </c>
    </row>
    <row r="3859" spans="1:4">
      <c r="A3859" s="17">
        <v>1850002</v>
      </c>
      <c r="B3859" s="17" t="s">
        <v>283</v>
      </c>
      <c r="C3859" s="17" t="s">
        <v>4040</v>
      </c>
      <c r="D3859" s="17" t="s">
        <v>4048</v>
      </c>
    </row>
    <row r="3860" spans="1:4">
      <c r="A3860" s="17">
        <v>1850022</v>
      </c>
      <c r="B3860" s="17" t="s">
        <v>283</v>
      </c>
      <c r="C3860" s="17" t="s">
        <v>4040</v>
      </c>
      <c r="D3860" s="17" t="s">
        <v>4049</v>
      </c>
    </row>
    <row r="3861" spans="1:4">
      <c r="A3861" s="17">
        <v>1850032</v>
      </c>
      <c r="B3861" s="17" t="s">
        <v>283</v>
      </c>
      <c r="C3861" s="17" t="s">
        <v>4040</v>
      </c>
      <c r="D3861" s="17" t="s">
        <v>3755</v>
      </c>
    </row>
    <row r="3862" spans="1:4">
      <c r="A3862" s="17">
        <v>1850031</v>
      </c>
      <c r="B3862" s="17" t="s">
        <v>283</v>
      </c>
      <c r="C3862" s="17" t="s">
        <v>4040</v>
      </c>
      <c r="D3862" s="17" t="s">
        <v>4050</v>
      </c>
    </row>
    <row r="3863" spans="1:4">
      <c r="A3863" s="17">
        <v>1850011</v>
      </c>
      <c r="B3863" s="17" t="s">
        <v>283</v>
      </c>
      <c r="C3863" s="17" t="s">
        <v>4040</v>
      </c>
      <c r="D3863" s="17" t="s">
        <v>4051</v>
      </c>
    </row>
    <row r="3864" spans="1:4">
      <c r="A3864" s="17">
        <v>1850012</v>
      </c>
      <c r="B3864" s="17" t="s">
        <v>283</v>
      </c>
      <c r="C3864" s="17" t="s">
        <v>4040</v>
      </c>
      <c r="D3864" s="17" t="s">
        <v>3230</v>
      </c>
    </row>
    <row r="3865" spans="1:4">
      <c r="A3865" s="17">
        <v>1850021</v>
      </c>
      <c r="B3865" s="17" t="s">
        <v>283</v>
      </c>
      <c r="C3865" s="17" t="s">
        <v>4040</v>
      </c>
      <c r="D3865" s="17" t="s">
        <v>2684</v>
      </c>
    </row>
    <row r="3866" spans="1:4">
      <c r="A3866" s="17">
        <v>1860000</v>
      </c>
      <c r="B3866" s="17" t="s">
        <v>283</v>
      </c>
      <c r="C3866" s="17" t="s">
        <v>4052</v>
      </c>
      <c r="D3866" s="17" t="s">
        <v>285</v>
      </c>
    </row>
    <row r="3867" spans="1:4">
      <c r="A3867" s="17">
        <v>1860013</v>
      </c>
      <c r="B3867" s="17" t="s">
        <v>283</v>
      </c>
      <c r="C3867" s="17" t="s">
        <v>4052</v>
      </c>
      <c r="D3867" s="17" t="s">
        <v>4053</v>
      </c>
    </row>
    <row r="3868" spans="1:4">
      <c r="A3868" s="17">
        <v>1860014</v>
      </c>
      <c r="B3868" s="17" t="s">
        <v>283</v>
      </c>
      <c r="C3868" s="17" t="s">
        <v>4052</v>
      </c>
      <c r="D3868" s="17" t="s">
        <v>4005</v>
      </c>
    </row>
    <row r="3869" spans="1:4">
      <c r="A3869" s="17">
        <v>1860012</v>
      </c>
      <c r="B3869" s="17" t="s">
        <v>283</v>
      </c>
      <c r="C3869" s="17" t="s">
        <v>4052</v>
      </c>
      <c r="D3869" s="17" t="s">
        <v>4054</v>
      </c>
    </row>
    <row r="3870" spans="1:4">
      <c r="A3870" s="17">
        <v>1860001</v>
      </c>
      <c r="B3870" s="17" t="s">
        <v>283</v>
      </c>
      <c r="C3870" s="17" t="s">
        <v>4052</v>
      </c>
      <c r="D3870" s="17" t="s">
        <v>4055</v>
      </c>
    </row>
    <row r="3871" spans="1:4">
      <c r="A3871" s="17">
        <v>1860004</v>
      </c>
      <c r="B3871" s="17" t="s">
        <v>283</v>
      </c>
      <c r="C3871" s="17" t="s">
        <v>4052</v>
      </c>
      <c r="D3871" s="17" t="s">
        <v>4056</v>
      </c>
    </row>
    <row r="3872" spans="1:4">
      <c r="A3872" s="17">
        <v>1860005</v>
      </c>
      <c r="B3872" s="17" t="s">
        <v>283</v>
      </c>
      <c r="C3872" s="17" t="s">
        <v>4052</v>
      </c>
      <c r="D3872" s="17" t="s">
        <v>4057</v>
      </c>
    </row>
    <row r="3873" spans="1:4">
      <c r="A3873" s="17">
        <v>1860002</v>
      </c>
      <c r="B3873" s="17" t="s">
        <v>283</v>
      </c>
      <c r="C3873" s="17" t="s">
        <v>4052</v>
      </c>
      <c r="D3873" s="17" t="s">
        <v>3228</v>
      </c>
    </row>
    <row r="3874" spans="1:4">
      <c r="A3874" s="17">
        <v>1860003</v>
      </c>
      <c r="B3874" s="17" t="s">
        <v>283</v>
      </c>
      <c r="C3874" s="17" t="s">
        <v>4052</v>
      </c>
      <c r="D3874" s="17" t="s">
        <v>3503</v>
      </c>
    </row>
    <row r="3875" spans="1:4">
      <c r="A3875" s="17">
        <v>1860015</v>
      </c>
      <c r="B3875" s="17" t="s">
        <v>283</v>
      </c>
      <c r="C3875" s="17" t="s">
        <v>4052</v>
      </c>
      <c r="D3875" s="17" t="s">
        <v>4058</v>
      </c>
    </row>
    <row r="3876" spans="1:4">
      <c r="A3876" s="17">
        <v>1860011</v>
      </c>
      <c r="B3876" s="17" t="s">
        <v>283</v>
      </c>
      <c r="C3876" s="17" t="s">
        <v>4052</v>
      </c>
      <c r="D3876" s="17" t="s">
        <v>4059</v>
      </c>
    </row>
    <row r="3877" spans="1:4">
      <c r="A3877" s="17">
        <v>1970000</v>
      </c>
      <c r="B3877" s="17" t="s">
        <v>283</v>
      </c>
      <c r="C3877" s="17" t="s">
        <v>4060</v>
      </c>
      <c r="D3877" s="17" t="s">
        <v>285</v>
      </c>
    </row>
    <row r="3878" spans="1:4">
      <c r="A3878" s="17">
        <v>1970024</v>
      </c>
      <c r="B3878" s="17" t="s">
        <v>283</v>
      </c>
      <c r="C3878" s="17" t="s">
        <v>4060</v>
      </c>
      <c r="D3878" s="17" t="s">
        <v>4061</v>
      </c>
    </row>
    <row r="3879" spans="1:4">
      <c r="A3879" s="17">
        <v>1970012</v>
      </c>
      <c r="B3879" s="17" t="s">
        <v>283</v>
      </c>
      <c r="C3879" s="17" t="s">
        <v>4060</v>
      </c>
      <c r="D3879" s="17" t="s">
        <v>4062</v>
      </c>
    </row>
    <row r="3880" spans="1:4">
      <c r="A3880" s="17">
        <v>1970005</v>
      </c>
      <c r="B3880" s="17" t="s">
        <v>283</v>
      </c>
      <c r="C3880" s="17" t="s">
        <v>4060</v>
      </c>
      <c r="D3880" s="17" t="s">
        <v>4063</v>
      </c>
    </row>
    <row r="3881" spans="1:4">
      <c r="A3881" s="17">
        <v>1970003</v>
      </c>
      <c r="B3881" s="17" t="s">
        <v>283</v>
      </c>
      <c r="C3881" s="17" t="s">
        <v>4060</v>
      </c>
      <c r="D3881" s="17" t="s">
        <v>4064</v>
      </c>
    </row>
    <row r="3882" spans="1:4">
      <c r="A3882" s="17">
        <v>1970002</v>
      </c>
      <c r="B3882" s="17" t="s">
        <v>283</v>
      </c>
      <c r="C3882" s="17" t="s">
        <v>4060</v>
      </c>
      <c r="D3882" s="17" t="s">
        <v>4065</v>
      </c>
    </row>
    <row r="3883" spans="1:4">
      <c r="A3883" s="17">
        <v>1970023</v>
      </c>
      <c r="B3883" s="17" t="s">
        <v>283</v>
      </c>
      <c r="C3883" s="17" t="s">
        <v>4060</v>
      </c>
      <c r="D3883" s="17" t="s">
        <v>3389</v>
      </c>
    </row>
    <row r="3884" spans="1:4">
      <c r="A3884" s="17">
        <v>1970021</v>
      </c>
      <c r="B3884" s="17" t="s">
        <v>283</v>
      </c>
      <c r="C3884" s="17" t="s">
        <v>4060</v>
      </c>
      <c r="D3884" s="17" t="s">
        <v>3680</v>
      </c>
    </row>
    <row r="3885" spans="1:4">
      <c r="A3885" s="17">
        <v>1970011</v>
      </c>
      <c r="B3885" s="17" t="s">
        <v>283</v>
      </c>
      <c r="C3885" s="17" t="s">
        <v>4060</v>
      </c>
      <c r="D3885" s="17" t="s">
        <v>4066</v>
      </c>
    </row>
    <row r="3886" spans="1:4">
      <c r="A3886" s="17">
        <v>1970014</v>
      </c>
      <c r="B3886" s="17" t="s">
        <v>283</v>
      </c>
      <c r="C3886" s="17" t="s">
        <v>4060</v>
      </c>
      <c r="D3886" s="17" t="s">
        <v>4067</v>
      </c>
    </row>
    <row r="3887" spans="1:4">
      <c r="A3887" s="17">
        <v>1970022</v>
      </c>
      <c r="B3887" s="17" t="s">
        <v>283</v>
      </c>
      <c r="C3887" s="17" t="s">
        <v>4060</v>
      </c>
      <c r="D3887" s="17" t="s">
        <v>3230</v>
      </c>
    </row>
    <row r="3888" spans="1:4">
      <c r="A3888" s="17">
        <v>1970004</v>
      </c>
      <c r="B3888" s="17" t="s">
        <v>283</v>
      </c>
      <c r="C3888" s="17" t="s">
        <v>4060</v>
      </c>
      <c r="D3888" s="17" t="s">
        <v>4068</v>
      </c>
    </row>
    <row r="3889" spans="1:4">
      <c r="A3889" s="17">
        <v>1970013</v>
      </c>
      <c r="B3889" s="17" t="s">
        <v>283</v>
      </c>
      <c r="C3889" s="17" t="s">
        <v>4060</v>
      </c>
      <c r="D3889" s="17" t="s">
        <v>4069</v>
      </c>
    </row>
    <row r="3890" spans="1:4">
      <c r="A3890" s="17">
        <v>1970001</v>
      </c>
      <c r="B3890" s="17" t="s">
        <v>283</v>
      </c>
      <c r="C3890" s="17" t="s">
        <v>4060</v>
      </c>
      <c r="D3890" s="17" t="s">
        <v>4070</v>
      </c>
    </row>
    <row r="3891" spans="1:4">
      <c r="A3891" s="17">
        <v>2010000</v>
      </c>
      <c r="B3891" s="17" t="s">
        <v>283</v>
      </c>
      <c r="C3891" s="17" t="s">
        <v>4071</v>
      </c>
      <c r="D3891" s="17" t="s">
        <v>285</v>
      </c>
    </row>
    <row r="3892" spans="1:4">
      <c r="A3892" s="17">
        <v>2010003</v>
      </c>
      <c r="B3892" s="17" t="s">
        <v>283</v>
      </c>
      <c r="C3892" s="17" t="s">
        <v>4071</v>
      </c>
      <c r="D3892" s="17" t="s">
        <v>4072</v>
      </c>
    </row>
    <row r="3893" spans="1:4">
      <c r="A3893" s="17">
        <v>2010015</v>
      </c>
      <c r="B3893" s="17" t="s">
        <v>283</v>
      </c>
      <c r="C3893" s="17" t="s">
        <v>4071</v>
      </c>
      <c r="D3893" s="17" t="s">
        <v>4073</v>
      </c>
    </row>
    <row r="3894" spans="1:4">
      <c r="A3894" s="17">
        <v>2010005</v>
      </c>
      <c r="B3894" s="17" t="s">
        <v>283</v>
      </c>
      <c r="C3894" s="17" t="s">
        <v>4071</v>
      </c>
      <c r="D3894" s="17" t="s">
        <v>4074</v>
      </c>
    </row>
    <row r="3895" spans="1:4">
      <c r="A3895" s="17">
        <v>2010004</v>
      </c>
      <c r="B3895" s="17" t="s">
        <v>283</v>
      </c>
      <c r="C3895" s="17" t="s">
        <v>4071</v>
      </c>
      <c r="D3895" s="17" t="s">
        <v>4075</v>
      </c>
    </row>
    <row r="3896" spans="1:4">
      <c r="A3896" s="17">
        <v>2010016</v>
      </c>
      <c r="B3896" s="17" t="s">
        <v>283</v>
      </c>
      <c r="C3896" s="17" t="s">
        <v>4071</v>
      </c>
      <c r="D3896" s="17" t="s">
        <v>4076</v>
      </c>
    </row>
    <row r="3897" spans="1:4">
      <c r="A3897" s="17">
        <v>2010012</v>
      </c>
      <c r="B3897" s="17" t="s">
        <v>283</v>
      </c>
      <c r="C3897" s="17" t="s">
        <v>4071</v>
      </c>
      <c r="D3897" s="17" t="s">
        <v>4077</v>
      </c>
    </row>
    <row r="3898" spans="1:4">
      <c r="A3898" s="17">
        <v>2010011</v>
      </c>
      <c r="B3898" s="17" t="s">
        <v>283</v>
      </c>
      <c r="C3898" s="17" t="s">
        <v>4071</v>
      </c>
      <c r="D3898" s="17" t="s">
        <v>4078</v>
      </c>
    </row>
    <row r="3899" spans="1:4">
      <c r="A3899" s="17">
        <v>2010001</v>
      </c>
      <c r="B3899" s="17" t="s">
        <v>283</v>
      </c>
      <c r="C3899" s="17" t="s">
        <v>4071</v>
      </c>
      <c r="D3899" s="17" t="s">
        <v>4079</v>
      </c>
    </row>
    <row r="3900" spans="1:4">
      <c r="A3900" s="17">
        <v>2010014</v>
      </c>
      <c r="B3900" s="17" t="s">
        <v>283</v>
      </c>
      <c r="C3900" s="17" t="s">
        <v>4071</v>
      </c>
      <c r="D3900" s="17" t="s">
        <v>4080</v>
      </c>
    </row>
    <row r="3901" spans="1:4">
      <c r="A3901" s="17">
        <v>2010002</v>
      </c>
      <c r="B3901" s="17" t="s">
        <v>283</v>
      </c>
      <c r="C3901" s="17" t="s">
        <v>4071</v>
      </c>
      <c r="D3901" s="17" t="s">
        <v>4081</v>
      </c>
    </row>
    <row r="3902" spans="1:4">
      <c r="A3902" s="17">
        <v>2010013</v>
      </c>
      <c r="B3902" s="17" t="s">
        <v>283</v>
      </c>
      <c r="C3902" s="17" t="s">
        <v>4071</v>
      </c>
      <c r="D3902" s="17" t="s">
        <v>4082</v>
      </c>
    </row>
    <row r="3903" spans="1:4">
      <c r="A3903" s="17">
        <v>2070000</v>
      </c>
      <c r="B3903" s="17" t="s">
        <v>283</v>
      </c>
      <c r="C3903" s="17" t="s">
        <v>4083</v>
      </c>
      <c r="D3903" s="17" t="s">
        <v>285</v>
      </c>
    </row>
    <row r="3904" spans="1:4">
      <c r="A3904" s="17">
        <v>2070033</v>
      </c>
      <c r="B3904" s="17" t="s">
        <v>283</v>
      </c>
      <c r="C3904" s="17" t="s">
        <v>4083</v>
      </c>
      <c r="D3904" s="17" t="s">
        <v>4084</v>
      </c>
    </row>
    <row r="3905" spans="1:4">
      <c r="A3905" s="17">
        <v>2070023</v>
      </c>
      <c r="B3905" s="17" t="s">
        <v>283</v>
      </c>
      <c r="C3905" s="17" t="s">
        <v>4083</v>
      </c>
      <c r="D3905" s="17" t="s">
        <v>4085</v>
      </c>
    </row>
    <row r="3906" spans="1:4">
      <c r="A3906" s="17">
        <v>2070011</v>
      </c>
      <c r="B3906" s="17" t="s">
        <v>283</v>
      </c>
      <c r="C3906" s="17" t="s">
        <v>4083</v>
      </c>
      <c r="D3906" s="17" t="s">
        <v>4086</v>
      </c>
    </row>
    <row r="3907" spans="1:4">
      <c r="A3907" s="17">
        <v>2070002</v>
      </c>
      <c r="B3907" s="17" t="s">
        <v>283</v>
      </c>
      <c r="C3907" s="17" t="s">
        <v>4083</v>
      </c>
      <c r="D3907" s="17" t="s">
        <v>4087</v>
      </c>
    </row>
    <row r="3908" spans="1:4">
      <c r="A3908" s="17">
        <v>2070022</v>
      </c>
      <c r="B3908" s="17" t="s">
        <v>283</v>
      </c>
      <c r="C3908" s="17" t="s">
        <v>4083</v>
      </c>
      <c r="D3908" s="17" t="s">
        <v>4088</v>
      </c>
    </row>
    <row r="3909" spans="1:4">
      <c r="A3909" s="17">
        <v>2070003</v>
      </c>
      <c r="B3909" s="17" t="s">
        <v>283</v>
      </c>
      <c r="C3909" s="17" t="s">
        <v>4083</v>
      </c>
      <c r="D3909" s="17" t="s">
        <v>4089</v>
      </c>
    </row>
    <row r="3910" spans="1:4">
      <c r="A3910" s="17">
        <v>2070004</v>
      </c>
      <c r="B3910" s="17" t="s">
        <v>283</v>
      </c>
      <c r="C3910" s="17" t="s">
        <v>4083</v>
      </c>
      <c r="D3910" s="17" t="s">
        <v>3270</v>
      </c>
    </row>
    <row r="3911" spans="1:4">
      <c r="A3911" s="17">
        <v>2070012</v>
      </c>
      <c r="B3911" s="17" t="s">
        <v>283</v>
      </c>
      <c r="C3911" s="17" t="s">
        <v>4083</v>
      </c>
      <c r="D3911" s="17" t="s">
        <v>3647</v>
      </c>
    </row>
    <row r="3912" spans="1:4">
      <c r="A3912" s="17">
        <v>2070032</v>
      </c>
      <c r="B3912" s="17" t="s">
        <v>283</v>
      </c>
      <c r="C3912" s="17" t="s">
        <v>4083</v>
      </c>
      <c r="D3912" s="17" t="s">
        <v>4090</v>
      </c>
    </row>
    <row r="3913" spans="1:4">
      <c r="A3913" s="17">
        <v>2070005</v>
      </c>
      <c r="B3913" s="17" t="s">
        <v>283</v>
      </c>
      <c r="C3913" s="17" t="s">
        <v>4083</v>
      </c>
      <c r="D3913" s="17" t="s">
        <v>4091</v>
      </c>
    </row>
    <row r="3914" spans="1:4">
      <c r="A3914" s="17">
        <v>2070021</v>
      </c>
      <c r="B3914" s="17" t="s">
        <v>283</v>
      </c>
      <c r="C3914" s="17" t="s">
        <v>4083</v>
      </c>
      <c r="D3914" s="17" t="s">
        <v>4092</v>
      </c>
    </row>
    <row r="3915" spans="1:4">
      <c r="A3915" s="17">
        <v>2070001</v>
      </c>
      <c r="B3915" s="17" t="s">
        <v>283</v>
      </c>
      <c r="C3915" s="17" t="s">
        <v>4083</v>
      </c>
      <c r="D3915" s="17" t="s">
        <v>4093</v>
      </c>
    </row>
    <row r="3916" spans="1:4">
      <c r="A3916" s="17">
        <v>2070015</v>
      </c>
      <c r="B3916" s="17" t="s">
        <v>283</v>
      </c>
      <c r="C3916" s="17" t="s">
        <v>4083</v>
      </c>
      <c r="D3916" s="17" t="s">
        <v>2981</v>
      </c>
    </row>
    <row r="3917" spans="1:4">
      <c r="A3917" s="17">
        <v>2070016</v>
      </c>
      <c r="B3917" s="17" t="s">
        <v>283</v>
      </c>
      <c r="C3917" s="17" t="s">
        <v>4083</v>
      </c>
      <c r="D3917" s="17" t="s">
        <v>4094</v>
      </c>
    </row>
    <row r="3918" spans="1:4">
      <c r="A3918" s="17">
        <v>2070031</v>
      </c>
      <c r="B3918" s="17" t="s">
        <v>283</v>
      </c>
      <c r="C3918" s="17" t="s">
        <v>4083</v>
      </c>
      <c r="D3918" s="17" t="s">
        <v>4095</v>
      </c>
    </row>
    <row r="3919" spans="1:4">
      <c r="A3919" s="17">
        <v>2070014</v>
      </c>
      <c r="B3919" s="17" t="s">
        <v>283</v>
      </c>
      <c r="C3919" s="17" t="s">
        <v>4083</v>
      </c>
      <c r="D3919" s="17" t="s">
        <v>4096</v>
      </c>
    </row>
    <row r="3920" spans="1:4">
      <c r="A3920" s="17">
        <v>2070013</v>
      </c>
      <c r="B3920" s="17" t="s">
        <v>283</v>
      </c>
      <c r="C3920" s="17" t="s">
        <v>4083</v>
      </c>
      <c r="D3920" s="17" t="s">
        <v>3462</v>
      </c>
    </row>
    <row r="3921" spans="1:4">
      <c r="A3921" s="17">
        <v>2040000</v>
      </c>
      <c r="B3921" s="17" t="s">
        <v>283</v>
      </c>
      <c r="C3921" s="17" t="s">
        <v>4097</v>
      </c>
      <c r="D3921" s="17" t="s">
        <v>285</v>
      </c>
    </row>
    <row r="3922" spans="1:4">
      <c r="A3922" s="17">
        <v>2040002</v>
      </c>
      <c r="B3922" s="17" t="s">
        <v>283</v>
      </c>
      <c r="C3922" s="17" t="s">
        <v>4097</v>
      </c>
      <c r="D3922" s="17" t="s">
        <v>4004</v>
      </c>
    </row>
    <row r="3923" spans="1:4">
      <c r="A3923" s="17">
        <v>2040024</v>
      </c>
      <c r="B3923" s="17" t="s">
        <v>283</v>
      </c>
      <c r="C3923" s="17" t="s">
        <v>4097</v>
      </c>
      <c r="D3923" s="17" t="s">
        <v>4098</v>
      </c>
    </row>
    <row r="3924" spans="1:4">
      <c r="A3924" s="17">
        <v>2040013</v>
      </c>
      <c r="B3924" s="17" t="s">
        <v>283</v>
      </c>
      <c r="C3924" s="17" t="s">
        <v>4097</v>
      </c>
      <c r="D3924" s="17" t="s">
        <v>4099</v>
      </c>
    </row>
    <row r="3925" spans="1:4">
      <c r="A3925" s="17">
        <v>2040001</v>
      </c>
      <c r="B3925" s="17" t="s">
        <v>283</v>
      </c>
      <c r="C3925" s="17" t="s">
        <v>4097</v>
      </c>
      <c r="D3925" s="17" t="s">
        <v>4100</v>
      </c>
    </row>
    <row r="3926" spans="1:4">
      <c r="A3926" s="17">
        <v>2040011</v>
      </c>
      <c r="B3926" s="17" t="s">
        <v>283</v>
      </c>
      <c r="C3926" s="17" t="s">
        <v>4097</v>
      </c>
      <c r="D3926" s="17" t="s">
        <v>4101</v>
      </c>
    </row>
    <row r="3927" spans="1:4">
      <c r="A3927" s="17">
        <v>2040023</v>
      </c>
      <c r="B3927" s="17" t="s">
        <v>283</v>
      </c>
      <c r="C3927" s="17" t="s">
        <v>4097</v>
      </c>
      <c r="D3927" s="17" t="s">
        <v>4102</v>
      </c>
    </row>
    <row r="3928" spans="1:4">
      <c r="A3928" s="17">
        <v>2040012</v>
      </c>
      <c r="B3928" s="17" t="s">
        <v>283</v>
      </c>
      <c r="C3928" s="17" t="s">
        <v>4097</v>
      </c>
      <c r="D3928" s="17" t="s">
        <v>4103</v>
      </c>
    </row>
    <row r="3929" spans="1:4">
      <c r="A3929" s="17">
        <v>2040003</v>
      </c>
      <c r="B3929" s="17" t="s">
        <v>283</v>
      </c>
      <c r="C3929" s="17" t="s">
        <v>4097</v>
      </c>
      <c r="D3929" s="17" t="s">
        <v>3397</v>
      </c>
    </row>
    <row r="3930" spans="1:4">
      <c r="A3930" s="17">
        <v>2040004</v>
      </c>
      <c r="B3930" s="17" t="s">
        <v>283</v>
      </c>
      <c r="C3930" s="17" t="s">
        <v>4097</v>
      </c>
      <c r="D3930" s="17" t="s">
        <v>4104</v>
      </c>
    </row>
    <row r="3931" spans="1:4">
      <c r="A3931" s="17">
        <v>2040022</v>
      </c>
      <c r="B3931" s="17" t="s">
        <v>283</v>
      </c>
      <c r="C3931" s="17" t="s">
        <v>4097</v>
      </c>
      <c r="D3931" s="17" t="s">
        <v>4105</v>
      </c>
    </row>
    <row r="3932" spans="1:4">
      <c r="A3932" s="17">
        <v>2040021</v>
      </c>
      <c r="B3932" s="17" t="s">
        <v>283</v>
      </c>
      <c r="C3932" s="17" t="s">
        <v>4097</v>
      </c>
      <c r="D3932" s="17" t="s">
        <v>4106</v>
      </c>
    </row>
    <row r="3933" spans="1:4">
      <c r="A3933" s="17">
        <v>2030000</v>
      </c>
      <c r="B3933" s="17" t="s">
        <v>283</v>
      </c>
      <c r="C3933" s="17" t="s">
        <v>4107</v>
      </c>
      <c r="D3933" s="17" t="s">
        <v>285</v>
      </c>
    </row>
    <row r="3934" spans="1:4">
      <c r="A3934" s="17">
        <v>2030001</v>
      </c>
      <c r="B3934" s="17" t="s">
        <v>283</v>
      </c>
      <c r="C3934" s="17" t="s">
        <v>4107</v>
      </c>
      <c r="D3934" s="17" t="s">
        <v>4108</v>
      </c>
    </row>
    <row r="3935" spans="1:4">
      <c r="A3935" s="17">
        <v>2030021</v>
      </c>
      <c r="B3935" s="17" t="s">
        <v>283</v>
      </c>
      <c r="C3935" s="17" t="s">
        <v>4107</v>
      </c>
      <c r="D3935" s="17" t="s">
        <v>4109</v>
      </c>
    </row>
    <row r="3936" spans="1:4">
      <c r="A3936" s="17">
        <v>2030003</v>
      </c>
      <c r="B3936" s="17" t="s">
        <v>283</v>
      </c>
      <c r="C3936" s="17" t="s">
        <v>4107</v>
      </c>
      <c r="D3936" s="17" t="s">
        <v>4110</v>
      </c>
    </row>
    <row r="3937" spans="1:4">
      <c r="A3937" s="17">
        <v>2030051</v>
      </c>
      <c r="B3937" s="17" t="s">
        <v>283</v>
      </c>
      <c r="C3937" s="17" t="s">
        <v>4107</v>
      </c>
      <c r="D3937" s="17" t="s">
        <v>2908</v>
      </c>
    </row>
    <row r="3938" spans="1:4">
      <c r="A3938" s="17">
        <v>2030052</v>
      </c>
      <c r="B3938" s="17" t="s">
        <v>283</v>
      </c>
      <c r="C3938" s="17" t="s">
        <v>4107</v>
      </c>
      <c r="D3938" s="17" t="s">
        <v>3431</v>
      </c>
    </row>
    <row r="3939" spans="1:4">
      <c r="A3939" s="17">
        <v>2030043</v>
      </c>
      <c r="B3939" s="17" t="s">
        <v>283</v>
      </c>
      <c r="C3939" s="17" t="s">
        <v>4107</v>
      </c>
      <c r="D3939" s="17" t="s">
        <v>4111</v>
      </c>
    </row>
    <row r="3940" spans="1:4">
      <c r="A3940" s="17">
        <v>2030013</v>
      </c>
      <c r="B3940" s="17" t="s">
        <v>283</v>
      </c>
      <c r="C3940" s="17" t="s">
        <v>4107</v>
      </c>
      <c r="D3940" s="17" t="s">
        <v>4112</v>
      </c>
    </row>
    <row r="3941" spans="1:4">
      <c r="A3941" s="17">
        <v>2030002</v>
      </c>
      <c r="B3941" s="17" t="s">
        <v>283</v>
      </c>
      <c r="C3941" s="17" t="s">
        <v>4107</v>
      </c>
      <c r="D3941" s="17" t="s">
        <v>4113</v>
      </c>
    </row>
    <row r="3942" spans="1:4">
      <c r="A3942" s="17">
        <v>2030012</v>
      </c>
      <c r="B3942" s="17" t="s">
        <v>283</v>
      </c>
      <c r="C3942" s="17" t="s">
        <v>4107</v>
      </c>
      <c r="D3942" s="17" t="s">
        <v>3866</v>
      </c>
    </row>
    <row r="3943" spans="1:4">
      <c r="A3943" s="17">
        <v>2030011</v>
      </c>
      <c r="B3943" s="17" t="s">
        <v>283</v>
      </c>
      <c r="C3943" s="17" t="s">
        <v>4107</v>
      </c>
      <c r="D3943" s="17" t="s">
        <v>4114</v>
      </c>
    </row>
    <row r="3944" spans="1:4">
      <c r="A3944" s="17">
        <v>2030033</v>
      </c>
      <c r="B3944" s="17" t="s">
        <v>283</v>
      </c>
      <c r="C3944" s="17" t="s">
        <v>4107</v>
      </c>
      <c r="D3944" s="17" t="s">
        <v>4115</v>
      </c>
    </row>
    <row r="3945" spans="1:4">
      <c r="A3945" s="17">
        <v>2030054</v>
      </c>
      <c r="B3945" s="17" t="s">
        <v>283</v>
      </c>
      <c r="C3945" s="17" t="s">
        <v>4107</v>
      </c>
      <c r="D3945" s="17" t="s">
        <v>2942</v>
      </c>
    </row>
    <row r="3946" spans="1:4">
      <c r="A3946" s="17">
        <v>2030041</v>
      </c>
      <c r="B3946" s="17" t="s">
        <v>283</v>
      </c>
      <c r="C3946" s="17" t="s">
        <v>4107</v>
      </c>
      <c r="D3946" s="17" t="s">
        <v>4116</v>
      </c>
    </row>
    <row r="3947" spans="1:4">
      <c r="A3947" s="17">
        <v>2030042</v>
      </c>
      <c r="B3947" s="17" t="s">
        <v>283</v>
      </c>
      <c r="C3947" s="17" t="s">
        <v>4107</v>
      </c>
      <c r="D3947" s="17" t="s">
        <v>3751</v>
      </c>
    </row>
    <row r="3948" spans="1:4">
      <c r="A3948" s="17">
        <v>2030004</v>
      </c>
      <c r="B3948" s="17" t="s">
        <v>283</v>
      </c>
      <c r="C3948" s="17" t="s">
        <v>4107</v>
      </c>
      <c r="D3948" s="17" t="s">
        <v>3501</v>
      </c>
    </row>
    <row r="3949" spans="1:4">
      <c r="A3949" s="17">
        <v>2030014</v>
      </c>
      <c r="B3949" s="17" t="s">
        <v>283</v>
      </c>
      <c r="C3949" s="17" t="s">
        <v>4107</v>
      </c>
      <c r="D3949" s="17" t="s">
        <v>4117</v>
      </c>
    </row>
    <row r="3950" spans="1:4">
      <c r="A3950" s="17">
        <v>2030022</v>
      </c>
      <c r="B3950" s="17" t="s">
        <v>283</v>
      </c>
      <c r="C3950" s="17" t="s">
        <v>4107</v>
      </c>
      <c r="D3950" s="17" t="s">
        <v>4118</v>
      </c>
    </row>
    <row r="3951" spans="1:4">
      <c r="A3951" s="17">
        <v>2030053</v>
      </c>
      <c r="B3951" s="17" t="s">
        <v>283</v>
      </c>
      <c r="C3951" s="17" t="s">
        <v>4107</v>
      </c>
      <c r="D3951" s="17" t="s">
        <v>3230</v>
      </c>
    </row>
    <row r="3952" spans="1:4">
      <c r="A3952" s="17">
        <v>2030032</v>
      </c>
      <c r="B3952" s="17" t="s">
        <v>283</v>
      </c>
      <c r="C3952" s="17" t="s">
        <v>4107</v>
      </c>
      <c r="D3952" s="17" t="s">
        <v>4119</v>
      </c>
    </row>
    <row r="3953" spans="1:4">
      <c r="A3953" s="17">
        <v>2030023</v>
      </c>
      <c r="B3953" s="17" t="s">
        <v>283</v>
      </c>
      <c r="C3953" s="17" t="s">
        <v>4107</v>
      </c>
      <c r="D3953" s="17" t="s">
        <v>4120</v>
      </c>
    </row>
    <row r="3954" spans="1:4">
      <c r="A3954" s="17">
        <v>2030031</v>
      </c>
      <c r="B3954" s="17" t="s">
        <v>283</v>
      </c>
      <c r="C3954" s="17" t="s">
        <v>4107</v>
      </c>
      <c r="D3954" s="17" t="s">
        <v>2684</v>
      </c>
    </row>
    <row r="3955" spans="1:4">
      <c r="A3955" s="17">
        <v>2030044</v>
      </c>
      <c r="B3955" s="17" t="s">
        <v>283</v>
      </c>
      <c r="C3955" s="17" t="s">
        <v>4107</v>
      </c>
      <c r="D3955" s="17" t="s">
        <v>4121</v>
      </c>
    </row>
    <row r="3956" spans="1:4">
      <c r="A3956" s="17">
        <v>2030034</v>
      </c>
      <c r="B3956" s="17" t="s">
        <v>283</v>
      </c>
      <c r="C3956" s="17" t="s">
        <v>4107</v>
      </c>
      <c r="D3956" s="17" t="s">
        <v>2720</v>
      </c>
    </row>
    <row r="3957" spans="1:4">
      <c r="A3957" s="17">
        <v>2080000</v>
      </c>
      <c r="B3957" s="17" t="s">
        <v>283</v>
      </c>
      <c r="C3957" s="17" t="s">
        <v>4122</v>
      </c>
      <c r="D3957" s="17" t="s">
        <v>285</v>
      </c>
    </row>
    <row r="3958" spans="1:4">
      <c r="A3958" s="17">
        <v>2080023</v>
      </c>
      <c r="B3958" s="17" t="s">
        <v>283</v>
      </c>
      <c r="C3958" s="17" t="s">
        <v>4122</v>
      </c>
      <c r="D3958" s="17" t="s">
        <v>4123</v>
      </c>
    </row>
    <row r="3959" spans="1:4">
      <c r="A3959" s="17">
        <v>2080022</v>
      </c>
      <c r="B3959" s="17" t="s">
        <v>283</v>
      </c>
      <c r="C3959" s="17" t="s">
        <v>4122</v>
      </c>
      <c r="D3959" s="17" t="s">
        <v>4124</v>
      </c>
    </row>
    <row r="3960" spans="1:4">
      <c r="A3960" s="17">
        <v>2080013</v>
      </c>
      <c r="B3960" s="17" t="s">
        <v>283</v>
      </c>
      <c r="C3960" s="17" t="s">
        <v>4122</v>
      </c>
      <c r="D3960" s="17" t="s">
        <v>4125</v>
      </c>
    </row>
    <row r="3961" spans="1:4">
      <c r="A3961" s="17">
        <v>2080011</v>
      </c>
      <c r="B3961" s="17" t="s">
        <v>283</v>
      </c>
      <c r="C3961" s="17" t="s">
        <v>4122</v>
      </c>
      <c r="D3961" s="17" t="s">
        <v>4126</v>
      </c>
    </row>
    <row r="3962" spans="1:4">
      <c r="A3962" s="17">
        <v>2080031</v>
      </c>
      <c r="B3962" s="17" t="s">
        <v>283</v>
      </c>
      <c r="C3962" s="17" t="s">
        <v>4122</v>
      </c>
      <c r="D3962" s="17" t="s">
        <v>4127</v>
      </c>
    </row>
    <row r="3963" spans="1:4">
      <c r="A3963" s="17">
        <v>2080034</v>
      </c>
      <c r="B3963" s="17" t="s">
        <v>283</v>
      </c>
      <c r="C3963" s="17" t="s">
        <v>4122</v>
      </c>
      <c r="D3963" s="17" t="s">
        <v>4128</v>
      </c>
    </row>
    <row r="3964" spans="1:4">
      <c r="A3964" s="17">
        <v>2080002</v>
      </c>
      <c r="B3964" s="17" t="s">
        <v>283</v>
      </c>
      <c r="C3964" s="17" t="s">
        <v>4122</v>
      </c>
      <c r="D3964" s="17" t="s">
        <v>3535</v>
      </c>
    </row>
    <row r="3965" spans="1:4">
      <c r="A3965" s="17">
        <v>2080003</v>
      </c>
      <c r="B3965" s="17" t="s">
        <v>283</v>
      </c>
      <c r="C3965" s="17" t="s">
        <v>4122</v>
      </c>
      <c r="D3965" s="17" t="s">
        <v>2981</v>
      </c>
    </row>
    <row r="3966" spans="1:4">
      <c r="A3966" s="17">
        <v>2080001</v>
      </c>
      <c r="B3966" s="17" t="s">
        <v>283</v>
      </c>
      <c r="C3966" s="17" t="s">
        <v>4122</v>
      </c>
      <c r="D3966" s="17" t="s">
        <v>4129</v>
      </c>
    </row>
    <row r="3967" spans="1:4">
      <c r="A3967" s="17">
        <v>2080035</v>
      </c>
      <c r="B3967" s="17" t="s">
        <v>283</v>
      </c>
      <c r="C3967" s="17" t="s">
        <v>4122</v>
      </c>
      <c r="D3967" s="17" t="s">
        <v>3814</v>
      </c>
    </row>
    <row r="3968" spans="1:4">
      <c r="A3968" s="17">
        <v>2080004</v>
      </c>
      <c r="B3968" s="17" t="s">
        <v>283</v>
      </c>
      <c r="C3968" s="17" t="s">
        <v>4122</v>
      </c>
      <c r="D3968" s="17" t="s">
        <v>3230</v>
      </c>
    </row>
    <row r="3969" spans="1:4">
      <c r="A3969" s="17">
        <v>2080033</v>
      </c>
      <c r="B3969" s="17" t="s">
        <v>283</v>
      </c>
      <c r="C3969" s="17" t="s">
        <v>4122</v>
      </c>
      <c r="D3969" s="17" t="s">
        <v>4130</v>
      </c>
    </row>
    <row r="3970" spans="1:4">
      <c r="A3970" s="17">
        <v>2080032</v>
      </c>
      <c r="B3970" s="17" t="s">
        <v>283</v>
      </c>
      <c r="C3970" s="17" t="s">
        <v>4122</v>
      </c>
      <c r="D3970" s="17" t="s">
        <v>4131</v>
      </c>
    </row>
    <row r="3971" spans="1:4">
      <c r="A3971" s="17">
        <v>2080021</v>
      </c>
      <c r="B3971" s="17" t="s">
        <v>283</v>
      </c>
      <c r="C3971" s="17" t="s">
        <v>4122</v>
      </c>
      <c r="D3971" s="17" t="s">
        <v>4132</v>
      </c>
    </row>
    <row r="3972" spans="1:4">
      <c r="A3972" s="17">
        <v>2080012</v>
      </c>
      <c r="B3972" s="17" t="s">
        <v>283</v>
      </c>
      <c r="C3972" s="17" t="s">
        <v>4122</v>
      </c>
      <c r="D3972" s="17" t="s">
        <v>2949</v>
      </c>
    </row>
    <row r="3973" spans="1:4">
      <c r="A3973" s="17">
        <v>2060000</v>
      </c>
      <c r="B3973" s="17" t="s">
        <v>283</v>
      </c>
      <c r="C3973" s="17" t="s">
        <v>4133</v>
      </c>
      <c r="D3973" s="17" t="s">
        <v>285</v>
      </c>
    </row>
    <row r="3974" spans="1:4">
      <c r="A3974" s="17">
        <v>2060041</v>
      </c>
      <c r="B3974" s="17" t="s">
        <v>283</v>
      </c>
      <c r="C3974" s="17" t="s">
        <v>4133</v>
      </c>
      <c r="D3974" s="17" t="s">
        <v>4134</v>
      </c>
    </row>
    <row r="3975" spans="1:4">
      <c r="A3975" s="17">
        <v>2060002</v>
      </c>
      <c r="B3975" s="17" t="s">
        <v>283</v>
      </c>
      <c r="C3975" s="17" t="s">
        <v>4133</v>
      </c>
      <c r="D3975" s="17" t="s">
        <v>4135</v>
      </c>
    </row>
    <row r="3976" spans="1:4">
      <c r="A3976" s="17">
        <v>2060033</v>
      </c>
      <c r="B3976" s="17" t="s">
        <v>283</v>
      </c>
      <c r="C3976" s="17" t="s">
        <v>4133</v>
      </c>
      <c r="D3976" s="17" t="s">
        <v>4136</v>
      </c>
    </row>
    <row r="3977" spans="1:4">
      <c r="A3977" s="17">
        <v>2060015</v>
      </c>
      <c r="B3977" s="17" t="s">
        <v>283</v>
      </c>
      <c r="C3977" s="17" t="s">
        <v>4133</v>
      </c>
      <c r="D3977" s="17" t="s">
        <v>4007</v>
      </c>
    </row>
    <row r="3978" spans="1:4">
      <c r="A3978" s="17">
        <v>2060012</v>
      </c>
      <c r="B3978" s="17" t="s">
        <v>283</v>
      </c>
      <c r="C3978" s="17" t="s">
        <v>4133</v>
      </c>
      <c r="D3978" s="17" t="s">
        <v>4137</v>
      </c>
    </row>
    <row r="3979" spans="1:4">
      <c r="A3979" s="17">
        <v>2060035</v>
      </c>
      <c r="B3979" s="17" t="s">
        <v>283</v>
      </c>
      <c r="C3979" s="17" t="s">
        <v>4133</v>
      </c>
      <c r="D3979" s="17" t="s">
        <v>4138</v>
      </c>
    </row>
    <row r="3980" spans="1:4">
      <c r="A3980" s="17">
        <v>2060014</v>
      </c>
      <c r="B3980" s="17" t="s">
        <v>283</v>
      </c>
      <c r="C3980" s="17" t="s">
        <v>4133</v>
      </c>
      <c r="D3980" s="17" t="s">
        <v>4139</v>
      </c>
    </row>
    <row r="3981" spans="1:4">
      <c r="A3981" s="17">
        <v>2060013</v>
      </c>
      <c r="B3981" s="17" t="s">
        <v>283</v>
      </c>
      <c r="C3981" s="17" t="s">
        <v>4133</v>
      </c>
      <c r="D3981" s="17" t="s">
        <v>4140</v>
      </c>
    </row>
    <row r="3982" spans="1:4">
      <c r="A3982" s="17">
        <v>2060042</v>
      </c>
      <c r="B3982" s="17" t="s">
        <v>283</v>
      </c>
      <c r="C3982" s="17" t="s">
        <v>4133</v>
      </c>
      <c r="D3982" s="17" t="s">
        <v>4141</v>
      </c>
    </row>
    <row r="3983" spans="1:4">
      <c r="A3983" s="17">
        <v>2060024</v>
      </c>
      <c r="B3983" s="17" t="s">
        <v>283</v>
      </c>
      <c r="C3983" s="17" t="s">
        <v>4133</v>
      </c>
      <c r="D3983" s="17" t="s">
        <v>4142</v>
      </c>
    </row>
    <row r="3984" spans="1:4">
      <c r="A3984" s="17">
        <v>2060011</v>
      </c>
      <c r="B3984" s="17" t="s">
        <v>283</v>
      </c>
      <c r="C3984" s="17" t="s">
        <v>4133</v>
      </c>
      <c r="D3984" s="17" t="s">
        <v>4143</v>
      </c>
    </row>
    <row r="3985" spans="1:4">
      <c r="A3985" s="17">
        <v>2060034</v>
      </c>
      <c r="B3985" s="17" t="s">
        <v>283</v>
      </c>
      <c r="C3985" s="17" t="s">
        <v>4133</v>
      </c>
      <c r="D3985" s="17" t="s">
        <v>4144</v>
      </c>
    </row>
    <row r="3986" spans="1:4">
      <c r="A3986" s="17">
        <v>2060031</v>
      </c>
      <c r="B3986" s="17" t="s">
        <v>283</v>
      </c>
      <c r="C3986" s="17" t="s">
        <v>4133</v>
      </c>
      <c r="D3986" s="17" t="s">
        <v>4145</v>
      </c>
    </row>
    <row r="3987" spans="1:4">
      <c r="A3987" s="17">
        <v>2060036</v>
      </c>
      <c r="B3987" s="17" t="s">
        <v>283</v>
      </c>
      <c r="C3987" s="17" t="s">
        <v>4133</v>
      </c>
      <c r="D3987" s="17" t="s">
        <v>4146</v>
      </c>
    </row>
    <row r="3988" spans="1:4">
      <c r="A3988" s="17">
        <v>2060025</v>
      </c>
      <c r="B3988" s="17" t="s">
        <v>283</v>
      </c>
      <c r="C3988" s="17" t="s">
        <v>4133</v>
      </c>
      <c r="D3988" s="17" t="s">
        <v>4147</v>
      </c>
    </row>
    <row r="3989" spans="1:4">
      <c r="A3989" s="17">
        <v>2060003</v>
      </c>
      <c r="B3989" s="17" t="s">
        <v>283</v>
      </c>
      <c r="C3989" s="17" t="s">
        <v>4133</v>
      </c>
      <c r="D3989" s="17" t="s">
        <v>4148</v>
      </c>
    </row>
    <row r="3990" spans="1:4">
      <c r="A3990" s="17">
        <v>2060022</v>
      </c>
      <c r="B3990" s="17" t="s">
        <v>283</v>
      </c>
      <c r="C3990" s="17" t="s">
        <v>4133</v>
      </c>
      <c r="D3990" s="17" t="s">
        <v>4149</v>
      </c>
    </row>
    <row r="3991" spans="1:4">
      <c r="A3991" s="17">
        <v>2060023</v>
      </c>
      <c r="B3991" s="17" t="s">
        <v>283</v>
      </c>
      <c r="C3991" s="17" t="s">
        <v>4133</v>
      </c>
      <c r="D3991" s="17" t="s">
        <v>4150</v>
      </c>
    </row>
    <row r="3992" spans="1:4">
      <c r="A3992" s="17">
        <v>2060032</v>
      </c>
      <c r="B3992" s="17" t="s">
        <v>283</v>
      </c>
      <c r="C3992" s="17" t="s">
        <v>4133</v>
      </c>
      <c r="D3992" s="17" t="s">
        <v>4151</v>
      </c>
    </row>
    <row r="3993" spans="1:4">
      <c r="A3993" s="17">
        <v>2060004</v>
      </c>
      <c r="B3993" s="17" t="s">
        <v>283</v>
      </c>
      <c r="C3993" s="17" t="s">
        <v>4133</v>
      </c>
      <c r="D3993" s="17" t="s">
        <v>4029</v>
      </c>
    </row>
    <row r="3994" spans="1:4">
      <c r="A3994" s="17">
        <v>2060021</v>
      </c>
      <c r="B3994" s="17" t="s">
        <v>283</v>
      </c>
      <c r="C3994" s="17" t="s">
        <v>4133</v>
      </c>
      <c r="D3994" s="17" t="s">
        <v>4152</v>
      </c>
    </row>
    <row r="3995" spans="1:4">
      <c r="A3995" s="17">
        <v>2060001</v>
      </c>
      <c r="B3995" s="17" t="s">
        <v>283</v>
      </c>
      <c r="C3995" s="17" t="s">
        <v>4133</v>
      </c>
      <c r="D3995" s="17" t="s">
        <v>3289</v>
      </c>
    </row>
    <row r="3996" spans="1:4">
      <c r="A3996" s="17">
        <v>2060000</v>
      </c>
      <c r="B3996" s="17" t="s">
        <v>283</v>
      </c>
      <c r="C3996" s="17" t="s">
        <v>4153</v>
      </c>
      <c r="D3996" s="17" t="s">
        <v>285</v>
      </c>
    </row>
    <row r="3997" spans="1:4">
      <c r="A3997" s="17">
        <v>2060801</v>
      </c>
      <c r="B3997" s="17" t="s">
        <v>283</v>
      </c>
      <c r="C3997" s="17" t="s">
        <v>4153</v>
      </c>
      <c r="D3997" s="17" t="s">
        <v>4154</v>
      </c>
    </row>
    <row r="3998" spans="1:4">
      <c r="A3998" s="17">
        <v>2060811</v>
      </c>
      <c r="B3998" s="17" t="s">
        <v>283</v>
      </c>
      <c r="C3998" s="17" t="s">
        <v>4153</v>
      </c>
      <c r="D3998" s="17" t="s">
        <v>4155</v>
      </c>
    </row>
    <row r="3999" spans="1:4">
      <c r="A3999" s="17">
        <v>2060803</v>
      </c>
      <c r="B3999" s="17" t="s">
        <v>283</v>
      </c>
      <c r="C3999" s="17" t="s">
        <v>4153</v>
      </c>
      <c r="D3999" s="17" t="s">
        <v>4156</v>
      </c>
    </row>
    <row r="4000" spans="1:4">
      <c r="A4000" s="17">
        <v>2060822</v>
      </c>
      <c r="B4000" s="17" t="s">
        <v>283</v>
      </c>
      <c r="C4000" s="17" t="s">
        <v>4153</v>
      </c>
      <c r="D4000" s="17" t="s">
        <v>4157</v>
      </c>
    </row>
    <row r="4001" spans="1:4">
      <c r="A4001" s="17">
        <v>2060821</v>
      </c>
      <c r="B4001" s="17" t="s">
        <v>283</v>
      </c>
      <c r="C4001" s="17" t="s">
        <v>4153</v>
      </c>
      <c r="D4001" s="17" t="s">
        <v>4158</v>
      </c>
    </row>
    <row r="4002" spans="1:4">
      <c r="A4002" s="17">
        <v>2060802</v>
      </c>
      <c r="B4002" s="17" t="s">
        <v>283</v>
      </c>
      <c r="C4002" s="17" t="s">
        <v>4153</v>
      </c>
      <c r="D4002" s="17" t="s">
        <v>4159</v>
      </c>
    </row>
    <row r="4003" spans="1:4">
      <c r="A4003" s="17">
        <v>2060823</v>
      </c>
      <c r="B4003" s="17" t="s">
        <v>283</v>
      </c>
      <c r="C4003" s="17" t="s">
        <v>4153</v>
      </c>
      <c r="D4003" s="17" t="s">
        <v>4160</v>
      </c>
    </row>
    <row r="4004" spans="1:4">
      <c r="A4004" s="17">
        <v>2060804</v>
      </c>
      <c r="B4004" s="17" t="s">
        <v>283</v>
      </c>
      <c r="C4004" s="17" t="s">
        <v>4153</v>
      </c>
      <c r="D4004" s="17" t="s">
        <v>4161</v>
      </c>
    </row>
    <row r="4005" spans="1:4">
      <c r="A4005" s="17">
        <v>2060812</v>
      </c>
      <c r="B4005" s="17" t="s">
        <v>283</v>
      </c>
      <c r="C4005" s="17" t="s">
        <v>4153</v>
      </c>
      <c r="D4005" s="17" t="s">
        <v>4162</v>
      </c>
    </row>
    <row r="4006" spans="1:4">
      <c r="A4006" s="17">
        <v>2060824</v>
      </c>
      <c r="B4006" s="17" t="s">
        <v>283</v>
      </c>
      <c r="C4006" s="17" t="s">
        <v>4153</v>
      </c>
      <c r="D4006" s="17" t="s">
        <v>4163</v>
      </c>
    </row>
    <row r="4007" spans="1:4">
      <c r="A4007" s="17">
        <v>2050000</v>
      </c>
      <c r="B4007" s="17" t="s">
        <v>283</v>
      </c>
      <c r="C4007" s="17" t="s">
        <v>4164</v>
      </c>
      <c r="D4007" s="17" t="s">
        <v>285</v>
      </c>
    </row>
    <row r="4008" spans="1:4">
      <c r="A4008" s="17">
        <v>2050001</v>
      </c>
      <c r="B4008" s="17" t="s">
        <v>283</v>
      </c>
      <c r="C4008" s="17" t="s">
        <v>4164</v>
      </c>
      <c r="D4008" s="17" t="s">
        <v>4165</v>
      </c>
    </row>
    <row r="4009" spans="1:4">
      <c r="A4009" s="17">
        <v>2050021</v>
      </c>
      <c r="B4009" s="17" t="s">
        <v>283</v>
      </c>
      <c r="C4009" s="17" t="s">
        <v>4164</v>
      </c>
      <c r="D4009" s="17" t="s">
        <v>4166</v>
      </c>
    </row>
    <row r="4010" spans="1:4">
      <c r="A4010" s="17">
        <v>2050011</v>
      </c>
      <c r="B4010" s="17" t="s">
        <v>283</v>
      </c>
      <c r="C4010" s="17" t="s">
        <v>4164</v>
      </c>
      <c r="D4010" s="17" t="s">
        <v>4167</v>
      </c>
    </row>
    <row r="4011" spans="1:4">
      <c r="A4011" s="17">
        <v>2050002</v>
      </c>
      <c r="B4011" s="17" t="s">
        <v>283</v>
      </c>
      <c r="C4011" s="17" t="s">
        <v>4164</v>
      </c>
      <c r="D4011" s="17" t="s">
        <v>3388</v>
      </c>
    </row>
    <row r="4012" spans="1:4">
      <c r="A4012" s="17">
        <v>2050023</v>
      </c>
      <c r="B4012" s="17" t="s">
        <v>283</v>
      </c>
      <c r="C4012" s="17" t="s">
        <v>4164</v>
      </c>
      <c r="D4012" s="17" t="s">
        <v>4168</v>
      </c>
    </row>
    <row r="4013" spans="1:4">
      <c r="A4013" s="17">
        <v>2050024</v>
      </c>
      <c r="B4013" s="17" t="s">
        <v>283</v>
      </c>
      <c r="C4013" s="17" t="s">
        <v>4164</v>
      </c>
      <c r="D4013" s="17" t="s">
        <v>3059</v>
      </c>
    </row>
    <row r="4014" spans="1:4">
      <c r="A4014" s="17">
        <v>2050012</v>
      </c>
      <c r="B4014" s="17" t="s">
        <v>283</v>
      </c>
      <c r="C4014" s="17" t="s">
        <v>4164</v>
      </c>
      <c r="D4014" s="17" t="s">
        <v>4169</v>
      </c>
    </row>
    <row r="4015" spans="1:4">
      <c r="A4015" s="17">
        <v>2050016</v>
      </c>
      <c r="B4015" s="17" t="s">
        <v>283</v>
      </c>
      <c r="C4015" s="17" t="s">
        <v>4164</v>
      </c>
      <c r="D4015" s="17" t="s">
        <v>4170</v>
      </c>
    </row>
    <row r="4016" spans="1:4">
      <c r="A4016" s="17">
        <v>2050015</v>
      </c>
      <c r="B4016" s="17" t="s">
        <v>283</v>
      </c>
      <c r="C4016" s="17" t="s">
        <v>4164</v>
      </c>
      <c r="D4016" s="17" t="s">
        <v>4171</v>
      </c>
    </row>
    <row r="4017" spans="1:4">
      <c r="A4017" s="17">
        <v>2050014</v>
      </c>
      <c r="B4017" s="17" t="s">
        <v>283</v>
      </c>
      <c r="C4017" s="17" t="s">
        <v>4164</v>
      </c>
      <c r="D4017" s="17" t="s">
        <v>4172</v>
      </c>
    </row>
    <row r="4018" spans="1:4">
      <c r="A4018" s="17">
        <v>2050017</v>
      </c>
      <c r="B4018" s="17" t="s">
        <v>283</v>
      </c>
      <c r="C4018" s="17" t="s">
        <v>4164</v>
      </c>
      <c r="D4018" s="17" t="s">
        <v>4173</v>
      </c>
    </row>
    <row r="4019" spans="1:4">
      <c r="A4019" s="17">
        <v>2050013</v>
      </c>
      <c r="B4019" s="17" t="s">
        <v>283</v>
      </c>
      <c r="C4019" s="17" t="s">
        <v>4164</v>
      </c>
      <c r="D4019" s="17" t="s">
        <v>4174</v>
      </c>
    </row>
    <row r="4020" spans="1:4">
      <c r="A4020" s="17">
        <v>2050022</v>
      </c>
      <c r="B4020" s="17" t="s">
        <v>283</v>
      </c>
      <c r="C4020" s="17" t="s">
        <v>4164</v>
      </c>
      <c r="D4020" s="17" t="s">
        <v>3456</v>
      </c>
    </row>
    <row r="4021" spans="1:4">
      <c r="A4021" s="17">
        <v>2050003</v>
      </c>
      <c r="B4021" s="17" t="s">
        <v>283</v>
      </c>
      <c r="C4021" s="17" t="s">
        <v>4164</v>
      </c>
      <c r="D4021" s="17" t="s">
        <v>3921</v>
      </c>
    </row>
    <row r="4022" spans="1:4">
      <c r="A4022" s="17">
        <v>1900100</v>
      </c>
      <c r="B4022" s="17" t="s">
        <v>283</v>
      </c>
      <c r="C4022" s="17" t="s">
        <v>4175</v>
      </c>
      <c r="D4022" s="17" t="s">
        <v>285</v>
      </c>
    </row>
    <row r="4023" spans="1:4">
      <c r="A4023" s="17">
        <v>1970804</v>
      </c>
      <c r="B4023" s="17" t="s">
        <v>283</v>
      </c>
      <c r="C4023" s="17" t="s">
        <v>4175</v>
      </c>
      <c r="D4023" s="17" t="s">
        <v>4176</v>
      </c>
    </row>
    <row r="4024" spans="1:4">
      <c r="A4024" s="17">
        <v>1970828</v>
      </c>
      <c r="B4024" s="17" t="s">
        <v>283</v>
      </c>
      <c r="C4024" s="17" t="s">
        <v>4175</v>
      </c>
      <c r="D4024" s="17" t="s">
        <v>4177</v>
      </c>
    </row>
    <row r="4025" spans="1:4">
      <c r="A4025" s="17">
        <v>1900155</v>
      </c>
      <c r="B4025" s="17" t="s">
        <v>283</v>
      </c>
      <c r="C4025" s="17" t="s">
        <v>4175</v>
      </c>
      <c r="D4025" s="17" t="s">
        <v>4178</v>
      </c>
    </row>
    <row r="4026" spans="1:4">
      <c r="A4026" s="17">
        <v>1970827</v>
      </c>
      <c r="B4026" s="17" t="s">
        <v>283</v>
      </c>
      <c r="C4026" s="17" t="s">
        <v>4175</v>
      </c>
      <c r="D4026" s="17" t="s">
        <v>4179</v>
      </c>
    </row>
    <row r="4027" spans="1:4">
      <c r="A4027" s="17">
        <v>1970825</v>
      </c>
      <c r="B4027" s="17" t="s">
        <v>283</v>
      </c>
      <c r="C4027" s="17" t="s">
        <v>4175</v>
      </c>
      <c r="D4027" s="17" t="s">
        <v>4180</v>
      </c>
    </row>
    <row r="4028" spans="1:4">
      <c r="A4028" s="17">
        <v>1900164</v>
      </c>
      <c r="B4028" s="17" t="s">
        <v>283</v>
      </c>
      <c r="C4028" s="17" t="s">
        <v>4175</v>
      </c>
      <c r="D4028" s="17" t="s">
        <v>4181</v>
      </c>
    </row>
    <row r="4029" spans="1:4">
      <c r="A4029" s="17">
        <v>1900142</v>
      </c>
      <c r="B4029" s="17" t="s">
        <v>283</v>
      </c>
      <c r="C4029" s="17" t="s">
        <v>4175</v>
      </c>
      <c r="D4029" s="17" t="s">
        <v>4182</v>
      </c>
    </row>
    <row r="4030" spans="1:4">
      <c r="A4030" s="17">
        <v>1900161</v>
      </c>
      <c r="B4030" s="17" t="s">
        <v>283</v>
      </c>
      <c r="C4030" s="17" t="s">
        <v>4175</v>
      </c>
      <c r="D4030" s="17" t="s">
        <v>4183</v>
      </c>
    </row>
    <row r="4031" spans="1:4">
      <c r="A4031" s="17">
        <v>1900143</v>
      </c>
      <c r="B4031" s="17" t="s">
        <v>283</v>
      </c>
      <c r="C4031" s="17" t="s">
        <v>4175</v>
      </c>
      <c r="D4031" s="17" t="s">
        <v>4184</v>
      </c>
    </row>
    <row r="4032" spans="1:4">
      <c r="A4032" s="17">
        <v>1970826</v>
      </c>
      <c r="B4032" s="17" t="s">
        <v>283</v>
      </c>
      <c r="C4032" s="17" t="s">
        <v>4175</v>
      </c>
      <c r="D4032" s="17" t="s">
        <v>4185</v>
      </c>
    </row>
    <row r="4033" spans="1:4">
      <c r="A4033" s="17">
        <v>1970821</v>
      </c>
      <c r="B4033" s="17" t="s">
        <v>283</v>
      </c>
      <c r="C4033" s="17" t="s">
        <v>4175</v>
      </c>
      <c r="D4033" s="17" t="s">
        <v>3926</v>
      </c>
    </row>
    <row r="4034" spans="1:4">
      <c r="A4034" s="17">
        <v>1970822</v>
      </c>
      <c r="B4034" s="17" t="s">
        <v>283</v>
      </c>
      <c r="C4034" s="17" t="s">
        <v>4175</v>
      </c>
      <c r="D4034" s="17" t="s">
        <v>4186</v>
      </c>
    </row>
    <row r="4035" spans="1:4">
      <c r="A4035" s="17">
        <v>1900174</v>
      </c>
      <c r="B4035" s="17" t="s">
        <v>283</v>
      </c>
      <c r="C4035" s="17" t="s">
        <v>4175</v>
      </c>
      <c r="D4035" s="17" t="s">
        <v>4187</v>
      </c>
    </row>
    <row r="4036" spans="1:4">
      <c r="A4036" s="17">
        <v>1970832</v>
      </c>
      <c r="B4036" s="17" t="s">
        <v>283</v>
      </c>
      <c r="C4036" s="17" t="s">
        <v>4175</v>
      </c>
      <c r="D4036" s="17" t="s">
        <v>4188</v>
      </c>
    </row>
    <row r="4037" spans="1:4">
      <c r="A4037" s="17">
        <v>1970824</v>
      </c>
      <c r="B4037" s="17" t="s">
        <v>283</v>
      </c>
      <c r="C4037" s="17" t="s">
        <v>4175</v>
      </c>
      <c r="D4037" s="17" t="s">
        <v>4189</v>
      </c>
    </row>
    <row r="4038" spans="1:4">
      <c r="A4038" s="17">
        <v>1970802</v>
      </c>
      <c r="B4038" s="17" t="s">
        <v>283</v>
      </c>
      <c r="C4038" s="17" t="s">
        <v>4175</v>
      </c>
      <c r="D4038" s="17" t="s">
        <v>4190</v>
      </c>
    </row>
    <row r="4039" spans="1:4">
      <c r="A4039" s="17">
        <v>1900165</v>
      </c>
      <c r="B4039" s="17" t="s">
        <v>283</v>
      </c>
      <c r="C4039" s="17" t="s">
        <v>4175</v>
      </c>
      <c r="D4039" s="17" t="s">
        <v>4191</v>
      </c>
    </row>
    <row r="4040" spans="1:4">
      <c r="A4040" s="17">
        <v>1900153</v>
      </c>
      <c r="B4040" s="17" t="s">
        <v>283</v>
      </c>
      <c r="C4040" s="17" t="s">
        <v>4175</v>
      </c>
      <c r="D4040" s="17" t="s">
        <v>4192</v>
      </c>
    </row>
    <row r="4041" spans="1:4">
      <c r="A4041" s="17">
        <v>1900151</v>
      </c>
      <c r="B4041" s="17" t="s">
        <v>283</v>
      </c>
      <c r="C4041" s="17" t="s">
        <v>4175</v>
      </c>
      <c r="D4041" s="17" t="s">
        <v>4193</v>
      </c>
    </row>
    <row r="4042" spans="1:4">
      <c r="A4042" s="17">
        <v>1900162</v>
      </c>
      <c r="B4042" s="17" t="s">
        <v>283</v>
      </c>
      <c r="C4042" s="17" t="s">
        <v>4175</v>
      </c>
      <c r="D4042" s="17" t="s">
        <v>4194</v>
      </c>
    </row>
    <row r="4043" spans="1:4">
      <c r="A4043" s="17">
        <v>1970831</v>
      </c>
      <c r="B4043" s="17" t="s">
        <v>283</v>
      </c>
      <c r="C4043" s="17" t="s">
        <v>4175</v>
      </c>
      <c r="D4043" s="17" t="s">
        <v>4195</v>
      </c>
    </row>
    <row r="4044" spans="1:4">
      <c r="A4044" s="17">
        <v>1970801</v>
      </c>
      <c r="B4044" s="17" t="s">
        <v>283</v>
      </c>
      <c r="C4044" s="17" t="s">
        <v>4175</v>
      </c>
      <c r="D4044" s="17" t="s">
        <v>4196</v>
      </c>
    </row>
    <row r="4045" spans="1:4">
      <c r="A4045" s="17">
        <v>1970803</v>
      </c>
      <c r="B4045" s="17" t="s">
        <v>283</v>
      </c>
      <c r="C4045" s="17" t="s">
        <v>4175</v>
      </c>
      <c r="D4045" s="17" t="s">
        <v>4197</v>
      </c>
    </row>
    <row r="4046" spans="1:4">
      <c r="A4046" s="17">
        <v>1900154</v>
      </c>
      <c r="B4046" s="17" t="s">
        <v>283</v>
      </c>
      <c r="C4046" s="17" t="s">
        <v>4175</v>
      </c>
      <c r="D4046" s="17" t="s">
        <v>4198</v>
      </c>
    </row>
    <row r="4047" spans="1:4">
      <c r="A4047" s="17">
        <v>1900163</v>
      </c>
      <c r="B4047" s="17" t="s">
        <v>283</v>
      </c>
      <c r="C4047" s="17" t="s">
        <v>4175</v>
      </c>
      <c r="D4047" s="17" t="s">
        <v>4199</v>
      </c>
    </row>
    <row r="4048" spans="1:4">
      <c r="A4048" s="17">
        <v>1900166</v>
      </c>
      <c r="B4048" s="17" t="s">
        <v>283</v>
      </c>
      <c r="C4048" s="17" t="s">
        <v>4175</v>
      </c>
      <c r="D4048" s="17" t="s">
        <v>4200</v>
      </c>
    </row>
    <row r="4049" spans="1:4">
      <c r="A4049" s="17">
        <v>1900173</v>
      </c>
      <c r="B4049" s="17" t="s">
        <v>283</v>
      </c>
      <c r="C4049" s="17" t="s">
        <v>4175</v>
      </c>
      <c r="D4049" s="17" t="s">
        <v>4042</v>
      </c>
    </row>
    <row r="4050" spans="1:4">
      <c r="A4050" s="17">
        <v>1900152</v>
      </c>
      <c r="B4050" s="17" t="s">
        <v>283</v>
      </c>
      <c r="C4050" s="17" t="s">
        <v>4175</v>
      </c>
      <c r="D4050" s="17" t="s">
        <v>4201</v>
      </c>
    </row>
    <row r="4051" spans="1:4">
      <c r="A4051" s="17">
        <v>1970814</v>
      </c>
      <c r="B4051" s="17" t="s">
        <v>283</v>
      </c>
      <c r="C4051" s="17" t="s">
        <v>4175</v>
      </c>
      <c r="D4051" s="17" t="s">
        <v>4202</v>
      </c>
    </row>
    <row r="4052" spans="1:4">
      <c r="A4052" s="17">
        <v>1970815</v>
      </c>
      <c r="B4052" s="17" t="s">
        <v>283</v>
      </c>
      <c r="C4052" s="17" t="s">
        <v>4175</v>
      </c>
      <c r="D4052" s="17" t="s">
        <v>4203</v>
      </c>
    </row>
    <row r="4053" spans="1:4">
      <c r="A4053" s="17">
        <v>1970823</v>
      </c>
      <c r="B4053" s="17" t="s">
        <v>283</v>
      </c>
      <c r="C4053" s="17" t="s">
        <v>4175</v>
      </c>
      <c r="D4053" s="17" t="s">
        <v>4204</v>
      </c>
    </row>
    <row r="4054" spans="1:4">
      <c r="A4054" s="17">
        <v>1970811</v>
      </c>
      <c r="B4054" s="17" t="s">
        <v>283</v>
      </c>
      <c r="C4054" s="17" t="s">
        <v>4175</v>
      </c>
      <c r="D4054" s="17" t="s">
        <v>4205</v>
      </c>
    </row>
    <row r="4055" spans="1:4">
      <c r="A4055" s="17">
        <v>1970834</v>
      </c>
      <c r="B4055" s="17" t="s">
        <v>283</v>
      </c>
      <c r="C4055" s="17" t="s">
        <v>4175</v>
      </c>
      <c r="D4055" s="17" t="s">
        <v>4206</v>
      </c>
    </row>
    <row r="4056" spans="1:4">
      <c r="A4056" s="17">
        <v>1970812</v>
      </c>
      <c r="B4056" s="17" t="s">
        <v>283</v>
      </c>
      <c r="C4056" s="17" t="s">
        <v>4175</v>
      </c>
      <c r="D4056" s="17" t="s">
        <v>4207</v>
      </c>
    </row>
    <row r="4057" spans="1:4">
      <c r="A4057" s="17">
        <v>1970816</v>
      </c>
      <c r="B4057" s="17" t="s">
        <v>283</v>
      </c>
      <c r="C4057" s="17" t="s">
        <v>4175</v>
      </c>
      <c r="D4057" s="17" t="s">
        <v>4208</v>
      </c>
    </row>
    <row r="4058" spans="1:4">
      <c r="A4058" s="17">
        <v>1970813</v>
      </c>
      <c r="B4058" s="17" t="s">
        <v>283</v>
      </c>
      <c r="C4058" s="17" t="s">
        <v>4175</v>
      </c>
      <c r="D4058" s="17" t="s">
        <v>4209</v>
      </c>
    </row>
    <row r="4059" spans="1:4">
      <c r="A4059" s="17">
        <v>1900172</v>
      </c>
      <c r="B4059" s="17" t="s">
        <v>283</v>
      </c>
      <c r="C4059" s="17" t="s">
        <v>4175</v>
      </c>
      <c r="D4059" s="17" t="s">
        <v>3071</v>
      </c>
    </row>
    <row r="4060" spans="1:4">
      <c r="A4060" s="17">
        <v>1970833</v>
      </c>
      <c r="B4060" s="17" t="s">
        <v>283</v>
      </c>
      <c r="C4060" s="17" t="s">
        <v>4175</v>
      </c>
      <c r="D4060" s="17" t="s">
        <v>4210</v>
      </c>
    </row>
    <row r="4061" spans="1:4">
      <c r="A4061" s="17">
        <v>1900144</v>
      </c>
      <c r="B4061" s="17" t="s">
        <v>283</v>
      </c>
      <c r="C4061" s="17" t="s">
        <v>4175</v>
      </c>
      <c r="D4061" s="17" t="s">
        <v>4211</v>
      </c>
    </row>
    <row r="4062" spans="1:4">
      <c r="A4062" s="17">
        <v>1900171</v>
      </c>
      <c r="B4062" s="17" t="s">
        <v>283</v>
      </c>
      <c r="C4062" s="17" t="s">
        <v>4175</v>
      </c>
      <c r="D4062" s="17" t="s">
        <v>4212</v>
      </c>
    </row>
    <row r="4063" spans="1:4">
      <c r="A4063" s="17">
        <v>1900141</v>
      </c>
      <c r="B4063" s="17" t="s">
        <v>283</v>
      </c>
      <c r="C4063" s="17" t="s">
        <v>4175</v>
      </c>
      <c r="D4063" s="17" t="s">
        <v>4213</v>
      </c>
    </row>
    <row r="4064" spans="1:4">
      <c r="A4064" s="17">
        <v>2020000</v>
      </c>
      <c r="B4064" s="17" t="s">
        <v>283</v>
      </c>
      <c r="C4064" s="17" t="s">
        <v>4214</v>
      </c>
      <c r="D4064" s="17" t="s">
        <v>285</v>
      </c>
    </row>
    <row r="4065" spans="1:4">
      <c r="A4065" s="17">
        <v>2020011</v>
      </c>
      <c r="B4065" s="17" t="s">
        <v>283</v>
      </c>
      <c r="C4065" s="17" t="s">
        <v>4214</v>
      </c>
      <c r="D4065" s="17" t="s">
        <v>3417</v>
      </c>
    </row>
    <row r="4066" spans="1:4">
      <c r="A4066" s="17">
        <v>1880003</v>
      </c>
      <c r="B4066" s="17" t="s">
        <v>283</v>
      </c>
      <c r="C4066" s="17" t="s">
        <v>4214</v>
      </c>
      <c r="D4066" s="17" t="s">
        <v>4215</v>
      </c>
    </row>
    <row r="4067" spans="1:4">
      <c r="A4067" s="17">
        <v>2020003</v>
      </c>
      <c r="B4067" s="17" t="s">
        <v>283</v>
      </c>
      <c r="C4067" s="17" t="s">
        <v>4214</v>
      </c>
      <c r="D4067" s="17" t="s">
        <v>2039</v>
      </c>
    </row>
    <row r="4068" spans="1:4">
      <c r="A4068" s="17">
        <v>2020006</v>
      </c>
      <c r="B4068" s="17" t="s">
        <v>283</v>
      </c>
      <c r="C4068" s="17" t="s">
        <v>4214</v>
      </c>
      <c r="D4068" s="17" t="s">
        <v>3388</v>
      </c>
    </row>
    <row r="4069" spans="1:4">
      <c r="A4069" s="17">
        <v>1880014</v>
      </c>
      <c r="B4069" s="17" t="s">
        <v>283</v>
      </c>
      <c r="C4069" s="17" t="s">
        <v>4214</v>
      </c>
      <c r="D4069" s="17" t="s">
        <v>4216</v>
      </c>
    </row>
    <row r="4070" spans="1:4">
      <c r="A4070" s="17">
        <v>2020004</v>
      </c>
      <c r="B4070" s="17" t="s">
        <v>283</v>
      </c>
      <c r="C4070" s="17" t="s">
        <v>4214</v>
      </c>
      <c r="D4070" s="17" t="s">
        <v>4217</v>
      </c>
    </row>
    <row r="4071" spans="1:4">
      <c r="A4071" s="17">
        <v>2020023</v>
      </c>
      <c r="B4071" s="17" t="s">
        <v>283</v>
      </c>
      <c r="C4071" s="17" t="s">
        <v>4214</v>
      </c>
      <c r="D4071" s="17" t="s">
        <v>3051</v>
      </c>
    </row>
    <row r="4072" spans="1:4">
      <c r="A4072" s="17">
        <v>2020005</v>
      </c>
      <c r="B4072" s="17" t="s">
        <v>283</v>
      </c>
      <c r="C4072" s="17" t="s">
        <v>4214</v>
      </c>
      <c r="D4072" s="17" t="s">
        <v>2051</v>
      </c>
    </row>
    <row r="4073" spans="1:4">
      <c r="A4073" s="17">
        <v>1880011</v>
      </c>
      <c r="B4073" s="17" t="s">
        <v>283</v>
      </c>
      <c r="C4073" s="17" t="s">
        <v>4214</v>
      </c>
      <c r="D4073" s="17" t="s">
        <v>4218</v>
      </c>
    </row>
    <row r="4074" spans="1:4">
      <c r="A4074" s="17">
        <v>2020013</v>
      </c>
      <c r="B4074" s="17" t="s">
        <v>283</v>
      </c>
      <c r="C4074" s="17" t="s">
        <v>4214</v>
      </c>
      <c r="D4074" s="17" t="s">
        <v>2067</v>
      </c>
    </row>
    <row r="4075" spans="1:4">
      <c r="A4075" s="17">
        <v>1880004</v>
      </c>
      <c r="B4075" s="17" t="s">
        <v>283</v>
      </c>
      <c r="C4075" s="17" t="s">
        <v>4214</v>
      </c>
      <c r="D4075" s="17" t="s">
        <v>3869</v>
      </c>
    </row>
    <row r="4076" spans="1:4">
      <c r="A4076" s="17">
        <v>2020012</v>
      </c>
      <c r="B4076" s="17" t="s">
        <v>283</v>
      </c>
      <c r="C4076" s="17" t="s">
        <v>4214</v>
      </c>
      <c r="D4076" s="17" t="s">
        <v>3680</v>
      </c>
    </row>
    <row r="4077" spans="1:4">
      <c r="A4077" s="17">
        <v>2020021</v>
      </c>
      <c r="B4077" s="17" t="s">
        <v>283</v>
      </c>
      <c r="C4077" s="17" t="s">
        <v>4214</v>
      </c>
      <c r="D4077" s="17" t="s">
        <v>4219</v>
      </c>
    </row>
    <row r="4078" spans="1:4">
      <c r="A4078" s="17">
        <v>2020001</v>
      </c>
      <c r="B4078" s="17" t="s">
        <v>283</v>
      </c>
      <c r="C4078" s="17" t="s">
        <v>4214</v>
      </c>
      <c r="D4078" s="17" t="s">
        <v>4220</v>
      </c>
    </row>
    <row r="4079" spans="1:4">
      <c r="A4079" s="17">
        <v>2020002</v>
      </c>
      <c r="B4079" s="17" t="s">
        <v>283</v>
      </c>
      <c r="C4079" s="17" t="s">
        <v>4214</v>
      </c>
      <c r="D4079" s="17" t="s">
        <v>4221</v>
      </c>
    </row>
    <row r="4080" spans="1:4">
      <c r="A4080" s="17">
        <v>2020014</v>
      </c>
      <c r="B4080" s="17" t="s">
        <v>283</v>
      </c>
      <c r="C4080" s="17" t="s">
        <v>4214</v>
      </c>
      <c r="D4080" s="17" t="s">
        <v>4023</v>
      </c>
    </row>
    <row r="4081" spans="1:4">
      <c r="A4081" s="17">
        <v>2020015</v>
      </c>
      <c r="B4081" s="17" t="s">
        <v>283</v>
      </c>
      <c r="C4081" s="17" t="s">
        <v>4214</v>
      </c>
      <c r="D4081" s="17" t="s">
        <v>4222</v>
      </c>
    </row>
    <row r="4082" spans="1:4">
      <c r="A4082" s="17">
        <v>1880002</v>
      </c>
      <c r="B4082" s="17" t="s">
        <v>283</v>
      </c>
      <c r="C4082" s="17" t="s">
        <v>4214</v>
      </c>
      <c r="D4082" s="17" t="s">
        <v>3763</v>
      </c>
    </row>
    <row r="4083" spans="1:4">
      <c r="A4083" s="17">
        <v>1880012</v>
      </c>
      <c r="B4083" s="17" t="s">
        <v>283</v>
      </c>
      <c r="C4083" s="17" t="s">
        <v>4214</v>
      </c>
      <c r="D4083" s="17" t="s">
        <v>2684</v>
      </c>
    </row>
    <row r="4084" spans="1:4">
      <c r="A4084" s="17">
        <v>1880013</v>
      </c>
      <c r="B4084" s="17" t="s">
        <v>283</v>
      </c>
      <c r="C4084" s="17" t="s">
        <v>4214</v>
      </c>
      <c r="D4084" s="17" t="s">
        <v>4223</v>
      </c>
    </row>
    <row r="4085" spans="1:4">
      <c r="A4085" s="17">
        <v>2020022</v>
      </c>
      <c r="B4085" s="17" t="s">
        <v>283</v>
      </c>
      <c r="C4085" s="17" t="s">
        <v>4214</v>
      </c>
      <c r="D4085" s="17" t="s">
        <v>4224</v>
      </c>
    </row>
    <row r="4086" spans="1:4">
      <c r="A4086" s="17">
        <v>1880001</v>
      </c>
      <c r="B4086" s="17" t="s">
        <v>283</v>
      </c>
      <c r="C4086" s="17" t="s">
        <v>4214</v>
      </c>
      <c r="D4086" s="17" t="s">
        <v>4225</v>
      </c>
    </row>
    <row r="4087" spans="1:4">
      <c r="A4087" s="17">
        <v>1901200</v>
      </c>
      <c r="B4087" s="17" t="s">
        <v>283</v>
      </c>
      <c r="C4087" s="17" t="s">
        <v>4226</v>
      </c>
      <c r="D4087" s="17" t="s">
        <v>285</v>
      </c>
    </row>
    <row r="4088" spans="1:4">
      <c r="A4088" s="17">
        <v>1901211</v>
      </c>
      <c r="B4088" s="17" t="s">
        <v>283</v>
      </c>
      <c r="C4088" s="17" t="s">
        <v>4226</v>
      </c>
      <c r="D4088" s="17" t="s">
        <v>4227</v>
      </c>
    </row>
    <row r="4089" spans="1:4">
      <c r="A4089" s="17">
        <v>1901202</v>
      </c>
      <c r="B4089" s="17" t="s">
        <v>283</v>
      </c>
      <c r="C4089" s="17" t="s">
        <v>4226</v>
      </c>
      <c r="D4089" s="17" t="s">
        <v>4228</v>
      </c>
    </row>
    <row r="4090" spans="1:4">
      <c r="A4090" s="17">
        <v>1901203</v>
      </c>
      <c r="B4090" s="17" t="s">
        <v>283</v>
      </c>
      <c r="C4090" s="17" t="s">
        <v>4226</v>
      </c>
      <c r="D4090" s="17" t="s">
        <v>4229</v>
      </c>
    </row>
    <row r="4091" spans="1:4">
      <c r="A4091" s="17">
        <v>1901212</v>
      </c>
      <c r="B4091" s="17" t="s">
        <v>283</v>
      </c>
      <c r="C4091" s="17" t="s">
        <v>4226</v>
      </c>
      <c r="D4091" s="17" t="s">
        <v>4230</v>
      </c>
    </row>
    <row r="4092" spans="1:4">
      <c r="A4092" s="17">
        <v>1901232</v>
      </c>
      <c r="B4092" s="17" t="s">
        <v>283</v>
      </c>
      <c r="C4092" s="17" t="s">
        <v>4226</v>
      </c>
      <c r="D4092" s="17" t="s">
        <v>4231</v>
      </c>
    </row>
    <row r="4093" spans="1:4">
      <c r="A4093" s="17">
        <v>1901233</v>
      </c>
      <c r="B4093" s="17" t="s">
        <v>283</v>
      </c>
      <c r="C4093" s="17" t="s">
        <v>4226</v>
      </c>
      <c r="D4093" s="17" t="s">
        <v>4232</v>
      </c>
    </row>
    <row r="4094" spans="1:4">
      <c r="A4094" s="17">
        <v>1901231</v>
      </c>
      <c r="B4094" s="17" t="s">
        <v>283</v>
      </c>
      <c r="C4094" s="17" t="s">
        <v>4226</v>
      </c>
      <c r="D4094" s="17" t="s">
        <v>4233</v>
      </c>
    </row>
    <row r="4095" spans="1:4">
      <c r="A4095" s="17">
        <v>1901234</v>
      </c>
      <c r="B4095" s="17" t="s">
        <v>283</v>
      </c>
      <c r="C4095" s="17" t="s">
        <v>4226</v>
      </c>
      <c r="D4095" s="17" t="s">
        <v>4234</v>
      </c>
    </row>
    <row r="4096" spans="1:4">
      <c r="A4096" s="17">
        <v>1901201</v>
      </c>
      <c r="B4096" s="17" t="s">
        <v>283</v>
      </c>
      <c r="C4096" s="17" t="s">
        <v>4226</v>
      </c>
      <c r="D4096" s="17" t="s">
        <v>4235</v>
      </c>
    </row>
    <row r="4097" spans="1:4">
      <c r="A4097" s="17">
        <v>1901221</v>
      </c>
      <c r="B4097" s="17" t="s">
        <v>283</v>
      </c>
      <c r="C4097" s="17" t="s">
        <v>4226</v>
      </c>
      <c r="D4097" s="17" t="s">
        <v>4236</v>
      </c>
    </row>
    <row r="4098" spans="1:4">
      <c r="A4098" s="17">
        <v>1901222</v>
      </c>
      <c r="B4098" s="17" t="s">
        <v>283</v>
      </c>
      <c r="C4098" s="17" t="s">
        <v>4226</v>
      </c>
      <c r="D4098" s="17" t="s">
        <v>4237</v>
      </c>
    </row>
    <row r="4099" spans="1:4">
      <c r="A4099" s="17">
        <v>1901223</v>
      </c>
      <c r="B4099" s="17" t="s">
        <v>283</v>
      </c>
      <c r="C4099" s="17" t="s">
        <v>4226</v>
      </c>
      <c r="D4099" s="17" t="s">
        <v>4238</v>
      </c>
    </row>
    <row r="4100" spans="1:4">
      <c r="A4100" s="17">
        <v>1901204</v>
      </c>
      <c r="B4100" s="17" t="s">
        <v>283</v>
      </c>
      <c r="C4100" s="17" t="s">
        <v>4226</v>
      </c>
      <c r="D4100" s="17" t="s">
        <v>4239</v>
      </c>
    </row>
    <row r="4101" spans="1:4">
      <c r="A4101" s="17">
        <v>1901224</v>
      </c>
      <c r="B4101" s="17" t="s">
        <v>283</v>
      </c>
      <c r="C4101" s="17" t="s">
        <v>4226</v>
      </c>
      <c r="D4101" s="17" t="s">
        <v>4027</v>
      </c>
    </row>
    <row r="4102" spans="1:4">
      <c r="A4102" s="17">
        <v>1901213</v>
      </c>
      <c r="B4102" s="17" t="s">
        <v>283</v>
      </c>
      <c r="C4102" s="17" t="s">
        <v>4226</v>
      </c>
      <c r="D4102" s="17" t="s">
        <v>4240</v>
      </c>
    </row>
    <row r="4103" spans="1:4">
      <c r="A4103" s="17">
        <v>1901214</v>
      </c>
      <c r="B4103" s="17" t="s">
        <v>283</v>
      </c>
      <c r="C4103" s="17" t="s">
        <v>4226</v>
      </c>
      <c r="D4103" s="17" t="s">
        <v>4241</v>
      </c>
    </row>
    <row r="4104" spans="1:4">
      <c r="A4104" s="17">
        <v>1900100</v>
      </c>
      <c r="B4104" s="17" t="s">
        <v>283</v>
      </c>
      <c r="C4104" s="17" t="s">
        <v>4242</v>
      </c>
      <c r="D4104" s="17" t="s">
        <v>285</v>
      </c>
    </row>
    <row r="4105" spans="1:4">
      <c r="A4105" s="17">
        <v>1900181</v>
      </c>
      <c r="B4105" s="17" t="s">
        <v>283</v>
      </c>
      <c r="C4105" s="17" t="s">
        <v>4242</v>
      </c>
      <c r="D4105" s="17" t="s">
        <v>4243</v>
      </c>
    </row>
    <row r="4106" spans="1:4">
      <c r="A4106" s="17">
        <v>1900182</v>
      </c>
      <c r="B4106" s="17" t="s">
        <v>283</v>
      </c>
      <c r="C4106" s="17" t="s">
        <v>4242</v>
      </c>
      <c r="D4106" s="17" t="s">
        <v>3665</v>
      </c>
    </row>
    <row r="4107" spans="1:4">
      <c r="A4107" s="17">
        <v>1900200</v>
      </c>
      <c r="B4107" s="17" t="s">
        <v>283</v>
      </c>
      <c r="C4107" s="17" t="s">
        <v>4244</v>
      </c>
      <c r="D4107" s="17" t="s">
        <v>285</v>
      </c>
    </row>
    <row r="4108" spans="1:4">
      <c r="A4108" s="17">
        <v>1900204</v>
      </c>
      <c r="B4108" s="17" t="s">
        <v>283</v>
      </c>
      <c r="C4108" s="17" t="s">
        <v>4244</v>
      </c>
      <c r="D4108" s="17" t="s">
        <v>4245</v>
      </c>
    </row>
    <row r="4109" spans="1:4">
      <c r="A4109" s="17">
        <v>1900221</v>
      </c>
      <c r="B4109" s="17" t="s">
        <v>283</v>
      </c>
      <c r="C4109" s="17" t="s">
        <v>4244</v>
      </c>
      <c r="D4109" s="17" t="s">
        <v>4246</v>
      </c>
    </row>
    <row r="4110" spans="1:4">
      <c r="A4110" s="17">
        <v>1900203</v>
      </c>
      <c r="B4110" s="17" t="s">
        <v>283</v>
      </c>
      <c r="C4110" s="17" t="s">
        <v>4244</v>
      </c>
      <c r="D4110" s="17" t="s">
        <v>4247</v>
      </c>
    </row>
    <row r="4111" spans="1:4">
      <c r="A4111" s="17">
        <v>1900212</v>
      </c>
      <c r="B4111" s="17" t="s">
        <v>283</v>
      </c>
      <c r="C4111" s="17" t="s">
        <v>4244</v>
      </c>
      <c r="D4111" s="17" t="s">
        <v>4248</v>
      </c>
    </row>
    <row r="4112" spans="1:4">
      <c r="A4112" s="17">
        <v>1900201</v>
      </c>
      <c r="B4112" s="17" t="s">
        <v>283</v>
      </c>
      <c r="C4112" s="17" t="s">
        <v>4244</v>
      </c>
      <c r="D4112" s="17" t="s">
        <v>4249</v>
      </c>
    </row>
    <row r="4113" spans="1:4">
      <c r="A4113" s="17">
        <v>1900213</v>
      </c>
      <c r="B4113" s="17" t="s">
        <v>283</v>
      </c>
      <c r="C4113" s="17" t="s">
        <v>4244</v>
      </c>
      <c r="D4113" s="17" t="s">
        <v>4250</v>
      </c>
    </row>
    <row r="4114" spans="1:4">
      <c r="A4114" s="17">
        <v>1900223</v>
      </c>
      <c r="B4114" s="17" t="s">
        <v>283</v>
      </c>
      <c r="C4114" s="17" t="s">
        <v>4244</v>
      </c>
      <c r="D4114" s="17" t="s">
        <v>4251</v>
      </c>
    </row>
    <row r="4115" spans="1:4">
      <c r="A4115" s="17">
        <v>1900205</v>
      </c>
      <c r="B4115" s="17" t="s">
        <v>283</v>
      </c>
      <c r="C4115" s="17" t="s">
        <v>4244</v>
      </c>
      <c r="D4115" s="17" t="s">
        <v>4252</v>
      </c>
    </row>
    <row r="4116" spans="1:4">
      <c r="A4116" s="17">
        <v>1900202</v>
      </c>
      <c r="B4116" s="17" t="s">
        <v>283</v>
      </c>
      <c r="C4116" s="17" t="s">
        <v>4244</v>
      </c>
      <c r="D4116" s="17" t="s">
        <v>4253</v>
      </c>
    </row>
    <row r="4117" spans="1:4">
      <c r="A4117" s="17">
        <v>1900222</v>
      </c>
      <c r="B4117" s="17" t="s">
        <v>283</v>
      </c>
      <c r="C4117" s="17" t="s">
        <v>4244</v>
      </c>
      <c r="D4117" s="17" t="s">
        <v>4254</v>
      </c>
    </row>
    <row r="4118" spans="1:4">
      <c r="A4118" s="17">
        <v>1900211</v>
      </c>
      <c r="B4118" s="17" t="s">
        <v>283</v>
      </c>
      <c r="C4118" s="17" t="s">
        <v>4244</v>
      </c>
      <c r="D4118" s="17" t="s">
        <v>4255</v>
      </c>
    </row>
    <row r="4119" spans="1:4">
      <c r="A4119" s="17">
        <v>1900214</v>
      </c>
      <c r="B4119" s="17" t="s">
        <v>283</v>
      </c>
      <c r="C4119" s="17" t="s">
        <v>4244</v>
      </c>
      <c r="D4119" s="17" t="s">
        <v>4256</v>
      </c>
    </row>
    <row r="4120" spans="1:4">
      <c r="A4120" s="17">
        <v>1980000</v>
      </c>
      <c r="B4120" s="17" t="s">
        <v>283</v>
      </c>
      <c r="C4120" s="17" t="s">
        <v>4257</v>
      </c>
      <c r="D4120" s="17" t="s">
        <v>285</v>
      </c>
    </row>
    <row r="4121" spans="1:4">
      <c r="A4121" s="17">
        <v>1980213</v>
      </c>
      <c r="B4121" s="17" t="s">
        <v>283</v>
      </c>
      <c r="C4121" s="17" t="s">
        <v>4257</v>
      </c>
      <c r="D4121" s="17" t="s">
        <v>4258</v>
      </c>
    </row>
    <row r="4122" spans="1:4">
      <c r="A4122" s="17">
        <v>1980103</v>
      </c>
      <c r="B4122" s="17" t="s">
        <v>283</v>
      </c>
      <c r="C4122" s="17" t="s">
        <v>4257</v>
      </c>
      <c r="D4122" s="17" t="s">
        <v>4259</v>
      </c>
    </row>
    <row r="4123" spans="1:4">
      <c r="A4123" s="17">
        <v>1980101</v>
      </c>
      <c r="B4123" s="17" t="s">
        <v>283</v>
      </c>
      <c r="C4123" s="17" t="s">
        <v>4257</v>
      </c>
      <c r="D4123" s="17" t="s">
        <v>4260</v>
      </c>
    </row>
    <row r="4124" spans="1:4">
      <c r="A4124" s="17">
        <v>1980102</v>
      </c>
      <c r="B4124" s="17" t="s">
        <v>283</v>
      </c>
      <c r="C4124" s="17" t="s">
        <v>4257</v>
      </c>
      <c r="D4124" s="17" t="s">
        <v>4261</v>
      </c>
    </row>
    <row r="4125" spans="1:4">
      <c r="A4125" s="17">
        <v>1980225</v>
      </c>
      <c r="B4125" s="17" t="s">
        <v>283</v>
      </c>
      <c r="C4125" s="17" t="s">
        <v>4257</v>
      </c>
      <c r="D4125" s="17" t="s">
        <v>4262</v>
      </c>
    </row>
    <row r="4126" spans="1:4">
      <c r="A4126" s="17">
        <v>1980224</v>
      </c>
      <c r="B4126" s="17" t="s">
        <v>283</v>
      </c>
      <c r="C4126" s="17" t="s">
        <v>4257</v>
      </c>
      <c r="D4126" s="17" t="s">
        <v>4263</v>
      </c>
    </row>
    <row r="4127" spans="1:4">
      <c r="A4127" s="17">
        <v>1980105</v>
      </c>
      <c r="B4127" s="17" t="s">
        <v>283</v>
      </c>
      <c r="C4127" s="17" t="s">
        <v>4257</v>
      </c>
      <c r="D4127" s="17" t="s">
        <v>4264</v>
      </c>
    </row>
    <row r="4128" spans="1:4">
      <c r="A4128" s="17">
        <v>1980222</v>
      </c>
      <c r="B4128" s="17" t="s">
        <v>283</v>
      </c>
      <c r="C4128" s="17" t="s">
        <v>4257</v>
      </c>
      <c r="D4128" s="17" t="s">
        <v>3802</v>
      </c>
    </row>
    <row r="4129" spans="1:4">
      <c r="A4129" s="17">
        <v>1980107</v>
      </c>
      <c r="B4129" s="17" t="s">
        <v>283</v>
      </c>
      <c r="C4129" s="17" t="s">
        <v>4257</v>
      </c>
      <c r="D4129" s="17" t="s">
        <v>4265</v>
      </c>
    </row>
    <row r="4130" spans="1:4">
      <c r="A4130" s="17">
        <v>1980106</v>
      </c>
      <c r="B4130" s="17" t="s">
        <v>283</v>
      </c>
      <c r="C4130" s="17" t="s">
        <v>4257</v>
      </c>
      <c r="D4130" s="17" t="s">
        <v>4266</v>
      </c>
    </row>
    <row r="4131" spans="1:4">
      <c r="A4131" s="17">
        <v>1980104</v>
      </c>
      <c r="B4131" s="17" t="s">
        <v>283</v>
      </c>
      <c r="C4131" s="17" t="s">
        <v>4257</v>
      </c>
      <c r="D4131" s="17" t="s">
        <v>4267</v>
      </c>
    </row>
    <row r="4132" spans="1:4">
      <c r="A4132" s="17">
        <v>1980221</v>
      </c>
      <c r="B4132" s="17" t="s">
        <v>283</v>
      </c>
      <c r="C4132" s="17" t="s">
        <v>4257</v>
      </c>
      <c r="D4132" s="17" t="s">
        <v>4268</v>
      </c>
    </row>
    <row r="4133" spans="1:4">
      <c r="A4133" s="17">
        <v>1980211</v>
      </c>
      <c r="B4133" s="17" t="s">
        <v>283</v>
      </c>
      <c r="C4133" s="17" t="s">
        <v>4257</v>
      </c>
      <c r="D4133" s="17" t="s">
        <v>4269</v>
      </c>
    </row>
    <row r="4134" spans="1:4">
      <c r="A4134" s="17">
        <v>1980223</v>
      </c>
      <c r="B4134" s="17" t="s">
        <v>283</v>
      </c>
      <c r="C4134" s="17" t="s">
        <v>4257</v>
      </c>
      <c r="D4134" s="17" t="s">
        <v>4270</v>
      </c>
    </row>
    <row r="4135" spans="1:4">
      <c r="A4135" s="17">
        <v>1980212</v>
      </c>
      <c r="B4135" s="17" t="s">
        <v>283</v>
      </c>
      <c r="C4135" s="17" t="s">
        <v>4257</v>
      </c>
      <c r="D4135" s="17" t="s">
        <v>4271</v>
      </c>
    </row>
    <row r="4136" spans="1:4">
      <c r="A4136" s="17">
        <v>1000100</v>
      </c>
      <c r="B4136" s="17" t="s">
        <v>283</v>
      </c>
      <c r="C4136" s="17" t="s">
        <v>4272</v>
      </c>
      <c r="D4136" s="17" t="s">
        <v>285</v>
      </c>
    </row>
    <row r="4137" spans="1:4">
      <c r="A4137" s="17">
        <v>1000102</v>
      </c>
      <c r="B4137" s="17" t="s">
        <v>283</v>
      </c>
      <c r="C4137" s="17" t="s">
        <v>4272</v>
      </c>
      <c r="D4137" s="17" t="s">
        <v>4273</v>
      </c>
    </row>
    <row r="4138" spans="1:4">
      <c r="A4138" s="17">
        <v>1000211</v>
      </c>
      <c r="B4138" s="17" t="s">
        <v>283</v>
      </c>
      <c r="C4138" s="17" t="s">
        <v>4272</v>
      </c>
      <c r="D4138" s="17" t="s">
        <v>4274</v>
      </c>
    </row>
    <row r="4139" spans="1:4">
      <c r="A4139" s="17">
        <v>1000103</v>
      </c>
      <c r="B4139" s="17" t="s">
        <v>283</v>
      </c>
      <c r="C4139" s="17" t="s">
        <v>4272</v>
      </c>
      <c r="D4139" s="17" t="s">
        <v>4275</v>
      </c>
    </row>
    <row r="4140" spans="1:4">
      <c r="A4140" s="17">
        <v>1000104</v>
      </c>
      <c r="B4140" s="17" t="s">
        <v>283</v>
      </c>
      <c r="C4140" s="17" t="s">
        <v>4272</v>
      </c>
      <c r="D4140" s="17" t="s">
        <v>4276</v>
      </c>
    </row>
    <row r="4141" spans="1:4">
      <c r="A4141" s="17">
        <v>1000212</v>
      </c>
      <c r="B4141" s="17" t="s">
        <v>283</v>
      </c>
      <c r="C4141" s="17" t="s">
        <v>4272</v>
      </c>
      <c r="D4141" s="17" t="s">
        <v>4277</v>
      </c>
    </row>
    <row r="4142" spans="1:4">
      <c r="A4142" s="17">
        <v>1000101</v>
      </c>
      <c r="B4142" s="17" t="s">
        <v>283</v>
      </c>
      <c r="C4142" s="17" t="s">
        <v>4272</v>
      </c>
      <c r="D4142" s="17" t="s">
        <v>4106</v>
      </c>
    </row>
    <row r="4143" spans="1:4">
      <c r="A4143" s="17">
        <v>1000301</v>
      </c>
      <c r="B4143" s="17" t="s">
        <v>283</v>
      </c>
      <c r="C4143" s="17" t="s">
        <v>4278</v>
      </c>
      <c r="D4143" s="17" t="s">
        <v>4279</v>
      </c>
    </row>
    <row r="4144" spans="1:4">
      <c r="A4144" s="17">
        <v>1000400</v>
      </c>
      <c r="B4144" s="17" t="s">
        <v>283</v>
      </c>
      <c r="C4144" s="17" t="s">
        <v>4280</v>
      </c>
      <c r="D4144" s="17" t="s">
        <v>285</v>
      </c>
    </row>
    <row r="4145" spans="1:4">
      <c r="A4145" s="17">
        <v>1000511</v>
      </c>
      <c r="B4145" s="17" t="s">
        <v>283</v>
      </c>
      <c r="C4145" s="17" t="s">
        <v>4280</v>
      </c>
      <c r="D4145" s="17" t="s">
        <v>4281</v>
      </c>
    </row>
    <row r="4146" spans="1:4">
      <c r="A4146" s="17">
        <v>1000402</v>
      </c>
      <c r="B4146" s="17" t="s">
        <v>283</v>
      </c>
      <c r="C4146" s="17" t="s">
        <v>4280</v>
      </c>
      <c r="D4146" s="17" t="s">
        <v>4282</v>
      </c>
    </row>
    <row r="4147" spans="1:4">
      <c r="A4147" s="17">
        <v>1000401</v>
      </c>
      <c r="B4147" s="17" t="s">
        <v>283</v>
      </c>
      <c r="C4147" s="17" t="s">
        <v>4280</v>
      </c>
      <c r="D4147" s="17" t="s">
        <v>4283</v>
      </c>
    </row>
    <row r="4148" spans="1:4">
      <c r="A4148" s="17">
        <v>1000601</v>
      </c>
      <c r="B4148" s="17" t="s">
        <v>283</v>
      </c>
      <c r="C4148" s="17" t="s">
        <v>4284</v>
      </c>
      <c r="D4148" s="17" t="s">
        <v>4285</v>
      </c>
    </row>
    <row r="4149" spans="1:4">
      <c r="A4149" s="17">
        <v>1001100</v>
      </c>
      <c r="B4149" s="17" t="s">
        <v>283</v>
      </c>
      <c r="C4149" s="17" t="s">
        <v>4286</v>
      </c>
      <c r="D4149" s="17" t="s">
        <v>285</v>
      </c>
    </row>
    <row r="4150" spans="1:4">
      <c r="A4150" s="17">
        <v>1001212</v>
      </c>
      <c r="B4150" s="17" t="s">
        <v>283</v>
      </c>
      <c r="C4150" s="17" t="s">
        <v>4286</v>
      </c>
      <c r="D4150" s="17" t="s">
        <v>4287</v>
      </c>
    </row>
    <row r="4151" spans="1:4">
      <c r="A4151" s="17">
        <v>1001103</v>
      </c>
      <c r="B4151" s="17" t="s">
        <v>283</v>
      </c>
      <c r="C4151" s="17" t="s">
        <v>4286</v>
      </c>
      <c r="D4151" s="17" t="s">
        <v>4288</v>
      </c>
    </row>
    <row r="4152" spans="1:4">
      <c r="A4152" s="17">
        <v>1001102</v>
      </c>
      <c r="B4152" s="17" t="s">
        <v>283</v>
      </c>
      <c r="C4152" s="17" t="s">
        <v>4286</v>
      </c>
      <c r="D4152" s="17" t="s">
        <v>4289</v>
      </c>
    </row>
    <row r="4153" spans="1:4">
      <c r="A4153" s="17">
        <v>1001213</v>
      </c>
      <c r="B4153" s="17" t="s">
        <v>283</v>
      </c>
      <c r="C4153" s="17" t="s">
        <v>4286</v>
      </c>
      <c r="D4153" s="17" t="s">
        <v>4290</v>
      </c>
    </row>
    <row r="4154" spans="1:4">
      <c r="A4154" s="17">
        <v>1001101</v>
      </c>
      <c r="B4154" s="17" t="s">
        <v>283</v>
      </c>
      <c r="C4154" s="17" t="s">
        <v>4286</v>
      </c>
      <c r="D4154" s="17" t="s">
        <v>4291</v>
      </c>
    </row>
    <row r="4155" spans="1:4">
      <c r="A4155" s="17">
        <v>1001211</v>
      </c>
      <c r="B4155" s="17" t="s">
        <v>283</v>
      </c>
      <c r="C4155" s="17" t="s">
        <v>4286</v>
      </c>
      <c r="D4155" s="17" t="s">
        <v>4292</v>
      </c>
    </row>
    <row r="4156" spans="1:4">
      <c r="A4156" s="17">
        <v>1001301</v>
      </c>
      <c r="B4156" s="17" t="s">
        <v>283</v>
      </c>
      <c r="C4156" s="17" t="s">
        <v>4293</v>
      </c>
      <c r="D4156" s="17" t="s">
        <v>4294</v>
      </c>
    </row>
    <row r="4157" spans="1:4">
      <c r="A4157" s="17">
        <v>1001400</v>
      </c>
      <c r="B4157" s="17" t="s">
        <v>283</v>
      </c>
      <c r="C4157" s="17" t="s">
        <v>4295</v>
      </c>
      <c r="D4157" s="17" t="s">
        <v>285</v>
      </c>
    </row>
    <row r="4158" spans="1:4">
      <c r="A4158" s="17">
        <v>1001401</v>
      </c>
      <c r="B4158" s="17" t="s">
        <v>283</v>
      </c>
      <c r="C4158" s="17" t="s">
        <v>4295</v>
      </c>
      <c r="D4158" s="17" t="s">
        <v>4296</v>
      </c>
    </row>
    <row r="4159" spans="1:4">
      <c r="A4159" s="17">
        <v>1001621</v>
      </c>
      <c r="B4159" s="17" t="s">
        <v>283</v>
      </c>
      <c r="C4159" s="17" t="s">
        <v>4295</v>
      </c>
      <c r="D4159" s="17" t="s">
        <v>4297</v>
      </c>
    </row>
    <row r="4160" spans="1:4">
      <c r="A4160" s="17">
        <v>1001622</v>
      </c>
      <c r="B4160" s="17" t="s">
        <v>283</v>
      </c>
      <c r="C4160" s="17" t="s">
        <v>4295</v>
      </c>
      <c r="D4160" s="17" t="s">
        <v>4298</v>
      </c>
    </row>
    <row r="4161" spans="1:4">
      <c r="A4161" s="17">
        <v>1001623</v>
      </c>
      <c r="B4161" s="17" t="s">
        <v>283</v>
      </c>
      <c r="C4161" s="17" t="s">
        <v>4295</v>
      </c>
      <c r="D4161" s="17" t="s">
        <v>4299</v>
      </c>
    </row>
    <row r="4162" spans="1:4">
      <c r="A4162" s="17">
        <v>1001511</v>
      </c>
      <c r="B4162" s="17" t="s">
        <v>283</v>
      </c>
      <c r="C4162" s="17" t="s">
        <v>4295</v>
      </c>
      <c r="D4162" s="17" t="s">
        <v>4300</v>
      </c>
    </row>
    <row r="4163" spans="1:4">
      <c r="A4163" s="17">
        <v>1001701</v>
      </c>
      <c r="B4163" s="17" t="s">
        <v>283</v>
      </c>
      <c r="C4163" s="17" t="s">
        <v>4301</v>
      </c>
      <c r="D4163" s="17" t="s">
        <v>4302</v>
      </c>
    </row>
    <row r="4164" spans="1:4">
      <c r="A4164" s="17">
        <v>1002100</v>
      </c>
      <c r="B4164" s="17" t="s">
        <v>283</v>
      </c>
      <c r="C4164" s="17" t="s">
        <v>4303</v>
      </c>
      <c r="D4164" s="17" t="s">
        <v>285</v>
      </c>
    </row>
    <row r="4165" spans="1:4">
      <c r="A4165" s="17">
        <v>1002101</v>
      </c>
      <c r="B4165" s="17" t="s">
        <v>283</v>
      </c>
      <c r="C4165" s="17" t="s">
        <v>4303</v>
      </c>
      <c r="D4165" s="17" t="s">
        <v>4304</v>
      </c>
    </row>
    <row r="4166" spans="1:4">
      <c r="A4166" s="17">
        <v>1002211</v>
      </c>
      <c r="B4166" s="17" t="s">
        <v>283</v>
      </c>
      <c r="C4166" s="17" t="s">
        <v>4303</v>
      </c>
      <c r="D4166" s="17" t="s">
        <v>4305</v>
      </c>
    </row>
  </sheetData>
  <sheetProtection sheet="1" objects="1" scenarios="1"/>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22B97-4D44-4C23-A559-FDE548430324}">
  <sheetPr>
    <tabColor rgb="FFFFFF00"/>
  </sheetPr>
  <dimension ref="A1:BF189"/>
  <sheetViews>
    <sheetView view="pageBreakPreview" zoomScale="25" zoomScaleNormal="25" zoomScaleSheetLayoutView="25" workbookViewId="0">
      <selection activeCell="AG88" sqref="AG88:AN89"/>
    </sheetView>
  </sheetViews>
  <sheetFormatPr defaultRowHeight="15"/>
  <cols>
    <col min="1" max="1" width="2.69921875" style="94" customWidth="1"/>
    <col min="2" max="4" width="4.59765625" style="94" customWidth="1"/>
    <col min="5" max="28" width="12.69921875" style="94" customWidth="1"/>
    <col min="29" max="40" width="14.69921875" style="94" customWidth="1"/>
    <col min="41" max="41" width="2.69921875" style="1" customWidth="1"/>
    <col min="42" max="16384" width="8.796875" style="1"/>
  </cols>
  <sheetData>
    <row r="1" spans="1:40" ht="49.8" customHeight="1" thickBot="1">
      <c r="A1" s="93" t="s">
        <v>0</v>
      </c>
      <c r="AG1" s="93" t="s">
        <v>31</v>
      </c>
    </row>
    <row r="2" spans="1:40" ht="120" customHeight="1" thickTop="1" thickBot="1">
      <c r="U2" s="465" t="s">
        <v>2</v>
      </c>
      <c r="V2" s="466"/>
      <c r="W2" s="466"/>
      <c r="X2" s="466"/>
      <c r="Y2" s="466"/>
      <c r="Z2" s="466"/>
      <c r="AA2" s="466"/>
      <c r="AB2" s="466"/>
      <c r="AC2" s="95" t="str">
        <f>IFERROR(MID(入力してください!B15,1,1),"")</f>
        <v/>
      </c>
      <c r="AD2" s="96" t="str">
        <f>IFERROR(MID(入力してください!B15,2,1),"")</f>
        <v/>
      </c>
      <c r="AE2" s="96" t="str">
        <f>IFERROR(MID(入力してください!B15,3,1),"")</f>
        <v/>
      </c>
      <c r="AF2" s="97" t="str">
        <f>IFERROR(MID(入力してください!B15,4,1),"")</f>
        <v/>
      </c>
      <c r="AG2" s="95" t="str">
        <f>IFERROR(MID(入力してください!B15,5,1),"")</f>
        <v/>
      </c>
      <c r="AH2" s="96" t="str">
        <f>IFERROR(MID(入力してください!B15,6,1),"")</f>
        <v/>
      </c>
      <c r="AI2" s="96" t="str">
        <f>IFERROR(MID(入力してください!B15,7,1),"")</f>
        <v/>
      </c>
      <c r="AJ2" s="97" t="str">
        <f>IFERROR(MID(入力してください!B15,8,1),"")</f>
        <v/>
      </c>
      <c r="AK2" s="95" t="str">
        <f>IFERROR(MID(入力してください!B15,9,1),"")</f>
        <v/>
      </c>
      <c r="AL2" s="96" t="str">
        <f>IFERROR(MID(入力してください!B15,10,1),"")</f>
        <v/>
      </c>
      <c r="AM2" s="96" t="str">
        <f>IFERROR(MID(入力してください!B15,11,1),"")</f>
        <v/>
      </c>
      <c r="AN2" s="97" t="str">
        <f>IFERROR(MID(入力してください!B15,12,1),"")</f>
        <v/>
      </c>
    </row>
    <row r="3" spans="1:40" ht="9.4499999999999993" customHeight="1" thickBot="1">
      <c r="U3" s="98"/>
      <c r="V3" s="98"/>
      <c r="W3" s="98"/>
      <c r="X3" s="98"/>
      <c r="Y3" s="98"/>
      <c r="Z3" s="98"/>
      <c r="AA3" s="98"/>
      <c r="AB3" s="98"/>
      <c r="AC3" s="98"/>
      <c r="AD3" s="98"/>
      <c r="AE3" s="98"/>
      <c r="AF3" s="98"/>
      <c r="AG3" s="98"/>
      <c r="AH3" s="98"/>
      <c r="AI3" s="98"/>
    </row>
    <row r="4" spans="1:40" ht="120" customHeight="1" thickBot="1">
      <c r="E4" s="413" t="s">
        <v>277</v>
      </c>
      <c r="F4" s="413"/>
      <c r="G4" s="413"/>
      <c r="H4" s="413"/>
      <c r="I4" s="413"/>
      <c r="J4" s="413"/>
      <c r="K4" s="413"/>
      <c r="L4" s="413"/>
      <c r="M4" s="413"/>
      <c r="N4" s="413"/>
      <c r="O4" s="413"/>
      <c r="P4" s="413"/>
      <c r="Q4" s="413"/>
      <c r="R4" s="413"/>
      <c r="S4" s="413"/>
      <c r="T4" s="413"/>
      <c r="U4" s="413"/>
      <c r="V4" s="413"/>
      <c r="W4" s="413"/>
      <c r="AC4" s="414" t="s">
        <v>1</v>
      </c>
      <c r="AD4" s="415"/>
      <c r="AE4" s="415"/>
      <c r="AF4" s="415"/>
      <c r="AG4" s="416"/>
      <c r="AH4" s="99"/>
      <c r="AI4" s="99"/>
      <c r="AJ4" s="99"/>
      <c r="AK4" s="99"/>
      <c r="AL4" s="99"/>
      <c r="AM4" s="99"/>
      <c r="AN4" s="100"/>
    </row>
    <row r="5" spans="1:40" ht="33.450000000000003" customHeight="1">
      <c r="E5" s="101"/>
      <c r="F5" s="101"/>
      <c r="G5" s="101"/>
      <c r="H5" s="101"/>
      <c r="I5" s="101"/>
      <c r="J5" s="101"/>
      <c r="K5" s="101"/>
      <c r="L5" s="101"/>
      <c r="M5" s="101"/>
      <c r="N5" s="101"/>
      <c r="O5" s="101"/>
      <c r="P5" s="101"/>
      <c r="Q5" s="101"/>
      <c r="R5" s="101"/>
      <c r="S5" s="101"/>
      <c r="T5" s="101"/>
      <c r="U5" s="101"/>
      <c r="V5" s="101"/>
      <c r="W5" s="101"/>
    </row>
    <row r="6" spans="1:40" ht="79.95" customHeight="1">
      <c r="E6" s="101"/>
      <c r="F6" s="101"/>
      <c r="G6" s="101"/>
      <c r="H6" s="101"/>
      <c r="I6" s="101"/>
      <c r="J6" s="101"/>
      <c r="K6" s="101"/>
      <c r="L6" s="101"/>
      <c r="M6" s="101"/>
      <c r="N6" s="101"/>
      <c r="O6" s="101"/>
      <c r="P6" s="101"/>
      <c r="Q6" s="101"/>
      <c r="R6" s="101"/>
      <c r="S6" s="101"/>
      <c r="T6" s="101"/>
      <c r="U6" s="101"/>
      <c r="V6" s="101"/>
      <c r="W6" s="101"/>
      <c r="AE6" s="417" t="s">
        <v>172</v>
      </c>
      <c r="AF6" s="417"/>
      <c r="AG6" s="417"/>
      <c r="AH6" s="417"/>
      <c r="AI6" s="417"/>
      <c r="AJ6" s="417"/>
      <c r="AK6" s="417"/>
      <c r="AL6" s="417"/>
      <c r="AM6" s="417"/>
      <c r="AN6" s="417"/>
    </row>
    <row r="7" spans="1:40" ht="79.95" customHeight="1">
      <c r="AE7" s="418"/>
      <c r="AF7" s="418"/>
      <c r="AG7" s="418"/>
      <c r="AH7" s="418"/>
      <c r="AI7" s="418"/>
      <c r="AJ7" s="418"/>
      <c r="AK7" s="418"/>
      <c r="AL7" s="418"/>
      <c r="AM7" s="418"/>
      <c r="AN7" s="418"/>
    </row>
    <row r="8" spans="1:40" ht="79.95" customHeight="1">
      <c r="B8" s="102" t="s">
        <v>3</v>
      </c>
      <c r="AE8" s="418"/>
      <c r="AF8" s="418"/>
      <c r="AG8" s="418"/>
      <c r="AH8" s="418"/>
      <c r="AI8" s="418"/>
      <c r="AJ8" s="418"/>
      <c r="AK8" s="418"/>
      <c r="AL8" s="418"/>
      <c r="AM8" s="418"/>
      <c r="AN8" s="418"/>
    </row>
    <row r="9" spans="1:40" ht="79.95" customHeight="1">
      <c r="AE9" s="418"/>
      <c r="AF9" s="418"/>
      <c r="AG9" s="418"/>
      <c r="AH9" s="418"/>
      <c r="AI9" s="418"/>
      <c r="AJ9" s="418"/>
      <c r="AK9" s="418"/>
      <c r="AL9" s="418"/>
      <c r="AM9" s="418"/>
      <c r="AN9" s="418"/>
    </row>
    <row r="10" spans="1:40" ht="79.95" customHeight="1">
      <c r="R10" s="419" t="str">
        <f>IF(AND(入力してください!B6="",入力してください!B7=""),"",入力してください!B6&amp;入力してください!B7)</f>
        <v>令和</v>
      </c>
      <c r="S10" s="419"/>
      <c r="T10" s="419"/>
      <c r="U10" s="419"/>
      <c r="V10" s="103" t="s">
        <v>4</v>
      </c>
      <c r="W10" s="419" t="str">
        <f>IF(入力してください!B8="","",入力してください!B8)</f>
        <v/>
      </c>
      <c r="X10" s="419"/>
      <c r="Y10" s="103" t="s">
        <v>5</v>
      </c>
      <c r="Z10" s="419" t="str">
        <f>IF(入力してください!B9="","",入力してください!B9)</f>
        <v/>
      </c>
      <c r="AA10" s="419"/>
      <c r="AB10" s="103" t="s">
        <v>6</v>
      </c>
      <c r="AE10" s="418"/>
      <c r="AF10" s="418"/>
      <c r="AG10" s="418"/>
      <c r="AH10" s="418"/>
      <c r="AI10" s="418"/>
      <c r="AJ10" s="418"/>
      <c r="AK10" s="418"/>
      <c r="AL10" s="418"/>
      <c r="AM10" s="418"/>
      <c r="AN10" s="418"/>
    </row>
    <row r="11" spans="1:40" ht="60" customHeight="1">
      <c r="T11" s="104"/>
      <c r="U11" s="104"/>
      <c r="V11" s="104"/>
      <c r="W11" s="104"/>
      <c r="X11" s="104"/>
      <c r="Y11" s="104"/>
      <c r="Z11" s="104"/>
      <c r="AA11" s="104"/>
    </row>
    <row r="12" spans="1:40" s="5" customFormat="1" ht="60" customHeight="1">
      <c r="A12" s="105"/>
      <c r="B12" s="405" t="s">
        <v>200</v>
      </c>
      <c r="C12" s="405"/>
      <c r="D12" s="405"/>
      <c r="E12" s="405"/>
      <c r="F12" s="405"/>
      <c r="G12" s="405"/>
      <c r="H12" s="405"/>
      <c r="I12" s="405"/>
      <c r="J12" s="405"/>
      <c r="K12" s="405"/>
      <c r="L12" s="405"/>
      <c r="M12" s="405"/>
      <c r="N12" s="405"/>
      <c r="O12" s="405"/>
      <c r="P12" s="405"/>
      <c r="Q12" s="405"/>
      <c r="R12" s="405"/>
      <c r="S12" s="405"/>
      <c r="T12" s="405"/>
      <c r="U12" s="405"/>
      <c r="V12" s="405"/>
      <c r="W12" s="405"/>
      <c r="X12" s="405"/>
      <c r="Y12" s="103"/>
      <c r="Z12" s="272" t="s">
        <v>23</v>
      </c>
      <c r="AA12" s="272"/>
      <c r="AB12" s="272"/>
      <c r="AC12" s="272"/>
      <c r="AD12" s="272"/>
      <c r="AE12" s="272"/>
      <c r="AF12" s="93"/>
      <c r="AG12" s="272" t="s">
        <v>24</v>
      </c>
      <c r="AH12" s="272"/>
      <c r="AI12" s="272"/>
      <c r="AJ12" s="272"/>
      <c r="AK12" s="272"/>
      <c r="AL12" s="272"/>
      <c r="AM12" s="272"/>
      <c r="AN12" s="106"/>
    </row>
    <row r="13" spans="1:40" s="5" customFormat="1" ht="60" customHeight="1">
      <c r="A13" s="105"/>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103"/>
      <c r="Z13" s="272"/>
      <c r="AA13" s="272"/>
      <c r="AB13" s="272"/>
      <c r="AC13" s="272"/>
      <c r="AD13" s="272"/>
      <c r="AE13" s="272"/>
      <c r="AF13" s="93"/>
      <c r="AG13" s="272"/>
      <c r="AH13" s="272"/>
      <c r="AI13" s="272"/>
      <c r="AJ13" s="272"/>
      <c r="AK13" s="272"/>
      <c r="AL13" s="272"/>
      <c r="AM13" s="272"/>
      <c r="AN13" s="106"/>
    </row>
    <row r="14" spans="1:40" s="5" customFormat="1" ht="75" customHeight="1">
      <c r="A14" s="105"/>
      <c r="B14" s="107" t="s">
        <v>198</v>
      </c>
      <c r="C14" s="107"/>
      <c r="D14" s="107"/>
      <c r="E14" s="107"/>
      <c r="F14" s="107"/>
      <c r="G14" s="107"/>
      <c r="H14" s="107"/>
      <c r="I14" s="107"/>
      <c r="J14" s="107" t="s">
        <v>156</v>
      </c>
      <c r="K14" s="533" t="str">
        <f>IF(入力してください!B10="","（選択してください）",入力してください!B10)</f>
        <v>（選択してください）</v>
      </c>
      <c r="L14" s="533"/>
      <c r="M14" s="533"/>
      <c r="N14" s="533"/>
      <c r="O14" s="533"/>
      <c r="P14" s="533"/>
      <c r="Q14" s="533"/>
      <c r="R14" s="533"/>
      <c r="S14" s="533"/>
      <c r="T14" s="533"/>
      <c r="U14" s="533"/>
      <c r="V14" s="533"/>
      <c r="W14" s="533"/>
      <c r="X14" s="533"/>
      <c r="Y14" s="108" t="s">
        <v>157</v>
      </c>
      <c r="Z14" s="263" t="str">
        <f>IF(入力してください!B11="","（選択してください）",入力してください!B11)</f>
        <v>（選択してください）</v>
      </c>
      <c r="AA14" s="263"/>
      <c r="AB14" s="263"/>
      <c r="AC14" s="263"/>
      <c r="AD14" s="263"/>
      <c r="AE14" s="263"/>
      <c r="AF14" s="109"/>
      <c r="AG14" s="263" t="str">
        <f>IF(入力してください!B12="","",入力してください!B12)</f>
        <v/>
      </c>
      <c r="AH14" s="263"/>
      <c r="AI14" s="263"/>
      <c r="AJ14" s="263"/>
      <c r="AK14" s="263"/>
      <c r="AL14" s="263"/>
      <c r="AM14" s="263"/>
      <c r="AN14" s="110"/>
    </row>
    <row r="15" spans="1:40" s="5" customFormat="1" ht="60" customHeight="1">
      <c r="A15" s="105"/>
      <c r="B15" s="111" t="s">
        <v>158</v>
      </c>
      <c r="C15" s="111"/>
      <c r="D15" s="111"/>
      <c r="E15" s="111"/>
      <c r="F15" s="111"/>
      <c r="G15" s="111"/>
      <c r="H15" s="111"/>
      <c r="I15" s="111"/>
      <c r="J15" s="111"/>
      <c r="K15" s="111"/>
      <c r="L15" s="111"/>
      <c r="M15" s="107" t="s">
        <v>156</v>
      </c>
      <c r="N15" s="534" t="str">
        <f>IF(入力してください!B13="","（選択してください）",入力してください!B13)</f>
        <v>（選択してください）</v>
      </c>
      <c r="O15" s="534"/>
      <c r="P15" s="534"/>
      <c r="Q15" s="534"/>
      <c r="R15" s="534"/>
      <c r="S15" s="534"/>
      <c r="T15" s="534"/>
      <c r="U15" s="534"/>
      <c r="V15" s="534"/>
      <c r="W15" s="534"/>
      <c r="X15" s="107" t="s">
        <v>157</v>
      </c>
      <c r="Y15" s="112"/>
      <c r="Z15" s="263"/>
      <c r="AA15" s="263"/>
      <c r="AB15" s="263"/>
      <c r="AC15" s="263"/>
      <c r="AD15" s="263"/>
      <c r="AE15" s="263"/>
      <c r="AF15" s="109"/>
      <c r="AG15" s="263"/>
      <c r="AH15" s="263"/>
      <c r="AI15" s="263"/>
      <c r="AJ15" s="263"/>
      <c r="AK15" s="263"/>
      <c r="AL15" s="263"/>
      <c r="AM15" s="263"/>
      <c r="AN15" s="110"/>
    </row>
    <row r="16" spans="1:40" s="5" customFormat="1" ht="60" customHeight="1">
      <c r="A16" s="105"/>
      <c r="B16" s="111" t="s">
        <v>159</v>
      </c>
      <c r="C16" s="111"/>
      <c r="D16" s="111"/>
      <c r="E16" s="111"/>
      <c r="F16" s="111"/>
      <c r="G16" s="111"/>
      <c r="H16" s="111"/>
      <c r="I16" s="111"/>
      <c r="J16" s="111"/>
      <c r="K16" s="111"/>
      <c r="L16" s="111"/>
      <c r="M16" s="111"/>
      <c r="N16" s="111"/>
      <c r="O16" s="111"/>
      <c r="P16" s="111"/>
      <c r="Q16" s="111"/>
      <c r="R16" s="111"/>
      <c r="S16" s="111"/>
      <c r="T16" s="107"/>
      <c r="U16" s="111"/>
      <c r="V16" s="111"/>
      <c r="W16" s="111"/>
      <c r="X16" s="111"/>
      <c r="Y16" s="112"/>
      <c r="Z16" s="263"/>
      <c r="AA16" s="263"/>
      <c r="AB16" s="263"/>
      <c r="AC16" s="263"/>
      <c r="AD16" s="263"/>
      <c r="AE16" s="263"/>
      <c r="AF16" s="109"/>
      <c r="AG16" s="263"/>
      <c r="AH16" s="263"/>
      <c r="AI16" s="263"/>
      <c r="AJ16" s="263"/>
      <c r="AK16" s="263"/>
      <c r="AL16" s="263"/>
      <c r="AM16" s="263"/>
      <c r="AN16" s="110"/>
    </row>
    <row r="17" spans="1:40" s="5" customFormat="1" ht="60" customHeight="1">
      <c r="A17" s="105"/>
      <c r="B17" s="105"/>
      <c r="C17" s="105"/>
      <c r="D17" s="105"/>
      <c r="E17" s="105"/>
      <c r="F17" s="105"/>
      <c r="G17" s="105"/>
      <c r="H17" s="105"/>
      <c r="I17" s="105"/>
      <c r="J17" s="105"/>
      <c r="K17" s="105"/>
      <c r="L17" s="105"/>
      <c r="M17" s="105"/>
      <c r="N17" s="105"/>
      <c r="O17" s="105"/>
      <c r="P17" s="105"/>
      <c r="Q17" s="105"/>
      <c r="R17" s="105"/>
      <c r="S17" s="105"/>
      <c r="T17" s="113"/>
      <c r="U17" s="105"/>
      <c r="V17" s="105"/>
      <c r="W17" s="105"/>
      <c r="X17" s="105"/>
      <c r="Y17" s="105"/>
      <c r="Z17" s="263"/>
      <c r="AA17" s="263"/>
      <c r="AB17" s="263"/>
      <c r="AC17" s="263"/>
      <c r="AD17" s="263"/>
      <c r="AE17" s="263"/>
      <c r="AF17" s="109"/>
      <c r="AG17" s="263"/>
      <c r="AH17" s="263"/>
      <c r="AI17" s="263"/>
      <c r="AJ17" s="263"/>
      <c r="AK17" s="263"/>
      <c r="AL17" s="263"/>
      <c r="AM17" s="263"/>
      <c r="AN17" s="110"/>
    </row>
    <row r="18" spans="1:40" ht="7.2" customHeight="1" thickBot="1">
      <c r="B18" s="114"/>
      <c r="C18" s="114"/>
      <c r="D18" s="114"/>
      <c r="E18" s="114"/>
      <c r="F18" s="114"/>
      <c r="G18" s="114"/>
      <c r="H18" s="114"/>
      <c r="I18" s="114"/>
      <c r="J18" s="114"/>
      <c r="K18" s="114"/>
      <c r="L18" s="114"/>
      <c r="M18" s="114"/>
      <c r="N18" s="114"/>
      <c r="O18" s="114"/>
      <c r="P18" s="114"/>
      <c r="Q18" s="114"/>
      <c r="R18" s="114"/>
      <c r="S18" s="114"/>
      <c r="T18" s="104"/>
    </row>
    <row r="19" spans="1:40" ht="79.95" customHeight="1" thickTop="1">
      <c r="B19" s="518" t="s">
        <v>13</v>
      </c>
      <c r="C19" s="519"/>
      <c r="D19" s="520"/>
      <c r="E19" s="521" t="s">
        <v>7</v>
      </c>
      <c r="F19" s="521"/>
      <c r="G19" s="521"/>
      <c r="H19" s="521"/>
      <c r="I19" s="521"/>
      <c r="J19" s="115" t="str">
        <f>IFERROR(MID(入力してください!B16,1,1),"")</f>
        <v/>
      </c>
      <c r="K19" s="115" t="str">
        <f>IFERROR(MID(入力してください!B16,2,1),"")</f>
        <v/>
      </c>
      <c r="L19" s="115" t="str">
        <f>IFERROR(MID(入力してください!B16,3,1),"")</f>
        <v/>
      </c>
      <c r="M19" s="115" t="str">
        <f>IFERROR(MID(入力してください!B16,4,1),"")</f>
        <v/>
      </c>
      <c r="N19" s="115" t="str">
        <f>IFERROR(MID(入力してください!B16,5,1),"")</f>
        <v/>
      </c>
      <c r="O19" s="115" t="str">
        <f>IFERROR(MID(入力してください!B16,6,1),"")</f>
        <v/>
      </c>
      <c r="P19" s="115" t="str">
        <f>IFERROR(MID(入力してください!B16,7,1),"")</f>
        <v/>
      </c>
      <c r="Q19" s="115" t="str">
        <f>IFERROR(MID(入力してください!B16,8,1),"")</f>
        <v/>
      </c>
      <c r="R19" s="115" t="str">
        <f>IFERROR(MID(入力してください!B16,9,1),"")</f>
        <v/>
      </c>
      <c r="S19" s="115" t="str">
        <f>IFERROR(MID(入力してください!B16,10,1),"")</f>
        <v/>
      </c>
      <c r="T19" s="115" t="str">
        <f>IFERROR(MID(入力してください!B17,1,1),"")</f>
        <v/>
      </c>
      <c r="U19" s="115" t="str">
        <f>IFERROR(MID(入力してください!B17,2,1),"")</f>
        <v/>
      </c>
      <c r="V19" s="115" t="str">
        <f>IFERROR(MID(入力してください!B17,3,1),"")</f>
        <v/>
      </c>
      <c r="W19" s="115" t="str">
        <f>IFERROR(MID(入力してください!B17,4,1),"")</f>
        <v/>
      </c>
      <c r="X19" s="115" t="str">
        <f>IFERROR(MID(入力してください!B17,5,1),"")</f>
        <v/>
      </c>
      <c r="Y19" s="115" t="str">
        <f>IFERROR(MID(入力してください!B17,6,1),"")</f>
        <v/>
      </c>
      <c r="Z19" s="115" t="str">
        <f>IFERROR(MID(入力してください!B17,7,1),"")</f>
        <v/>
      </c>
      <c r="AA19" s="115" t="str">
        <f>IFERROR(MID(入力してください!B17,8,1),"")</f>
        <v/>
      </c>
      <c r="AB19" s="115" t="str">
        <f>IFERROR(MID(入力してください!B17,9,1),"")</f>
        <v/>
      </c>
      <c r="AC19" s="115" t="str">
        <f>IFERROR(MID(入力してください!B17,10,1),"")</f>
        <v/>
      </c>
      <c r="AD19" s="522" t="s">
        <v>11</v>
      </c>
      <c r="AE19" s="523"/>
      <c r="AF19" s="524" t="str">
        <f>IF(入力してください!B20="","（年号を選択してください）",入力してください!B20)</f>
        <v>（年号を選択してください）</v>
      </c>
      <c r="AG19" s="525"/>
      <c r="AH19" s="525"/>
      <c r="AI19" s="525"/>
      <c r="AJ19" s="525"/>
      <c r="AK19" s="525"/>
      <c r="AL19" s="525"/>
      <c r="AM19" s="525"/>
      <c r="AN19" s="526"/>
    </row>
    <row r="20" spans="1:40" ht="79.95" customHeight="1">
      <c r="B20" s="467"/>
      <c r="C20" s="281"/>
      <c r="D20" s="282"/>
      <c r="E20" s="263" t="s">
        <v>173</v>
      </c>
      <c r="F20" s="263"/>
      <c r="G20" s="263"/>
      <c r="H20" s="263"/>
      <c r="I20" s="263"/>
      <c r="J20" s="365" t="s">
        <v>8</v>
      </c>
      <c r="K20" s="366"/>
      <c r="L20" s="366"/>
      <c r="M20" s="366"/>
      <c r="N20" s="366"/>
      <c r="O20" s="366"/>
      <c r="P20" s="366"/>
      <c r="Q20" s="366"/>
      <c r="R20" s="366"/>
      <c r="S20" s="367"/>
      <c r="T20" s="527" t="s">
        <v>9</v>
      </c>
      <c r="U20" s="528"/>
      <c r="V20" s="528"/>
      <c r="W20" s="528"/>
      <c r="X20" s="528"/>
      <c r="Y20" s="528"/>
      <c r="Z20" s="528"/>
      <c r="AA20" s="528"/>
      <c r="AB20" s="528"/>
      <c r="AC20" s="529"/>
      <c r="AD20" s="289"/>
      <c r="AE20" s="291"/>
      <c r="AF20" s="399" t="s">
        <v>4</v>
      </c>
      <c r="AG20" s="400"/>
      <c r="AH20" s="401"/>
      <c r="AI20" s="399" t="s">
        <v>5</v>
      </c>
      <c r="AJ20" s="400"/>
      <c r="AK20" s="401"/>
      <c r="AL20" s="399" t="s">
        <v>6</v>
      </c>
      <c r="AM20" s="400"/>
      <c r="AN20" s="530"/>
    </row>
    <row r="21" spans="1:40" ht="160.05000000000001" customHeight="1">
      <c r="B21" s="467"/>
      <c r="C21" s="281"/>
      <c r="D21" s="282"/>
      <c r="E21" s="343"/>
      <c r="F21" s="343"/>
      <c r="G21" s="343"/>
      <c r="H21" s="343"/>
      <c r="I21" s="343"/>
      <c r="J21" s="320" t="str">
        <f>IF(入力してください!B18="","",入力してください!B18)</f>
        <v/>
      </c>
      <c r="K21" s="321"/>
      <c r="L21" s="321"/>
      <c r="M21" s="321"/>
      <c r="N21" s="321"/>
      <c r="O21" s="321"/>
      <c r="P21" s="321"/>
      <c r="Q21" s="321"/>
      <c r="R21" s="321"/>
      <c r="S21" s="375"/>
      <c r="T21" s="320" t="str">
        <f>IF(入力してください!B19="","",入力してください!B19)</f>
        <v/>
      </c>
      <c r="U21" s="321"/>
      <c r="V21" s="321"/>
      <c r="W21" s="321"/>
      <c r="X21" s="321"/>
      <c r="Y21" s="321"/>
      <c r="Z21" s="321"/>
      <c r="AA21" s="321"/>
      <c r="AB21" s="321"/>
      <c r="AC21" s="375"/>
      <c r="AD21" s="289"/>
      <c r="AE21" s="291"/>
      <c r="AF21" s="498" t="str">
        <f>IF(入力してください!B21="","",入力してください!B21)</f>
        <v/>
      </c>
      <c r="AG21" s="499"/>
      <c r="AH21" s="500"/>
      <c r="AI21" s="498" t="str">
        <f>IF(入力してください!B22="","",入力してください!B22)</f>
        <v/>
      </c>
      <c r="AJ21" s="499"/>
      <c r="AK21" s="500"/>
      <c r="AL21" s="498" t="str">
        <f>IF(入力してください!B23="","",入力してください!B23)</f>
        <v/>
      </c>
      <c r="AM21" s="499"/>
      <c r="AN21" s="501"/>
    </row>
    <row r="22" spans="1:40" ht="79.95" customHeight="1">
      <c r="B22" s="467"/>
      <c r="C22" s="281"/>
      <c r="D22" s="282"/>
      <c r="E22" s="263" t="s">
        <v>174</v>
      </c>
      <c r="F22" s="263"/>
      <c r="G22" s="263"/>
      <c r="H22" s="263"/>
      <c r="I22" s="388"/>
      <c r="J22" s="316" t="s">
        <v>10</v>
      </c>
      <c r="K22" s="264"/>
      <c r="L22" s="264"/>
      <c r="M22" s="264"/>
      <c r="N22" s="317" t="str">
        <f>IF(入力してください!B24="","",LEFT(入力してください!B24,3))</f>
        <v/>
      </c>
      <c r="O22" s="486"/>
      <c r="P22" s="486"/>
      <c r="Q22" s="116" t="s">
        <v>4395</v>
      </c>
      <c r="R22" s="382" t="str">
        <f>IF(入力してください!B24="","",MID(入力してください!B24,4,4))</f>
        <v/>
      </c>
      <c r="S22" s="514"/>
      <c r="T22" s="514"/>
      <c r="U22" s="514"/>
      <c r="V22" s="264"/>
      <c r="W22" s="264"/>
      <c r="X22" s="264"/>
      <c r="Y22" s="264"/>
      <c r="Z22" s="264"/>
      <c r="AA22" s="264"/>
      <c r="AB22" s="264"/>
      <c r="AC22" s="264"/>
      <c r="AD22" s="264"/>
      <c r="AE22" s="264"/>
      <c r="AF22" s="264"/>
      <c r="AG22" s="264"/>
      <c r="AH22" s="264"/>
      <c r="AI22" s="264"/>
      <c r="AJ22" s="264"/>
      <c r="AK22" s="264"/>
      <c r="AL22" s="264"/>
      <c r="AM22" s="264"/>
      <c r="AN22" s="515"/>
    </row>
    <row r="23" spans="1:40" ht="160.05000000000001" customHeight="1">
      <c r="B23" s="467"/>
      <c r="C23" s="281"/>
      <c r="D23" s="282"/>
      <c r="E23" s="263"/>
      <c r="F23" s="263"/>
      <c r="G23" s="263"/>
      <c r="H23" s="263"/>
      <c r="I23" s="388"/>
      <c r="J23" s="320" t="str">
        <f>入力してください!B25&amp;入力してください!B26</f>
        <v/>
      </c>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488"/>
    </row>
    <row r="24" spans="1:40" ht="79.95" customHeight="1">
      <c r="B24" s="467"/>
      <c r="C24" s="281"/>
      <c r="D24" s="282"/>
      <c r="E24" s="263"/>
      <c r="F24" s="263"/>
      <c r="G24" s="263"/>
      <c r="H24" s="263"/>
      <c r="I24" s="388"/>
      <c r="J24" s="384"/>
      <c r="K24" s="385"/>
      <c r="L24" s="385"/>
      <c r="M24" s="385"/>
      <c r="N24" s="385"/>
      <c r="O24" s="385"/>
      <c r="P24" s="385"/>
      <c r="Q24" s="385"/>
      <c r="R24" s="385"/>
      <c r="S24" s="385"/>
      <c r="T24" s="385"/>
      <c r="U24" s="385"/>
      <c r="V24" s="385"/>
      <c r="W24" s="385"/>
      <c r="X24" s="266" t="s">
        <v>12</v>
      </c>
      <c r="Y24" s="266"/>
      <c r="Z24" s="266"/>
      <c r="AA24" s="266"/>
      <c r="AB24" s="403" t="str">
        <f>IF(入力してください!B27="","",IF(LEN(入力してください!B27)=11,LEFT(入力してください!B27,3),LEFT(入力してください!B27,2)))</f>
        <v/>
      </c>
      <c r="AC24" s="531"/>
      <c r="AD24" s="531"/>
      <c r="AE24" s="117" t="s">
        <v>166</v>
      </c>
      <c r="AF24" s="403" t="str">
        <f>IF(入力してください!B27="","",IF(LEN(入力してください!B27)=11,MID(入力してください!B27,4,4),MID(入力してください!B27,3,4)))</f>
        <v/>
      </c>
      <c r="AG24" s="531"/>
      <c r="AH24" s="531"/>
      <c r="AI24" s="531"/>
      <c r="AJ24" s="117" t="s">
        <v>167</v>
      </c>
      <c r="AK24" s="403" t="str">
        <f>IF(入力してください!B27="","",RIGHT(入力してください!B27,4))</f>
        <v/>
      </c>
      <c r="AL24" s="531"/>
      <c r="AM24" s="531"/>
      <c r="AN24" s="532"/>
    </row>
    <row r="25" spans="1:40" ht="79.95" customHeight="1">
      <c r="B25" s="502" t="s">
        <v>14</v>
      </c>
      <c r="C25" s="503"/>
      <c r="D25" s="504"/>
      <c r="E25" s="364" t="s">
        <v>173</v>
      </c>
      <c r="F25" s="364"/>
      <c r="G25" s="364"/>
      <c r="H25" s="364"/>
      <c r="I25" s="364"/>
      <c r="J25" s="365" t="s">
        <v>262</v>
      </c>
      <c r="K25" s="366"/>
      <c r="L25" s="366"/>
      <c r="M25" s="366"/>
      <c r="N25" s="366"/>
      <c r="O25" s="366"/>
      <c r="P25" s="366"/>
      <c r="Q25" s="366"/>
      <c r="R25" s="366"/>
      <c r="S25" s="367"/>
      <c r="T25" s="365" t="s">
        <v>263</v>
      </c>
      <c r="U25" s="366"/>
      <c r="V25" s="366"/>
      <c r="W25" s="366"/>
      <c r="X25" s="366"/>
      <c r="Y25" s="366"/>
      <c r="Z25" s="366"/>
      <c r="AA25" s="366"/>
      <c r="AB25" s="366"/>
      <c r="AC25" s="367"/>
      <c r="AD25" s="368" t="s">
        <v>164</v>
      </c>
      <c r="AE25" s="369"/>
      <c r="AF25" s="369"/>
      <c r="AG25" s="509" t="str">
        <f>IF(入力してください!B31=""," ",入力してください!B31)</f>
        <v xml:space="preserve"> </v>
      </c>
      <c r="AH25" s="510"/>
      <c r="AI25" s="510"/>
      <c r="AJ25" s="510"/>
      <c r="AK25" s="510"/>
      <c r="AL25" s="510"/>
      <c r="AM25" s="510"/>
      <c r="AN25" s="511"/>
    </row>
    <row r="26" spans="1:40" ht="79.95" customHeight="1">
      <c r="B26" s="505"/>
      <c r="C26" s="362"/>
      <c r="D26" s="363"/>
      <c r="E26" s="263"/>
      <c r="F26" s="263"/>
      <c r="G26" s="263"/>
      <c r="H26" s="263"/>
      <c r="I26" s="263"/>
      <c r="J26" s="320" t="str">
        <f>IF(入力してください!B29="","",入力してください!B29)</f>
        <v/>
      </c>
      <c r="K26" s="321"/>
      <c r="L26" s="321"/>
      <c r="M26" s="321"/>
      <c r="N26" s="321"/>
      <c r="O26" s="321"/>
      <c r="P26" s="321"/>
      <c r="Q26" s="321"/>
      <c r="R26" s="321"/>
      <c r="S26" s="375"/>
      <c r="T26" s="320" t="str">
        <f>IF(入力してください!B30="","",入力してください!B30)</f>
        <v/>
      </c>
      <c r="U26" s="321"/>
      <c r="V26" s="321"/>
      <c r="W26" s="321"/>
      <c r="X26" s="321"/>
      <c r="Y26" s="321"/>
      <c r="Z26" s="321"/>
      <c r="AA26" s="321"/>
      <c r="AB26" s="321"/>
      <c r="AC26" s="375"/>
      <c r="AD26" s="368"/>
      <c r="AE26" s="369"/>
      <c r="AF26" s="369"/>
      <c r="AG26" s="372"/>
      <c r="AH26" s="373"/>
      <c r="AI26" s="373"/>
      <c r="AJ26" s="373"/>
      <c r="AK26" s="373"/>
      <c r="AL26" s="373"/>
      <c r="AM26" s="373"/>
      <c r="AN26" s="512"/>
    </row>
    <row r="27" spans="1:40" ht="79.95" customHeight="1">
      <c r="B27" s="505"/>
      <c r="C27" s="362"/>
      <c r="D27" s="363"/>
      <c r="E27" s="263"/>
      <c r="F27" s="263"/>
      <c r="G27" s="263"/>
      <c r="H27" s="263"/>
      <c r="I27" s="263"/>
      <c r="J27" s="376"/>
      <c r="K27" s="377"/>
      <c r="L27" s="377"/>
      <c r="M27" s="377"/>
      <c r="N27" s="377"/>
      <c r="O27" s="377"/>
      <c r="P27" s="377"/>
      <c r="Q27" s="377"/>
      <c r="R27" s="377"/>
      <c r="S27" s="378"/>
      <c r="T27" s="376"/>
      <c r="U27" s="377"/>
      <c r="V27" s="377"/>
      <c r="W27" s="377"/>
      <c r="X27" s="377"/>
      <c r="Y27" s="377"/>
      <c r="Z27" s="377"/>
      <c r="AA27" s="377"/>
      <c r="AB27" s="377"/>
      <c r="AC27" s="378"/>
      <c r="AD27" s="370"/>
      <c r="AE27" s="371"/>
      <c r="AF27" s="371"/>
      <c r="AG27" s="379" t="str">
        <f>IF(入力してください!B31="その他",IF(入力してください!B32="","",入力してください!B32),"")</f>
        <v/>
      </c>
      <c r="AH27" s="380"/>
      <c r="AI27" s="380"/>
      <c r="AJ27" s="380"/>
      <c r="AK27" s="380"/>
      <c r="AL27" s="380"/>
      <c r="AM27" s="380"/>
      <c r="AN27" s="513"/>
    </row>
    <row r="28" spans="1:40" ht="79.95" customHeight="1">
      <c r="B28" s="505"/>
      <c r="C28" s="362"/>
      <c r="D28" s="363"/>
      <c r="E28" s="263" t="s">
        <v>174</v>
      </c>
      <c r="F28" s="263"/>
      <c r="G28" s="263"/>
      <c r="H28" s="263"/>
      <c r="I28" s="263"/>
      <c r="J28" s="316" t="s">
        <v>10</v>
      </c>
      <c r="K28" s="264"/>
      <c r="L28" s="264"/>
      <c r="M28" s="264"/>
      <c r="N28" s="317" t="str">
        <f>IF(入力してください!B33="","",LEFT(入力してください!B33,3))</f>
        <v/>
      </c>
      <c r="O28" s="486"/>
      <c r="P28" s="486"/>
      <c r="Q28" s="116" t="s">
        <v>4395</v>
      </c>
      <c r="R28" s="382" t="str">
        <f>IF(入力してください!B33="","",MID(入力してください!B33,4,4))</f>
        <v/>
      </c>
      <c r="S28" s="514"/>
      <c r="T28" s="514"/>
      <c r="U28" s="514"/>
      <c r="V28" s="264"/>
      <c r="W28" s="264"/>
      <c r="X28" s="264"/>
      <c r="Y28" s="264"/>
      <c r="Z28" s="264"/>
      <c r="AA28" s="264"/>
      <c r="AB28" s="264"/>
      <c r="AC28" s="264"/>
      <c r="AD28" s="264"/>
      <c r="AE28" s="264"/>
      <c r="AF28" s="264"/>
      <c r="AG28" s="264"/>
      <c r="AH28" s="264"/>
      <c r="AI28" s="264"/>
      <c r="AJ28" s="264"/>
      <c r="AK28" s="264"/>
      <c r="AL28" s="264"/>
      <c r="AM28" s="264"/>
      <c r="AN28" s="515"/>
    </row>
    <row r="29" spans="1:40" ht="160.05000000000001" customHeight="1">
      <c r="B29" s="505"/>
      <c r="C29" s="362"/>
      <c r="D29" s="363"/>
      <c r="E29" s="263"/>
      <c r="F29" s="263"/>
      <c r="G29" s="263"/>
      <c r="H29" s="263"/>
      <c r="I29" s="263"/>
      <c r="J29" s="320" t="str">
        <f>入力してください!B34&amp;入力してください!B35</f>
        <v/>
      </c>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488"/>
    </row>
    <row r="30" spans="1:40" ht="79.95" customHeight="1" thickBot="1">
      <c r="B30" s="506"/>
      <c r="C30" s="507"/>
      <c r="D30" s="508"/>
      <c r="E30" s="343"/>
      <c r="F30" s="343"/>
      <c r="G30" s="343"/>
      <c r="H30" s="343"/>
      <c r="I30" s="343"/>
      <c r="J30" s="384"/>
      <c r="K30" s="385"/>
      <c r="L30" s="385"/>
      <c r="M30" s="385"/>
      <c r="N30" s="385"/>
      <c r="O30" s="385"/>
      <c r="P30" s="385"/>
      <c r="Q30" s="385"/>
      <c r="R30" s="385"/>
      <c r="S30" s="385"/>
      <c r="T30" s="385"/>
      <c r="U30" s="385"/>
      <c r="V30" s="385"/>
      <c r="W30" s="385"/>
      <c r="X30" s="266" t="s">
        <v>12</v>
      </c>
      <c r="Y30" s="266"/>
      <c r="Z30" s="273"/>
      <c r="AA30" s="273"/>
      <c r="AB30" s="386" t="str">
        <f>IF(入力してください!B36="","",IF(LEN(入力してください!B36)=11,LEFT(入力してください!B36,3),LEFT(入力してください!B36,2)))</f>
        <v/>
      </c>
      <c r="AC30" s="516"/>
      <c r="AD30" s="516"/>
      <c r="AE30" s="118" t="s">
        <v>166</v>
      </c>
      <c r="AF30" s="386" t="str">
        <f>IF(入力してください!B36="","",IF(LEN(入力してください!B36)=11,MID(入力してください!B36,4,4),MID(入力してください!B36,3,4)))</f>
        <v/>
      </c>
      <c r="AG30" s="516"/>
      <c r="AH30" s="516"/>
      <c r="AI30" s="516"/>
      <c r="AJ30" s="118" t="s">
        <v>167</v>
      </c>
      <c r="AK30" s="386" t="str">
        <f>IF(入力してください!B36="","",RIGHT(入力してください!B36,4))</f>
        <v/>
      </c>
      <c r="AL30" s="516"/>
      <c r="AM30" s="516"/>
      <c r="AN30" s="517"/>
    </row>
    <row r="31" spans="1:40" ht="79.95" customHeight="1" thickTop="1">
      <c r="B31" s="479" t="s">
        <v>163</v>
      </c>
      <c r="C31" s="438"/>
      <c r="D31" s="438"/>
      <c r="E31" s="438"/>
      <c r="F31" s="480"/>
      <c r="G31" s="119" t="str">
        <f>IF(入力してください!B38="有","■","□")</f>
        <v>□</v>
      </c>
      <c r="H31" s="495" t="s">
        <v>44</v>
      </c>
      <c r="I31" s="496"/>
      <c r="J31" s="496"/>
      <c r="K31" s="496"/>
      <c r="L31" s="496"/>
      <c r="M31" s="496"/>
      <c r="N31" s="496"/>
      <c r="O31" s="496"/>
      <c r="P31" s="496"/>
      <c r="Q31" s="496"/>
      <c r="R31" s="496"/>
      <c r="S31" s="496"/>
      <c r="T31" s="496"/>
      <c r="U31" s="496"/>
      <c r="V31" s="496"/>
      <c r="W31" s="496"/>
      <c r="X31" s="496"/>
      <c r="Y31" s="497"/>
      <c r="Z31" s="345" t="s">
        <v>169</v>
      </c>
      <c r="AA31" s="346"/>
      <c r="AB31" s="346"/>
      <c r="AC31" s="346"/>
      <c r="AD31" s="346"/>
      <c r="AE31" s="346"/>
      <c r="AF31" s="346"/>
      <c r="AG31" s="347"/>
      <c r="AH31" s="328" t="str">
        <f>IF(AND(入力してください!B45="",入力してください!B46=""),"",入力してください!B45&amp;入力してください!B46)</f>
        <v/>
      </c>
      <c r="AI31" s="328"/>
      <c r="AJ31" s="328" t="s">
        <v>4</v>
      </c>
      <c r="AK31" s="328" t="str">
        <f>IF(入力してください!B47="","",入力してください!B47)</f>
        <v/>
      </c>
      <c r="AL31" s="328" t="s">
        <v>5</v>
      </c>
      <c r="AM31" s="328" t="str">
        <f>IF(入力してください!B48="","",入力してください!B48)</f>
        <v/>
      </c>
      <c r="AN31" s="331" t="s">
        <v>6</v>
      </c>
    </row>
    <row r="32" spans="1:40" ht="79.95" customHeight="1">
      <c r="B32" s="481"/>
      <c r="C32" s="440"/>
      <c r="D32" s="440"/>
      <c r="E32" s="440"/>
      <c r="F32" s="482"/>
      <c r="G32" s="119" t="str">
        <f>IF(入力してください!B39="有","■","□")</f>
        <v>□</v>
      </c>
      <c r="H32" s="7" t="s">
        <v>160</v>
      </c>
      <c r="I32" s="8"/>
      <c r="J32" s="8"/>
      <c r="K32" s="8"/>
      <c r="L32" s="8"/>
      <c r="M32" s="8"/>
      <c r="N32" s="334" t="str">
        <f>IF(G32="■",IF(入力してください!B40="","",入力してください!B40),"")</f>
        <v/>
      </c>
      <c r="O32" s="334"/>
      <c r="P32" s="8" t="s">
        <v>186</v>
      </c>
      <c r="Q32" s="120"/>
      <c r="R32" s="8"/>
      <c r="S32" s="8"/>
      <c r="T32" s="8"/>
      <c r="U32" s="8"/>
      <c r="V32" s="8"/>
      <c r="W32" s="8"/>
      <c r="X32" s="8"/>
      <c r="Y32" s="9"/>
      <c r="Z32" s="302"/>
      <c r="AA32" s="302"/>
      <c r="AB32" s="302"/>
      <c r="AC32" s="302"/>
      <c r="AD32" s="302"/>
      <c r="AE32" s="302"/>
      <c r="AF32" s="302"/>
      <c r="AG32" s="349"/>
      <c r="AH32" s="329"/>
      <c r="AI32" s="329"/>
      <c r="AJ32" s="329"/>
      <c r="AK32" s="329"/>
      <c r="AL32" s="329"/>
      <c r="AM32" s="329"/>
      <c r="AN32" s="332"/>
    </row>
    <row r="33" spans="1:40" ht="79.95" customHeight="1">
      <c r="B33" s="481"/>
      <c r="C33" s="440"/>
      <c r="D33" s="440"/>
      <c r="E33" s="440"/>
      <c r="F33" s="482"/>
      <c r="G33" s="119" t="str">
        <f>IF(入力してください!B41="有","■","□")</f>
        <v>□</v>
      </c>
      <c r="H33" s="494" t="s">
        <v>168</v>
      </c>
      <c r="I33" s="420"/>
      <c r="J33" s="420"/>
      <c r="K33" s="420"/>
      <c r="L33" s="420"/>
      <c r="M33" s="420"/>
      <c r="N33" s="420"/>
      <c r="O33" s="420"/>
      <c r="P33" s="420"/>
      <c r="Q33" s="420"/>
      <c r="R33" s="420"/>
      <c r="S33" s="420"/>
      <c r="T33" s="420"/>
      <c r="U33" s="420"/>
      <c r="V33" s="420"/>
      <c r="W33" s="420"/>
      <c r="X33" s="420"/>
      <c r="Y33" s="420"/>
      <c r="Z33" s="350"/>
      <c r="AA33" s="304"/>
      <c r="AB33" s="304"/>
      <c r="AC33" s="304"/>
      <c r="AD33" s="304"/>
      <c r="AE33" s="304"/>
      <c r="AF33" s="304"/>
      <c r="AG33" s="351"/>
      <c r="AH33" s="329"/>
      <c r="AI33" s="329"/>
      <c r="AJ33" s="330"/>
      <c r="AK33" s="330"/>
      <c r="AL33" s="330"/>
      <c r="AM33" s="330"/>
      <c r="AN33" s="333"/>
    </row>
    <row r="34" spans="1:40" ht="79.95" customHeight="1">
      <c r="B34" s="481"/>
      <c r="C34" s="440"/>
      <c r="D34" s="440"/>
      <c r="E34" s="440"/>
      <c r="F34" s="482"/>
      <c r="G34" s="119" t="str">
        <f>IF(入力してください!B42="有","■","□")</f>
        <v>□</v>
      </c>
      <c r="H34" s="20" t="s">
        <v>161</v>
      </c>
      <c r="I34" s="8"/>
      <c r="J34" s="8"/>
      <c r="K34" s="8"/>
      <c r="L34" s="8"/>
      <c r="M34" s="8"/>
      <c r="N34" s="8"/>
      <c r="O34" s="8"/>
      <c r="P34" s="8"/>
      <c r="Q34" s="334" t="str">
        <f>IF(G34="■",IF(入力してください!B43="","",入力してください!B43),"")</f>
        <v/>
      </c>
      <c r="R34" s="334"/>
      <c r="S34" s="21" t="s">
        <v>162</v>
      </c>
      <c r="T34" s="8"/>
      <c r="U34" s="103"/>
      <c r="V34" s="8"/>
      <c r="W34" s="8"/>
      <c r="X34" s="8"/>
      <c r="Y34" s="8"/>
      <c r="Z34" s="448" t="s">
        <v>170</v>
      </c>
      <c r="AA34" s="449"/>
      <c r="AB34" s="449"/>
      <c r="AC34" s="449"/>
      <c r="AD34" s="449"/>
      <c r="AE34" s="449"/>
      <c r="AF34" s="449"/>
      <c r="AG34" s="450"/>
      <c r="AH34" s="454" t="str">
        <f>IFERROR(MID(入力してください!B44,1,1),"")</f>
        <v/>
      </c>
      <c r="AI34" s="454" t="str">
        <f>IFERROR(MID(入力してください!B44,2,1),"")</f>
        <v/>
      </c>
      <c r="AJ34" s="454" t="str">
        <f>IFERROR(MID(入力してください!B44,3,1),"")</f>
        <v/>
      </c>
      <c r="AK34" s="454" t="str">
        <f>IFERROR(MID(入力してください!B44,4,1),"")</f>
        <v/>
      </c>
      <c r="AL34" s="454" t="str">
        <f>IFERROR(MID(入力してください!B44,5,1),"")</f>
        <v/>
      </c>
      <c r="AM34" s="454" t="str">
        <f>IFERROR(MID(入力してください!B44,6,1),"")</f>
        <v/>
      </c>
      <c r="AN34" s="456" t="str">
        <f>IFERROR(MID(入力してください!B44,7,1),"")</f>
        <v/>
      </c>
    </row>
    <row r="35" spans="1:40" ht="79.95" customHeight="1" thickBot="1">
      <c r="B35" s="274" t="s">
        <v>192</v>
      </c>
      <c r="C35" s="275"/>
      <c r="D35" s="275"/>
      <c r="E35" s="275"/>
      <c r="F35" s="276"/>
      <c r="G35" s="119" t="str">
        <f>IF(入力してください!B49="有","■","□")</f>
        <v>□</v>
      </c>
      <c r="H35" s="277" t="s">
        <v>4405</v>
      </c>
      <c r="I35" s="278"/>
      <c r="J35" s="278"/>
      <c r="K35" s="278"/>
      <c r="L35" s="278"/>
      <c r="M35" s="278"/>
      <c r="N35" s="278"/>
      <c r="O35" s="278"/>
      <c r="P35" s="278"/>
      <c r="Q35" s="278"/>
      <c r="R35" s="278"/>
      <c r="S35" s="278"/>
      <c r="T35" s="278"/>
      <c r="U35" s="278"/>
      <c r="V35" s="278"/>
      <c r="W35" s="278"/>
      <c r="X35" s="278"/>
      <c r="Y35" s="279"/>
      <c r="Z35" s="451"/>
      <c r="AA35" s="452"/>
      <c r="AB35" s="452"/>
      <c r="AC35" s="452"/>
      <c r="AD35" s="452"/>
      <c r="AE35" s="452"/>
      <c r="AF35" s="452"/>
      <c r="AG35" s="453"/>
      <c r="AH35" s="455"/>
      <c r="AI35" s="455"/>
      <c r="AJ35" s="455"/>
      <c r="AK35" s="455"/>
      <c r="AL35" s="455"/>
      <c r="AM35" s="455"/>
      <c r="AN35" s="457"/>
    </row>
    <row r="36" spans="1:40" ht="79.95" customHeight="1" thickTop="1">
      <c r="B36" s="467" t="s">
        <v>144</v>
      </c>
      <c r="C36" s="281"/>
      <c r="D36" s="282"/>
      <c r="E36" s="424" t="s">
        <v>196</v>
      </c>
      <c r="F36" s="425"/>
      <c r="G36" s="426"/>
      <c r="H36" s="471" t="str">
        <f>IF(入力してください!B51="本人",IF(AND(入力してください!B18="",入力してください!B19=""),"",入力してください!B18&amp;"　"&amp;入力してください!B19),IF(入力してください!B52="","",入力してください!B52))</f>
        <v/>
      </c>
      <c r="I36" s="472"/>
      <c r="J36" s="472"/>
      <c r="K36" s="472"/>
      <c r="L36" s="472"/>
      <c r="M36" s="472"/>
      <c r="N36" s="472"/>
      <c r="O36" s="472"/>
      <c r="P36" s="472"/>
      <c r="Q36" s="472"/>
      <c r="R36" s="472"/>
      <c r="S36" s="472"/>
      <c r="T36" s="472"/>
      <c r="U36" s="472"/>
      <c r="V36" s="472"/>
      <c r="W36" s="472"/>
      <c r="X36" s="472"/>
      <c r="Y36" s="472"/>
      <c r="Z36" s="472"/>
      <c r="AA36" s="472"/>
      <c r="AB36" s="472"/>
      <c r="AC36" s="473"/>
      <c r="AD36" s="433" t="s">
        <v>145</v>
      </c>
      <c r="AE36" s="434"/>
      <c r="AF36" s="434"/>
      <c r="AG36" s="305" t="str">
        <f>IF(入力してください!B51="本人","本人",IF(入力してください!B53="","",入力してください!B53))</f>
        <v/>
      </c>
      <c r="AH36" s="306"/>
      <c r="AI36" s="306"/>
      <c r="AJ36" s="306"/>
      <c r="AK36" s="306"/>
      <c r="AL36" s="306"/>
      <c r="AM36" s="306"/>
      <c r="AN36" s="477"/>
    </row>
    <row r="37" spans="1:40" ht="79.95" customHeight="1">
      <c r="B37" s="467"/>
      <c r="C37" s="281"/>
      <c r="D37" s="282"/>
      <c r="E37" s="427"/>
      <c r="F37" s="428"/>
      <c r="G37" s="429"/>
      <c r="H37" s="471"/>
      <c r="I37" s="472"/>
      <c r="J37" s="472"/>
      <c r="K37" s="472"/>
      <c r="L37" s="472"/>
      <c r="M37" s="472"/>
      <c r="N37" s="472"/>
      <c r="O37" s="472"/>
      <c r="P37" s="472"/>
      <c r="Q37" s="472"/>
      <c r="R37" s="472"/>
      <c r="S37" s="472"/>
      <c r="T37" s="472"/>
      <c r="U37" s="472"/>
      <c r="V37" s="472"/>
      <c r="W37" s="472"/>
      <c r="X37" s="472"/>
      <c r="Y37" s="472"/>
      <c r="Z37" s="472"/>
      <c r="AA37" s="472"/>
      <c r="AB37" s="472"/>
      <c r="AC37" s="473"/>
      <c r="AD37" s="433"/>
      <c r="AE37" s="434"/>
      <c r="AF37" s="434"/>
      <c r="AG37" s="305"/>
      <c r="AH37" s="306"/>
      <c r="AI37" s="306"/>
      <c r="AJ37" s="306"/>
      <c r="AK37" s="306"/>
      <c r="AL37" s="306"/>
      <c r="AM37" s="306"/>
      <c r="AN37" s="477"/>
    </row>
    <row r="38" spans="1:40" ht="79.95" customHeight="1">
      <c r="B38" s="467"/>
      <c r="C38" s="281"/>
      <c r="D38" s="282"/>
      <c r="E38" s="430"/>
      <c r="F38" s="431"/>
      <c r="G38" s="432"/>
      <c r="H38" s="474"/>
      <c r="I38" s="475"/>
      <c r="J38" s="475"/>
      <c r="K38" s="475"/>
      <c r="L38" s="475"/>
      <c r="M38" s="475"/>
      <c r="N38" s="475"/>
      <c r="O38" s="475"/>
      <c r="P38" s="475"/>
      <c r="Q38" s="475"/>
      <c r="R38" s="475"/>
      <c r="S38" s="475"/>
      <c r="T38" s="475"/>
      <c r="U38" s="475"/>
      <c r="V38" s="475"/>
      <c r="W38" s="475"/>
      <c r="X38" s="475"/>
      <c r="Y38" s="475"/>
      <c r="Z38" s="475"/>
      <c r="AA38" s="475"/>
      <c r="AB38" s="475"/>
      <c r="AC38" s="476"/>
      <c r="AD38" s="435"/>
      <c r="AE38" s="436"/>
      <c r="AF38" s="436"/>
      <c r="AG38" s="308"/>
      <c r="AH38" s="309"/>
      <c r="AI38" s="309"/>
      <c r="AJ38" s="309"/>
      <c r="AK38" s="309"/>
      <c r="AL38" s="309"/>
      <c r="AM38" s="309"/>
      <c r="AN38" s="478"/>
    </row>
    <row r="39" spans="1:40" ht="79.95" customHeight="1">
      <c r="B39" s="467"/>
      <c r="C39" s="281"/>
      <c r="D39" s="282"/>
      <c r="E39" s="424" t="s">
        <v>197</v>
      </c>
      <c r="F39" s="425"/>
      <c r="G39" s="426"/>
      <c r="H39" s="316" t="s">
        <v>10</v>
      </c>
      <c r="I39" s="264"/>
      <c r="J39" s="264"/>
      <c r="K39" s="264"/>
      <c r="L39" s="317" t="str">
        <f>IF(入力してください!B51="本人",IF(入力してください!B24="","",LEFT(入力してください!B24,3)),IF(入力してください!B54="","",LEFT(入力してください!B54,3)))</f>
        <v/>
      </c>
      <c r="M39" s="486"/>
      <c r="N39" s="486"/>
      <c r="O39" s="116" t="s">
        <v>4395</v>
      </c>
      <c r="P39" s="317" t="str">
        <f>IF(入力してください!B51="本人",IF(入力してください!B24="","",MID(入力してください!B24,4,4)),IF(入力してください!B54="","",MID(入力してください!B54,4,4)))</f>
        <v/>
      </c>
      <c r="Q39" s="486"/>
      <c r="R39" s="486"/>
      <c r="S39" s="486"/>
      <c r="T39" s="444"/>
      <c r="U39" s="444"/>
      <c r="V39" s="444"/>
      <c r="W39" s="444"/>
      <c r="X39" s="444"/>
      <c r="Y39" s="444"/>
      <c r="Z39" s="444"/>
      <c r="AA39" s="444"/>
      <c r="AB39" s="444"/>
      <c r="AC39" s="444"/>
      <c r="AD39" s="444"/>
      <c r="AE39" s="444"/>
      <c r="AF39" s="444"/>
      <c r="AG39" s="444"/>
      <c r="AH39" s="444"/>
      <c r="AI39" s="444"/>
      <c r="AJ39" s="444"/>
      <c r="AK39" s="444"/>
      <c r="AL39" s="444"/>
      <c r="AM39" s="444"/>
      <c r="AN39" s="487"/>
    </row>
    <row r="40" spans="1:40" ht="160.05000000000001" customHeight="1">
      <c r="B40" s="467"/>
      <c r="C40" s="281"/>
      <c r="D40" s="282"/>
      <c r="E40" s="427"/>
      <c r="F40" s="428"/>
      <c r="G40" s="429"/>
      <c r="H40" s="320" t="str">
        <f>IF(入力してください!B51="本人",入力してください!B25&amp;入力してください!B26,入力してください!B55&amp;入力してください!B56)</f>
        <v/>
      </c>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488"/>
    </row>
    <row r="41" spans="1:40" ht="79.95" customHeight="1" thickBot="1">
      <c r="B41" s="468"/>
      <c r="C41" s="469"/>
      <c r="D41" s="470"/>
      <c r="E41" s="483"/>
      <c r="F41" s="484"/>
      <c r="G41" s="485"/>
      <c r="H41" s="489"/>
      <c r="I41" s="490"/>
      <c r="J41" s="490"/>
      <c r="K41" s="490"/>
      <c r="L41" s="490"/>
      <c r="M41" s="490"/>
      <c r="N41" s="490"/>
      <c r="O41" s="490"/>
      <c r="P41" s="490"/>
      <c r="Q41" s="490"/>
      <c r="R41" s="490"/>
      <c r="S41" s="490"/>
      <c r="T41" s="490"/>
      <c r="U41" s="490"/>
      <c r="V41" s="121" t="s">
        <v>12</v>
      </c>
      <c r="W41" s="121"/>
      <c r="X41" s="122"/>
      <c r="Y41" s="491" t="str">
        <f>IF(入力してください!B51="本人",IF(入力してください!B27="","",IF(LEN(入力してください!B27)=11,LEFT(入力してください!B27,3),LEFT(入力してください!B27,2))),IF(入力してください!B57="","",IF(LEN(入力してください!B57)=11,LEFT(入力してください!B57,3),LEFT(入力してください!B57,2))))</f>
        <v/>
      </c>
      <c r="Z41" s="492"/>
      <c r="AA41" s="492"/>
      <c r="AB41" s="492"/>
      <c r="AC41" s="123" t="s">
        <v>166</v>
      </c>
      <c r="AD41" s="491" t="str">
        <f>IF(入力してください!B51="本人",IF(入力してください!B27="","",IF(LEN(入力してください!B27)=11,MID(入力してください!B27,4,4),MID(入力してください!B27,3,4))),IF(入力してください!B57="","",IF(LEN(入力してください!B57)=11,MID(入力してください!B57,4,4),MID(入力してください!B57,3,4))))</f>
        <v/>
      </c>
      <c r="AE41" s="492"/>
      <c r="AF41" s="492"/>
      <c r="AG41" s="492"/>
      <c r="AH41" s="123" t="s">
        <v>167</v>
      </c>
      <c r="AI41" s="491" t="str">
        <f>IF(入力してください!B51="本人",IF(入力してください!B27="","",RIGHT(入力してください!B27,4)),IF(入力してください!B57="","",RIGHT(入力してください!B57,4)))</f>
        <v/>
      </c>
      <c r="AJ41" s="492"/>
      <c r="AK41" s="492"/>
      <c r="AL41" s="492"/>
      <c r="AM41" s="492"/>
      <c r="AN41" s="493"/>
    </row>
    <row r="42" spans="1:40" s="5" customFormat="1" ht="34.950000000000003" customHeight="1" thickTop="1">
      <c r="A42" s="105"/>
      <c r="B42" s="267" t="s">
        <v>264</v>
      </c>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row>
    <row r="43" spans="1:40" s="5" customFormat="1" ht="34.950000000000003" customHeight="1">
      <c r="A43" s="105"/>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row>
    <row r="44" spans="1:40" s="5" customFormat="1" ht="34.950000000000003" customHeight="1">
      <c r="A44" s="105"/>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row>
    <row r="45" spans="1:40" s="5" customFormat="1" ht="34.950000000000003" customHeight="1">
      <c r="A45" s="105"/>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row>
    <row r="46" spans="1:40" s="5" customFormat="1" ht="34.950000000000003" customHeight="1">
      <c r="A46" s="105"/>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row>
    <row r="47" spans="1:40" s="5" customFormat="1" ht="34.950000000000003" customHeight="1">
      <c r="A47" s="105"/>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row>
    <row r="48" spans="1:40" s="5" customFormat="1" ht="34.950000000000003" customHeight="1">
      <c r="A48" s="105"/>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row>
    <row r="49" spans="1:58" s="5" customFormat="1" ht="34.950000000000003" customHeight="1">
      <c r="A49" s="105"/>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row>
    <row r="50" spans="1:58" s="5" customFormat="1" ht="34.950000000000003" customHeight="1">
      <c r="A50" s="105"/>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row>
    <row r="51" spans="1:58" s="5" customFormat="1" ht="34.950000000000003" customHeight="1">
      <c r="A51" s="105"/>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row>
    <row r="52" spans="1:58" s="5" customFormat="1" ht="34.950000000000003" customHeight="1">
      <c r="A52" s="105"/>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row>
    <row r="53" spans="1:58" s="5" customFormat="1" ht="34.950000000000003" customHeight="1">
      <c r="A53" s="105"/>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row>
    <row r="54" spans="1:58" s="5" customFormat="1" ht="34.950000000000003" customHeight="1">
      <c r="A54" s="105"/>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row>
    <row r="55" spans="1:58" s="5" customFormat="1" ht="34.950000000000003" customHeight="1">
      <c r="A55" s="105"/>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row>
    <row r="56" spans="1:58" s="5" customFormat="1" ht="34.950000000000003" customHeight="1">
      <c r="A56" s="105"/>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row>
    <row r="57" spans="1:58" s="5" customFormat="1" ht="34.950000000000003" customHeight="1">
      <c r="A57" s="105"/>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row>
    <row r="58" spans="1:58" s="5" customFormat="1" ht="40.049999999999997" customHeight="1">
      <c r="A58" s="105"/>
      <c r="B58" s="269" t="s">
        <v>171</v>
      </c>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1"/>
    </row>
    <row r="59" spans="1:58" ht="79.95" customHeight="1">
      <c r="C59" s="272" t="s">
        <v>185</v>
      </c>
      <c r="D59" s="272"/>
      <c r="E59" s="272"/>
      <c r="F59" s="272"/>
      <c r="G59" s="272"/>
      <c r="H59" s="272"/>
      <c r="I59" s="272"/>
      <c r="J59" s="263" t="s">
        <v>146</v>
      </c>
      <c r="K59" s="263"/>
      <c r="L59" s="263"/>
      <c r="M59" s="263"/>
      <c r="N59" s="263"/>
      <c r="O59" s="263"/>
      <c r="P59" s="263"/>
      <c r="Q59" s="124" t="s">
        <v>189</v>
      </c>
      <c r="R59" s="421" t="s">
        <v>175</v>
      </c>
      <c r="S59" s="421"/>
      <c r="T59" s="421"/>
      <c r="U59" s="421"/>
      <c r="V59" s="421"/>
      <c r="W59" s="421"/>
      <c r="X59" s="421"/>
      <c r="Y59" s="125" t="s">
        <v>189</v>
      </c>
      <c r="Z59" s="421" t="s">
        <v>176</v>
      </c>
      <c r="AA59" s="421"/>
      <c r="AB59" s="421"/>
      <c r="AC59" s="421"/>
      <c r="AD59" s="421"/>
      <c r="AE59" s="421"/>
      <c r="AF59" s="125" t="s">
        <v>189</v>
      </c>
      <c r="AG59" s="421" t="s">
        <v>177</v>
      </c>
      <c r="AH59" s="421"/>
      <c r="AI59" s="421"/>
      <c r="AJ59" s="421"/>
      <c r="AK59" s="421"/>
      <c r="AL59" s="421"/>
      <c r="AM59" s="422"/>
      <c r="AN59" s="10"/>
      <c r="AT59" s="5"/>
      <c r="AU59" s="5"/>
      <c r="AV59" s="5"/>
      <c r="AW59" s="5"/>
      <c r="AX59" s="5"/>
      <c r="AY59" s="5"/>
      <c r="AZ59" s="5"/>
      <c r="BA59" s="5"/>
      <c r="BB59" s="5"/>
      <c r="BC59" s="5"/>
      <c r="BD59" s="5"/>
      <c r="BE59" s="5"/>
      <c r="BF59" s="5"/>
    </row>
    <row r="60" spans="1:58" ht="79.95" customHeight="1">
      <c r="C60" s="272"/>
      <c r="D60" s="272"/>
      <c r="E60" s="272"/>
      <c r="F60" s="272"/>
      <c r="G60" s="272"/>
      <c r="H60" s="272"/>
      <c r="I60" s="272"/>
      <c r="J60" s="263"/>
      <c r="K60" s="263"/>
      <c r="L60" s="263"/>
      <c r="M60" s="263"/>
      <c r="N60" s="263"/>
      <c r="O60" s="263"/>
      <c r="P60" s="263"/>
      <c r="Q60" s="126" t="s">
        <v>189</v>
      </c>
      <c r="R60" s="423" t="s">
        <v>178</v>
      </c>
      <c r="S60" s="423"/>
      <c r="T60" s="423"/>
      <c r="U60" s="423"/>
      <c r="V60" s="127" t="s">
        <v>189</v>
      </c>
      <c r="W60" s="423" t="s">
        <v>179</v>
      </c>
      <c r="X60" s="423"/>
      <c r="Y60" s="423"/>
      <c r="Z60" s="423"/>
      <c r="AA60" s="423"/>
      <c r="AB60" s="127" t="s">
        <v>189</v>
      </c>
      <c r="AC60" s="420" t="s">
        <v>187</v>
      </c>
      <c r="AD60" s="420"/>
      <c r="AE60" s="420"/>
      <c r="AF60" s="420"/>
      <c r="AG60" s="420"/>
      <c r="AH60" s="420"/>
      <c r="AI60" s="330"/>
      <c r="AJ60" s="330"/>
      <c r="AK60" s="330"/>
      <c r="AL60" s="330"/>
      <c r="AM60" s="128" t="s">
        <v>180</v>
      </c>
      <c r="AT60" s="5"/>
      <c r="AU60" s="5"/>
      <c r="AV60" s="5"/>
      <c r="AW60" s="5"/>
      <c r="AX60" s="5"/>
      <c r="AY60" s="5"/>
      <c r="AZ60" s="5"/>
      <c r="BA60" s="5"/>
      <c r="BB60" s="5"/>
      <c r="BC60" s="5"/>
      <c r="BD60" s="5"/>
      <c r="BE60" s="5"/>
      <c r="BF60" s="5"/>
    </row>
    <row r="61" spans="1:58" ht="79.95" customHeight="1">
      <c r="B61" s="11"/>
      <c r="C61" s="272"/>
      <c r="D61" s="272"/>
      <c r="E61" s="272"/>
      <c r="F61" s="272"/>
      <c r="G61" s="272"/>
      <c r="H61" s="272"/>
      <c r="I61" s="272"/>
      <c r="J61" s="263" t="s">
        <v>147</v>
      </c>
      <c r="K61" s="263"/>
      <c r="L61" s="263"/>
      <c r="M61" s="263"/>
      <c r="N61" s="263"/>
      <c r="O61" s="263"/>
      <c r="P61" s="263"/>
      <c r="Q61" s="124" t="s">
        <v>189</v>
      </c>
      <c r="R61" s="421" t="s">
        <v>175</v>
      </c>
      <c r="S61" s="421"/>
      <c r="T61" s="421"/>
      <c r="U61" s="421"/>
      <c r="V61" s="421"/>
      <c r="W61" s="421"/>
      <c r="X61" s="421"/>
      <c r="Y61" s="125" t="s">
        <v>189</v>
      </c>
      <c r="Z61" s="421" t="s">
        <v>181</v>
      </c>
      <c r="AA61" s="421"/>
      <c r="AB61" s="421"/>
      <c r="AC61" s="421"/>
      <c r="AD61" s="421"/>
      <c r="AE61" s="421"/>
      <c r="AF61" s="125" t="s">
        <v>189</v>
      </c>
      <c r="AG61" s="421" t="s">
        <v>182</v>
      </c>
      <c r="AH61" s="421"/>
      <c r="AI61" s="421"/>
      <c r="AJ61" s="421"/>
      <c r="AK61" s="421"/>
      <c r="AL61" s="421"/>
      <c r="AM61" s="422"/>
      <c r="AN61" s="10"/>
      <c r="AT61" s="5"/>
      <c r="AU61" s="5"/>
      <c r="AV61" s="5"/>
      <c r="AW61" s="5"/>
      <c r="AX61" s="5"/>
      <c r="AY61" s="5"/>
      <c r="AZ61" s="5"/>
      <c r="BA61" s="5"/>
      <c r="BB61" s="5"/>
      <c r="BC61" s="5"/>
      <c r="BD61" s="5"/>
      <c r="BE61" s="5"/>
      <c r="BF61" s="5"/>
    </row>
    <row r="62" spans="1:58" ht="79.95" customHeight="1">
      <c r="B62" s="11"/>
      <c r="C62" s="272"/>
      <c r="D62" s="272"/>
      <c r="E62" s="272"/>
      <c r="F62" s="272"/>
      <c r="G62" s="272"/>
      <c r="H62" s="272"/>
      <c r="I62" s="272"/>
      <c r="J62" s="263"/>
      <c r="K62" s="263"/>
      <c r="L62" s="263"/>
      <c r="M62" s="263"/>
      <c r="N62" s="263"/>
      <c r="O62" s="263"/>
      <c r="P62" s="263"/>
      <c r="Q62" s="129" t="s">
        <v>189</v>
      </c>
      <c r="R62" s="420" t="s">
        <v>183</v>
      </c>
      <c r="S62" s="420"/>
      <c r="T62" s="420"/>
      <c r="U62" s="420"/>
      <c r="V62" s="420"/>
      <c r="W62" s="420"/>
      <c r="X62" s="420"/>
      <c r="Y62" s="420"/>
      <c r="Z62" s="130" t="s">
        <v>189</v>
      </c>
      <c r="AA62" s="420" t="s">
        <v>184</v>
      </c>
      <c r="AB62" s="420"/>
      <c r="AC62" s="420"/>
      <c r="AD62" s="420"/>
      <c r="AE62" s="330"/>
      <c r="AF62" s="330"/>
      <c r="AG62" s="330"/>
      <c r="AH62" s="330"/>
      <c r="AI62" s="330"/>
      <c r="AJ62" s="330"/>
      <c r="AK62" s="330"/>
      <c r="AL62" s="330"/>
      <c r="AM62" s="131" t="s">
        <v>180</v>
      </c>
      <c r="AN62" s="10"/>
      <c r="AT62" s="5"/>
      <c r="AU62" s="5"/>
      <c r="AV62" s="5"/>
      <c r="AW62" s="5"/>
      <c r="AX62" s="5"/>
      <c r="AY62" s="5"/>
      <c r="AZ62" s="5"/>
      <c r="BA62" s="5"/>
      <c r="BB62" s="5"/>
      <c r="BC62" s="5"/>
      <c r="BD62" s="5"/>
      <c r="BE62" s="5"/>
      <c r="BF62" s="5"/>
    </row>
    <row r="63" spans="1:58" ht="49.2" customHeight="1">
      <c r="C63" s="132" t="s">
        <v>199</v>
      </c>
      <c r="AK63" s="133" t="s">
        <v>195</v>
      </c>
      <c r="AT63" s="5"/>
      <c r="AU63" s="5"/>
      <c r="AV63" s="5"/>
      <c r="AW63" s="5"/>
      <c r="AX63" s="5"/>
      <c r="AY63" s="5"/>
      <c r="AZ63" s="5"/>
      <c r="BA63" s="5"/>
      <c r="BB63" s="5"/>
      <c r="BC63" s="5"/>
      <c r="BD63" s="5"/>
      <c r="BE63" s="5"/>
      <c r="BF63" s="5"/>
    </row>
    <row r="64" spans="1:58" ht="42" customHeight="1" thickBot="1">
      <c r="A64" s="93" t="s">
        <v>0</v>
      </c>
      <c r="AG64" s="93" t="s">
        <v>148</v>
      </c>
      <c r="AT64" s="5"/>
      <c r="AU64" s="5"/>
      <c r="AV64" s="5"/>
      <c r="AW64" s="5"/>
      <c r="AX64" s="5"/>
      <c r="AY64" s="5"/>
      <c r="AZ64" s="5"/>
      <c r="BA64" s="5"/>
      <c r="BB64" s="5"/>
      <c r="BC64" s="5"/>
      <c r="BD64" s="5"/>
      <c r="BE64" s="5"/>
      <c r="BF64" s="5"/>
    </row>
    <row r="65" spans="2:58" ht="120" customHeight="1" thickBot="1">
      <c r="U65" s="465" t="s">
        <v>2</v>
      </c>
      <c r="V65" s="466"/>
      <c r="W65" s="466"/>
      <c r="X65" s="466"/>
      <c r="Y65" s="466"/>
      <c r="Z65" s="466"/>
      <c r="AA65" s="466"/>
      <c r="AB65" s="466"/>
      <c r="AC65" s="134" t="str">
        <f>IF('（東京都送付用）①'!AC2="","",'（東京都送付用）①'!AC2)</f>
        <v/>
      </c>
      <c r="AD65" s="134" t="str">
        <f>IF('（東京都送付用）①'!AD2="","",'（東京都送付用）①'!AD2)</f>
        <v/>
      </c>
      <c r="AE65" s="134" t="str">
        <f>IF('（東京都送付用）①'!AE2="","",'（東京都送付用）①'!AE2)</f>
        <v/>
      </c>
      <c r="AF65" s="134" t="str">
        <f>IF('（東京都送付用）①'!AF2="","",'（東京都送付用）①'!AF2)</f>
        <v/>
      </c>
      <c r="AG65" s="134" t="str">
        <f>IF('（東京都送付用）①'!AG2="","",'（東京都送付用）①'!AG2)</f>
        <v/>
      </c>
      <c r="AH65" s="134" t="str">
        <f>IF('（東京都送付用）①'!AH2="","",'（東京都送付用）①'!AH2)</f>
        <v/>
      </c>
      <c r="AI65" s="134" t="str">
        <f>IF('（東京都送付用）①'!AI2="","",'（東京都送付用）①'!AI2)</f>
        <v/>
      </c>
      <c r="AJ65" s="134" t="str">
        <f>IF('（東京都送付用）①'!AJ2="","",'（東京都送付用）①'!AJ2)</f>
        <v/>
      </c>
      <c r="AK65" s="134" t="str">
        <f>IF('（東京都送付用）①'!AK2="","",'（東京都送付用）①'!AK2)</f>
        <v/>
      </c>
      <c r="AL65" s="134" t="str">
        <f>IF('（東京都送付用）①'!AL2="","",'（東京都送付用）①'!AL2)</f>
        <v/>
      </c>
      <c r="AM65" s="134" t="str">
        <f>IF('（東京都送付用）①'!AM2="","",'（東京都送付用）①'!AM2)</f>
        <v/>
      </c>
      <c r="AN65" s="134" t="str">
        <f>IF('（東京都送付用）①'!AN2="","",'（東京都送付用）①'!AN2)</f>
        <v/>
      </c>
      <c r="AT65" s="5"/>
      <c r="AU65" s="5"/>
      <c r="AV65" s="5"/>
      <c r="AW65" s="5"/>
      <c r="AX65" s="5"/>
      <c r="AY65" s="5"/>
      <c r="AZ65" s="5"/>
      <c r="BA65" s="5"/>
      <c r="BB65" s="5"/>
      <c r="BC65" s="5"/>
      <c r="BD65" s="5"/>
      <c r="BE65" s="5"/>
      <c r="BF65" s="5"/>
    </row>
    <row r="66" spans="2:58" ht="9.4499999999999993" customHeight="1" thickBot="1">
      <c r="U66" s="98"/>
      <c r="V66" s="98"/>
      <c r="W66" s="98"/>
      <c r="X66" s="98"/>
      <c r="Y66" s="98"/>
      <c r="Z66" s="98"/>
      <c r="AA66" s="98"/>
      <c r="AB66" s="98"/>
      <c r="AC66" s="98"/>
      <c r="AD66" s="98"/>
      <c r="AE66" s="98"/>
      <c r="AF66" s="98"/>
      <c r="AG66" s="98"/>
      <c r="AH66" s="98"/>
      <c r="AI66" s="98"/>
    </row>
    <row r="67" spans="2:58" ht="120" customHeight="1" thickBot="1">
      <c r="E67" s="413" t="s">
        <v>277</v>
      </c>
      <c r="F67" s="413"/>
      <c r="G67" s="413"/>
      <c r="H67" s="413"/>
      <c r="I67" s="413"/>
      <c r="J67" s="413"/>
      <c r="K67" s="413"/>
      <c r="L67" s="413"/>
      <c r="M67" s="413"/>
      <c r="N67" s="413"/>
      <c r="O67" s="413"/>
      <c r="P67" s="413"/>
      <c r="Q67" s="413"/>
      <c r="R67" s="413"/>
      <c r="S67" s="413"/>
      <c r="T67" s="413"/>
      <c r="U67" s="413"/>
      <c r="V67" s="413"/>
      <c r="W67" s="413"/>
      <c r="AC67" s="414" t="s">
        <v>1</v>
      </c>
      <c r="AD67" s="415"/>
      <c r="AE67" s="415"/>
      <c r="AF67" s="415"/>
      <c r="AG67" s="416"/>
      <c r="AH67" s="135" t="str">
        <f>IF('（東京都送付用）①'!AH4="","",'（東京都送付用）①'!AH4)</f>
        <v/>
      </c>
      <c r="AI67" s="135" t="str">
        <f>IF('（東京都送付用）①'!AI4="","",'（東京都送付用）①'!AI4)</f>
        <v/>
      </c>
      <c r="AJ67" s="135" t="str">
        <f>IF('（東京都送付用）①'!AJ4="","",'（東京都送付用）①'!AJ4)</f>
        <v/>
      </c>
      <c r="AK67" s="135" t="str">
        <f>IF('（東京都送付用）①'!AK4="","",'（東京都送付用）①'!AK4)</f>
        <v/>
      </c>
      <c r="AL67" s="135" t="str">
        <f>IF('（東京都送付用）①'!AL4="","",'（東京都送付用）①'!AL4)</f>
        <v/>
      </c>
      <c r="AM67" s="135" t="str">
        <f>IF('（東京都送付用）①'!AM4="","",'（東京都送付用）①'!AM4)</f>
        <v/>
      </c>
      <c r="AN67" s="135" t="str">
        <f>IF('（東京都送付用）①'!AN4="","",'（東京都送付用）①'!AN4)</f>
        <v/>
      </c>
    </row>
    <row r="68" spans="2:58" ht="33.450000000000003" customHeight="1">
      <c r="E68" s="101"/>
      <c r="F68" s="101"/>
      <c r="G68" s="101"/>
      <c r="H68" s="101"/>
      <c r="I68" s="101"/>
      <c r="J68" s="101"/>
      <c r="K68" s="101"/>
      <c r="L68" s="101"/>
      <c r="M68" s="101"/>
      <c r="N68" s="101"/>
      <c r="O68" s="101"/>
      <c r="P68" s="101"/>
      <c r="Q68" s="101"/>
      <c r="R68" s="101"/>
      <c r="S68" s="101"/>
      <c r="T68" s="101"/>
      <c r="U68" s="101"/>
      <c r="V68" s="101"/>
      <c r="W68" s="101"/>
      <c r="AH68" s="109"/>
    </row>
    <row r="69" spans="2:58" ht="79.95" customHeight="1">
      <c r="E69" s="101"/>
      <c r="F69" s="101"/>
      <c r="G69" s="101"/>
      <c r="H69" s="101"/>
      <c r="I69" s="101"/>
      <c r="J69" s="101"/>
      <c r="K69" s="101"/>
      <c r="L69" s="101"/>
      <c r="M69" s="101"/>
      <c r="N69" s="101"/>
      <c r="O69" s="101"/>
      <c r="P69" s="101"/>
      <c r="Q69" s="101"/>
      <c r="R69" s="101"/>
      <c r="S69" s="101"/>
      <c r="T69" s="101"/>
      <c r="U69" s="101"/>
      <c r="V69" s="101"/>
      <c r="W69" s="101"/>
      <c r="AE69" s="417" t="s">
        <v>172</v>
      </c>
      <c r="AF69" s="417"/>
      <c r="AG69" s="417"/>
      <c r="AH69" s="417"/>
      <c r="AI69" s="417"/>
      <c r="AJ69" s="417"/>
      <c r="AK69" s="417"/>
      <c r="AL69" s="417"/>
      <c r="AM69" s="417"/>
      <c r="AN69" s="417"/>
    </row>
    <row r="70" spans="2:58" ht="79.95" customHeight="1">
      <c r="AE70" s="418"/>
      <c r="AF70" s="418"/>
      <c r="AG70" s="418"/>
      <c r="AH70" s="418"/>
      <c r="AI70" s="418"/>
      <c r="AJ70" s="418"/>
      <c r="AK70" s="418"/>
      <c r="AL70" s="418"/>
      <c r="AM70" s="418"/>
      <c r="AN70" s="418"/>
    </row>
    <row r="71" spans="2:58" ht="79.95" customHeight="1">
      <c r="B71" s="102" t="s">
        <v>3</v>
      </c>
      <c r="AE71" s="418"/>
      <c r="AF71" s="418"/>
      <c r="AG71" s="418"/>
      <c r="AH71" s="418"/>
      <c r="AI71" s="418"/>
      <c r="AJ71" s="418"/>
      <c r="AK71" s="418"/>
      <c r="AL71" s="418"/>
      <c r="AM71" s="418"/>
      <c r="AN71" s="418"/>
    </row>
    <row r="72" spans="2:58" ht="79.95" customHeight="1">
      <c r="AE72" s="418"/>
      <c r="AF72" s="418"/>
      <c r="AG72" s="418"/>
      <c r="AH72" s="418"/>
      <c r="AI72" s="418"/>
      <c r="AJ72" s="418"/>
      <c r="AK72" s="418"/>
      <c r="AL72" s="418"/>
      <c r="AM72" s="418"/>
      <c r="AN72" s="418"/>
    </row>
    <row r="73" spans="2:58" ht="79.95" customHeight="1">
      <c r="R73" s="419" t="str">
        <f>IF('（東京都送付用）①'!R10="","",'（東京都送付用）①'!R10)</f>
        <v>令和</v>
      </c>
      <c r="S73" s="419"/>
      <c r="T73" s="419"/>
      <c r="U73" s="419"/>
      <c r="V73" s="103" t="s">
        <v>4</v>
      </c>
      <c r="W73" s="419" t="str">
        <f>'（東京都送付用）①'!W10</f>
        <v/>
      </c>
      <c r="X73" s="419"/>
      <c r="Y73" s="103" t="s">
        <v>5</v>
      </c>
      <c r="Z73" s="419" t="str">
        <f>'（東京都送付用）①'!Z10</f>
        <v/>
      </c>
      <c r="AA73" s="419"/>
      <c r="AB73" s="103" t="s">
        <v>6</v>
      </c>
      <c r="AE73" s="418"/>
      <c r="AF73" s="418"/>
      <c r="AG73" s="418"/>
      <c r="AH73" s="418"/>
      <c r="AI73" s="418"/>
      <c r="AJ73" s="418"/>
      <c r="AK73" s="418"/>
      <c r="AL73" s="418"/>
      <c r="AM73" s="418"/>
      <c r="AN73" s="418"/>
    </row>
    <row r="74" spans="2:58" ht="60" customHeight="1">
      <c r="T74" s="104"/>
      <c r="U74" s="104"/>
      <c r="V74" s="104"/>
      <c r="W74" s="104"/>
      <c r="X74" s="104"/>
      <c r="Y74" s="104"/>
      <c r="Z74" s="104"/>
      <c r="AA74" s="104"/>
    </row>
    <row r="75" spans="2:58" ht="60" customHeight="1">
      <c r="B75" s="405" t="s">
        <v>200</v>
      </c>
      <c r="C75" s="405"/>
      <c r="D75" s="405"/>
      <c r="E75" s="405"/>
      <c r="F75" s="405"/>
      <c r="G75" s="405"/>
      <c r="H75" s="405"/>
      <c r="I75" s="405"/>
      <c r="J75" s="405"/>
      <c r="K75" s="405"/>
      <c r="L75" s="405"/>
      <c r="M75" s="405"/>
      <c r="N75" s="405"/>
      <c r="O75" s="405"/>
      <c r="P75" s="405"/>
      <c r="Q75" s="405"/>
      <c r="R75" s="405"/>
      <c r="S75" s="405"/>
      <c r="T75" s="405"/>
      <c r="U75" s="405"/>
      <c r="V75" s="405"/>
      <c r="W75" s="405"/>
      <c r="X75" s="405"/>
      <c r="Y75" s="136"/>
      <c r="Z75" s="272" t="s">
        <v>23</v>
      </c>
      <c r="AA75" s="272"/>
      <c r="AB75" s="272"/>
      <c r="AC75" s="272"/>
      <c r="AD75" s="272"/>
      <c r="AE75" s="272"/>
      <c r="AF75" s="137"/>
      <c r="AG75" s="272" t="s">
        <v>24</v>
      </c>
      <c r="AH75" s="272"/>
      <c r="AI75" s="272"/>
      <c r="AJ75" s="272"/>
      <c r="AK75" s="272"/>
      <c r="AL75" s="272"/>
      <c r="AM75" s="272"/>
      <c r="AN75" s="138"/>
    </row>
    <row r="76" spans="2:58" ht="60" customHeight="1">
      <c r="B76" s="405"/>
      <c r="C76" s="405"/>
      <c r="D76" s="405"/>
      <c r="E76" s="405"/>
      <c r="F76" s="405"/>
      <c r="G76" s="405"/>
      <c r="H76" s="405"/>
      <c r="I76" s="405"/>
      <c r="J76" s="405"/>
      <c r="K76" s="405"/>
      <c r="L76" s="405"/>
      <c r="M76" s="405"/>
      <c r="N76" s="405"/>
      <c r="O76" s="405"/>
      <c r="P76" s="405"/>
      <c r="Q76" s="405"/>
      <c r="R76" s="405"/>
      <c r="S76" s="405"/>
      <c r="T76" s="405"/>
      <c r="U76" s="405"/>
      <c r="V76" s="405"/>
      <c r="W76" s="405"/>
      <c r="X76" s="405"/>
      <c r="Y76" s="136"/>
      <c r="Z76" s="272"/>
      <c r="AA76" s="272"/>
      <c r="AB76" s="272"/>
      <c r="AC76" s="272"/>
      <c r="AD76" s="272"/>
      <c r="AE76" s="272"/>
      <c r="AF76" s="137"/>
      <c r="AG76" s="272"/>
      <c r="AH76" s="272"/>
      <c r="AI76" s="272"/>
      <c r="AJ76" s="272"/>
      <c r="AK76" s="272"/>
      <c r="AL76" s="272"/>
      <c r="AM76" s="272"/>
      <c r="AN76" s="138"/>
    </row>
    <row r="77" spans="2:58" ht="75" customHeight="1">
      <c r="B77" s="107" t="s">
        <v>198</v>
      </c>
      <c r="C77" s="139"/>
      <c r="D77" s="139"/>
      <c r="E77" s="139"/>
      <c r="F77" s="139"/>
      <c r="G77" s="103"/>
      <c r="H77" s="103"/>
      <c r="I77" s="103"/>
      <c r="J77" s="107" t="s">
        <v>156</v>
      </c>
      <c r="K77" s="406" t="str">
        <f>IF('（東京都送付用）①'!K14="","",'（東京都送付用）①'!K14)</f>
        <v>（選択してください）</v>
      </c>
      <c r="L77" s="406"/>
      <c r="M77" s="406"/>
      <c r="N77" s="406"/>
      <c r="O77" s="406"/>
      <c r="P77" s="406"/>
      <c r="Q77" s="406"/>
      <c r="R77" s="406"/>
      <c r="S77" s="406"/>
      <c r="T77" s="406"/>
      <c r="U77" s="406"/>
      <c r="V77" s="406"/>
      <c r="W77" s="406"/>
      <c r="X77" s="406"/>
      <c r="Y77" s="139" t="s">
        <v>157</v>
      </c>
      <c r="Z77" s="263" t="str">
        <f>IF('（東京都送付用）①'!Z14="","",'（東京都送付用）①'!Z14)</f>
        <v>（選択してください）</v>
      </c>
      <c r="AA77" s="263"/>
      <c r="AB77" s="263"/>
      <c r="AC77" s="263"/>
      <c r="AD77" s="263"/>
      <c r="AE77" s="263"/>
      <c r="AF77" s="140"/>
      <c r="AG77" s="263" t="str">
        <f>IF('（東京都送付用）①'!AG14="","",'（東京都送付用）①'!AG14)</f>
        <v/>
      </c>
      <c r="AH77" s="263"/>
      <c r="AI77" s="263"/>
      <c r="AJ77" s="263"/>
      <c r="AK77" s="263"/>
      <c r="AL77" s="263"/>
      <c r="AM77" s="263"/>
      <c r="AN77" s="141"/>
    </row>
    <row r="78" spans="2:58" ht="60" customHeight="1">
      <c r="B78" s="111" t="s">
        <v>158</v>
      </c>
      <c r="C78" s="103"/>
      <c r="D78" s="103"/>
      <c r="E78" s="103"/>
      <c r="F78" s="103"/>
      <c r="G78" s="103"/>
      <c r="H78" s="103"/>
      <c r="I78" s="103"/>
      <c r="J78" s="103"/>
      <c r="K78" s="103"/>
      <c r="L78" s="103"/>
      <c r="M78" s="107" t="s">
        <v>156</v>
      </c>
      <c r="N78" s="407" t="str">
        <f>IF('（東京都送付用）①'!N15="","",'（東京都送付用）①'!N15)</f>
        <v>（選択してください）</v>
      </c>
      <c r="O78" s="407"/>
      <c r="P78" s="407"/>
      <c r="Q78" s="407"/>
      <c r="R78" s="407"/>
      <c r="S78" s="407"/>
      <c r="T78" s="407"/>
      <c r="U78" s="407"/>
      <c r="V78" s="407"/>
      <c r="W78" s="407"/>
      <c r="X78" s="107" t="s">
        <v>157</v>
      </c>
      <c r="Y78" s="142"/>
      <c r="Z78" s="263"/>
      <c r="AA78" s="263"/>
      <c r="AB78" s="263"/>
      <c r="AC78" s="263"/>
      <c r="AD78" s="263"/>
      <c r="AE78" s="263"/>
      <c r="AF78" s="140"/>
      <c r="AG78" s="263"/>
      <c r="AH78" s="263"/>
      <c r="AI78" s="263"/>
      <c r="AJ78" s="263"/>
      <c r="AK78" s="263"/>
      <c r="AL78" s="263"/>
      <c r="AM78" s="263"/>
      <c r="AN78" s="141"/>
    </row>
    <row r="79" spans="2:58" ht="60" customHeight="1">
      <c r="B79" s="111" t="s">
        <v>159</v>
      </c>
      <c r="C79" s="103"/>
      <c r="D79" s="103"/>
      <c r="E79" s="103"/>
      <c r="F79" s="103"/>
      <c r="G79" s="103"/>
      <c r="H79" s="103"/>
      <c r="I79" s="103"/>
      <c r="J79" s="103"/>
      <c r="K79" s="103"/>
      <c r="L79" s="103"/>
      <c r="M79" s="103"/>
      <c r="N79" s="103"/>
      <c r="O79" s="103"/>
      <c r="P79" s="103"/>
      <c r="Q79" s="103"/>
      <c r="R79" s="103"/>
      <c r="S79" s="103"/>
      <c r="T79" s="139"/>
      <c r="U79" s="103"/>
      <c r="V79" s="140"/>
      <c r="W79" s="140"/>
      <c r="X79" s="140"/>
      <c r="Y79" s="143"/>
      <c r="Z79" s="263"/>
      <c r="AA79" s="263"/>
      <c r="AB79" s="263"/>
      <c r="AC79" s="263"/>
      <c r="AD79" s="263"/>
      <c r="AE79" s="263"/>
      <c r="AF79" s="140"/>
      <c r="AG79" s="263"/>
      <c r="AH79" s="263"/>
      <c r="AI79" s="263"/>
      <c r="AJ79" s="263"/>
      <c r="AK79" s="263"/>
      <c r="AL79" s="263"/>
      <c r="AM79" s="263"/>
      <c r="AN79" s="141"/>
    </row>
    <row r="80" spans="2:58" ht="60" customHeight="1">
      <c r="B80" s="109"/>
      <c r="C80" s="109"/>
      <c r="D80" s="109"/>
      <c r="E80" s="109"/>
      <c r="F80" s="109"/>
      <c r="G80" s="109"/>
      <c r="H80" s="109"/>
      <c r="I80" s="109"/>
      <c r="J80" s="109"/>
      <c r="K80" s="109"/>
      <c r="L80" s="109"/>
      <c r="M80" s="109"/>
      <c r="N80" s="109"/>
      <c r="O80" s="109"/>
      <c r="P80" s="109"/>
      <c r="Q80" s="109"/>
      <c r="R80" s="109"/>
      <c r="S80" s="109"/>
      <c r="T80" s="144"/>
      <c r="U80" s="109"/>
      <c r="V80" s="141"/>
      <c r="W80" s="141"/>
      <c r="X80" s="141"/>
      <c r="Y80" s="141"/>
      <c r="Z80" s="263"/>
      <c r="AA80" s="263"/>
      <c r="AB80" s="263"/>
      <c r="AC80" s="263"/>
      <c r="AD80" s="263"/>
      <c r="AE80" s="263"/>
      <c r="AF80" s="140"/>
      <c r="AG80" s="263"/>
      <c r="AH80" s="263"/>
      <c r="AI80" s="263"/>
      <c r="AJ80" s="263"/>
      <c r="AK80" s="263"/>
      <c r="AL80" s="263"/>
      <c r="AM80" s="263"/>
      <c r="AN80" s="141"/>
    </row>
    <row r="81" spans="2:40" ht="7.2" customHeight="1" thickBot="1">
      <c r="B81" s="114"/>
      <c r="C81" s="114"/>
      <c r="D81" s="114"/>
      <c r="E81" s="114"/>
      <c r="F81" s="114"/>
      <c r="G81" s="114"/>
      <c r="H81" s="114"/>
      <c r="I81" s="114"/>
      <c r="J81" s="114"/>
      <c r="K81" s="114"/>
      <c r="L81" s="114"/>
      <c r="M81" s="114"/>
      <c r="N81" s="114"/>
      <c r="O81" s="114"/>
      <c r="P81" s="114"/>
      <c r="Q81" s="114"/>
      <c r="R81" s="114"/>
      <c r="S81" s="114"/>
      <c r="T81" s="104"/>
    </row>
    <row r="82" spans="2:40" ht="79.95" customHeight="1">
      <c r="B82" s="389" t="s">
        <v>13</v>
      </c>
      <c r="C82" s="390"/>
      <c r="D82" s="391"/>
      <c r="E82" s="392" t="s">
        <v>7</v>
      </c>
      <c r="F82" s="392"/>
      <c r="G82" s="392"/>
      <c r="H82" s="392"/>
      <c r="I82" s="393"/>
      <c r="J82" s="145" t="str">
        <f>IF('（東京都送付用）①'!J19="","",'（東京都送付用）①'!J19)</f>
        <v/>
      </c>
      <c r="K82" s="145" t="str">
        <f>IF('（東京都送付用）①'!K19="","",'（東京都送付用）①'!K19)</f>
        <v/>
      </c>
      <c r="L82" s="145" t="str">
        <f>IF('（東京都送付用）①'!L19="","",'（東京都送付用）①'!L19)</f>
        <v/>
      </c>
      <c r="M82" s="145" t="str">
        <f>IF('（東京都送付用）①'!M19="","",'（東京都送付用）①'!M19)</f>
        <v/>
      </c>
      <c r="N82" s="145" t="str">
        <f>IF('（東京都送付用）①'!N19="","",'（東京都送付用）①'!N19)</f>
        <v/>
      </c>
      <c r="O82" s="145" t="str">
        <f>IF('（東京都送付用）①'!O19="","",'（東京都送付用）①'!O19)</f>
        <v/>
      </c>
      <c r="P82" s="145" t="str">
        <f>IF('（東京都送付用）①'!P19="","",'（東京都送付用）①'!P19)</f>
        <v/>
      </c>
      <c r="Q82" s="145" t="str">
        <f>IF('（東京都送付用）①'!Q19="","",'（東京都送付用）①'!Q19)</f>
        <v/>
      </c>
      <c r="R82" s="145" t="str">
        <f>IF('（東京都送付用）①'!R19="","",'（東京都送付用）①'!R19)</f>
        <v/>
      </c>
      <c r="S82" s="145" t="str">
        <f>IF('（東京都送付用）①'!S19="","",'（東京都送付用）①'!S19)</f>
        <v/>
      </c>
      <c r="T82" s="145" t="str">
        <f>IF('（東京都送付用）①'!T19="","",'（東京都送付用）①'!T19)</f>
        <v/>
      </c>
      <c r="U82" s="145" t="str">
        <f>IF('（東京都送付用）①'!U19="","",'（東京都送付用）①'!U19)</f>
        <v/>
      </c>
      <c r="V82" s="145" t="str">
        <f>IF('（東京都送付用）①'!V19="","",'（東京都送付用）①'!V19)</f>
        <v/>
      </c>
      <c r="W82" s="145" t="str">
        <f>IF('（東京都送付用）①'!W19="","",'（東京都送付用）①'!W19)</f>
        <v/>
      </c>
      <c r="X82" s="145" t="str">
        <f>IF('（東京都送付用）①'!X19="","",'（東京都送付用）①'!X19)</f>
        <v/>
      </c>
      <c r="Y82" s="145" t="str">
        <f>IF('（東京都送付用）①'!Y19="","",'（東京都送付用）①'!Y19)</f>
        <v/>
      </c>
      <c r="Z82" s="145" t="str">
        <f>IF('（東京都送付用）①'!Z19="","",'（東京都送付用）①'!Z19)</f>
        <v/>
      </c>
      <c r="AA82" s="145" t="str">
        <f>IF('（東京都送付用）①'!AA19="","",'（東京都送付用）①'!AA19)</f>
        <v/>
      </c>
      <c r="AB82" s="145" t="str">
        <f>IF('（東京都送付用）①'!AB19="","",'（東京都送付用）①'!AB19)</f>
        <v/>
      </c>
      <c r="AC82" s="145" t="str">
        <f>IF('（東京都送付用）①'!AC19="","",'（東京都送付用）①'!AC19)</f>
        <v/>
      </c>
      <c r="AD82" s="394" t="s">
        <v>11</v>
      </c>
      <c r="AE82" s="395"/>
      <c r="AF82" s="396" t="str">
        <f>IF('（東京都送付用）①'!AF19="","",'（東京都送付用）①'!AF19)</f>
        <v>（年号を選択してください）</v>
      </c>
      <c r="AG82" s="397"/>
      <c r="AH82" s="397"/>
      <c r="AI82" s="397"/>
      <c r="AJ82" s="397"/>
      <c r="AK82" s="397"/>
      <c r="AL82" s="397"/>
      <c r="AM82" s="397"/>
      <c r="AN82" s="398"/>
    </row>
    <row r="83" spans="2:40" ht="79.95" customHeight="1">
      <c r="B83" s="280"/>
      <c r="C83" s="281"/>
      <c r="D83" s="282"/>
      <c r="E83" s="263" t="s">
        <v>173</v>
      </c>
      <c r="F83" s="263"/>
      <c r="G83" s="263"/>
      <c r="H83" s="263"/>
      <c r="I83" s="263"/>
      <c r="J83" s="365" t="s">
        <v>8</v>
      </c>
      <c r="K83" s="366"/>
      <c r="L83" s="366"/>
      <c r="M83" s="366"/>
      <c r="N83" s="366"/>
      <c r="O83" s="366"/>
      <c r="P83" s="366"/>
      <c r="Q83" s="366"/>
      <c r="R83" s="366"/>
      <c r="S83" s="367"/>
      <c r="T83" s="365" t="s">
        <v>9</v>
      </c>
      <c r="U83" s="366"/>
      <c r="V83" s="366"/>
      <c r="W83" s="366"/>
      <c r="X83" s="366"/>
      <c r="Y83" s="366"/>
      <c r="Z83" s="366"/>
      <c r="AA83" s="366"/>
      <c r="AB83" s="366"/>
      <c r="AC83" s="367"/>
      <c r="AD83" s="289"/>
      <c r="AE83" s="291"/>
      <c r="AF83" s="461" t="s">
        <v>4</v>
      </c>
      <c r="AG83" s="462"/>
      <c r="AH83" s="463"/>
      <c r="AI83" s="461" t="s">
        <v>5</v>
      </c>
      <c r="AJ83" s="462"/>
      <c r="AK83" s="463"/>
      <c r="AL83" s="461" t="s">
        <v>6</v>
      </c>
      <c r="AM83" s="462"/>
      <c r="AN83" s="464"/>
    </row>
    <row r="84" spans="2:40" ht="160.05000000000001" customHeight="1">
      <c r="B84" s="280"/>
      <c r="C84" s="281"/>
      <c r="D84" s="282"/>
      <c r="E84" s="343"/>
      <c r="F84" s="343"/>
      <c r="G84" s="343"/>
      <c r="H84" s="343"/>
      <c r="I84" s="343"/>
      <c r="J84" s="320" t="str">
        <f>IF('（東京都送付用）①'!J21="","",'（東京都送付用）①'!J21)</f>
        <v/>
      </c>
      <c r="K84" s="321"/>
      <c r="L84" s="321"/>
      <c r="M84" s="321"/>
      <c r="N84" s="321"/>
      <c r="O84" s="321"/>
      <c r="P84" s="321"/>
      <c r="Q84" s="321"/>
      <c r="R84" s="321"/>
      <c r="S84" s="375"/>
      <c r="T84" s="320" t="str">
        <f>IF('（東京都送付用）①'!T21="","",'（東京都送付用）①'!T21)</f>
        <v/>
      </c>
      <c r="U84" s="321"/>
      <c r="V84" s="321"/>
      <c r="W84" s="321"/>
      <c r="X84" s="321"/>
      <c r="Y84" s="321"/>
      <c r="Z84" s="321"/>
      <c r="AA84" s="321"/>
      <c r="AB84" s="321"/>
      <c r="AC84" s="375"/>
      <c r="AD84" s="289"/>
      <c r="AE84" s="291"/>
      <c r="AF84" s="354" t="str">
        <f>IF('（東京都送付用）①'!AF21="","",'（東京都送付用）①'!AF21)</f>
        <v/>
      </c>
      <c r="AG84" s="355"/>
      <c r="AH84" s="356"/>
      <c r="AI84" s="354" t="str">
        <f>IF('（東京都送付用）①'!AI21="","",'（東京都送付用）①'!AI21)</f>
        <v/>
      </c>
      <c r="AJ84" s="355"/>
      <c r="AK84" s="356"/>
      <c r="AL84" s="354" t="str">
        <f>IF('（東京都送付用）①'!AL21="","",'（東京都送付用）①'!AL21)</f>
        <v/>
      </c>
      <c r="AM84" s="355"/>
      <c r="AN84" s="357"/>
    </row>
    <row r="85" spans="2:40" ht="79.95" customHeight="1">
      <c r="B85" s="280"/>
      <c r="C85" s="281"/>
      <c r="D85" s="282"/>
      <c r="E85" s="263" t="s">
        <v>174</v>
      </c>
      <c r="F85" s="263"/>
      <c r="G85" s="263"/>
      <c r="H85" s="263"/>
      <c r="I85" s="388"/>
      <c r="J85" s="316" t="s">
        <v>10</v>
      </c>
      <c r="K85" s="264"/>
      <c r="L85" s="264"/>
      <c r="M85" s="264"/>
      <c r="N85" s="317" t="str">
        <f>IF('（東京都送付用）①'!N22="","",'（東京都送付用）①'!N22)</f>
        <v/>
      </c>
      <c r="O85" s="317"/>
      <c r="P85" s="317"/>
      <c r="Q85" s="146" t="s">
        <v>4395</v>
      </c>
      <c r="R85" s="382" t="str">
        <f>IF('（東京都送付用）①'!R22="","",'（東京都送付用）①'!R22)</f>
        <v/>
      </c>
      <c r="S85" s="382"/>
      <c r="T85" s="382"/>
      <c r="U85" s="382"/>
      <c r="V85" s="421"/>
      <c r="W85" s="421"/>
      <c r="X85" s="421"/>
      <c r="Y85" s="421"/>
      <c r="Z85" s="421"/>
      <c r="AA85" s="421"/>
      <c r="AB85" s="421"/>
      <c r="AC85" s="421"/>
      <c r="AD85" s="421"/>
      <c r="AE85" s="421"/>
      <c r="AF85" s="421"/>
      <c r="AG85" s="421"/>
      <c r="AH85" s="421"/>
      <c r="AI85" s="421"/>
      <c r="AJ85" s="421"/>
      <c r="AK85" s="421"/>
      <c r="AL85" s="421"/>
      <c r="AM85" s="421"/>
      <c r="AN85" s="458"/>
    </row>
    <row r="86" spans="2:40" ht="160.05000000000001" customHeight="1">
      <c r="B86" s="280"/>
      <c r="C86" s="281"/>
      <c r="D86" s="282"/>
      <c r="E86" s="263"/>
      <c r="F86" s="263"/>
      <c r="G86" s="263"/>
      <c r="H86" s="263"/>
      <c r="I86" s="388"/>
      <c r="J86" s="320" t="str">
        <f>IF('（東京都送付用）①'!J23="","",'（東京都送付用）①'!J23)</f>
        <v/>
      </c>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c r="AI86" s="321"/>
      <c r="AJ86" s="321"/>
      <c r="AK86" s="321"/>
      <c r="AL86" s="321"/>
      <c r="AM86" s="321"/>
      <c r="AN86" s="322"/>
    </row>
    <row r="87" spans="2:40" ht="79.95" customHeight="1" thickBot="1">
      <c r="B87" s="283"/>
      <c r="C87" s="284"/>
      <c r="D87" s="285"/>
      <c r="E87" s="263"/>
      <c r="F87" s="263"/>
      <c r="G87" s="263"/>
      <c r="H87" s="263"/>
      <c r="I87" s="388"/>
      <c r="J87" s="459"/>
      <c r="K87" s="460"/>
      <c r="L87" s="460"/>
      <c r="M87" s="460"/>
      <c r="N87" s="460"/>
      <c r="O87" s="460"/>
      <c r="P87" s="460"/>
      <c r="Q87" s="460"/>
      <c r="R87" s="460"/>
      <c r="S87" s="460"/>
      <c r="T87" s="460"/>
      <c r="U87" s="460"/>
      <c r="V87" s="460"/>
      <c r="W87" s="460"/>
      <c r="X87" s="266" t="s">
        <v>12</v>
      </c>
      <c r="Y87" s="266"/>
      <c r="Z87" s="266"/>
      <c r="AA87" s="266"/>
      <c r="AB87" s="403" t="str">
        <f>IF('（東京都送付用）①'!AB24="","",'（東京都送付用）①'!AB24)</f>
        <v/>
      </c>
      <c r="AC87" s="403"/>
      <c r="AD87" s="403"/>
      <c r="AE87" s="147" t="s">
        <v>166</v>
      </c>
      <c r="AF87" s="403" t="str">
        <f>IF('（東京都送付用）①'!AF24="","",'（東京都送付用）①'!AF24)</f>
        <v/>
      </c>
      <c r="AG87" s="403"/>
      <c r="AH87" s="403"/>
      <c r="AI87" s="403"/>
      <c r="AJ87" s="147" t="s">
        <v>167</v>
      </c>
      <c r="AK87" s="403" t="str">
        <f>IF('（東京都送付用）①'!AK24="","",'（東京都送付用）①'!AK24)</f>
        <v/>
      </c>
      <c r="AL87" s="403"/>
      <c r="AM87" s="403"/>
      <c r="AN87" s="404"/>
    </row>
    <row r="88" spans="2:40" ht="79.95" customHeight="1">
      <c r="B88" s="358" t="s">
        <v>14</v>
      </c>
      <c r="C88" s="359"/>
      <c r="D88" s="360"/>
      <c r="E88" s="364" t="s">
        <v>173</v>
      </c>
      <c r="F88" s="364"/>
      <c r="G88" s="364"/>
      <c r="H88" s="364"/>
      <c r="I88" s="364"/>
      <c r="J88" s="365" t="s">
        <v>8</v>
      </c>
      <c r="K88" s="366"/>
      <c r="L88" s="366"/>
      <c r="M88" s="366"/>
      <c r="N88" s="366"/>
      <c r="O88" s="366"/>
      <c r="P88" s="366"/>
      <c r="Q88" s="366"/>
      <c r="R88" s="366"/>
      <c r="S88" s="367"/>
      <c r="T88" s="365" t="s">
        <v>9</v>
      </c>
      <c r="U88" s="366"/>
      <c r="V88" s="366"/>
      <c r="W88" s="366"/>
      <c r="X88" s="366"/>
      <c r="Y88" s="366"/>
      <c r="Z88" s="366"/>
      <c r="AA88" s="366"/>
      <c r="AB88" s="366"/>
      <c r="AC88" s="367"/>
      <c r="AD88" s="368" t="s">
        <v>164</v>
      </c>
      <c r="AE88" s="369"/>
      <c r="AF88" s="369"/>
      <c r="AG88" s="372" t="str">
        <f>IF('（東京都送付用）①'!AG25="","",'（東京都送付用）①'!AG25)</f>
        <v xml:space="preserve"> </v>
      </c>
      <c r="AH88" s="373"/>
      <c r="AI88" s="373"/>
      <c r="AJ88" s="373"/>
      <c r="AK88" s="373"/>
      <c r="AL88" s="373"/>
      <c r="AM88" s="373"/>
      <c r="AN88" s="374"/>
    </row>
    <row r="89" spans="2:40" ht="79.95" customHeight="1">
      <c r="B89" s="361"/>
      <c r="C89" s="362"/>
      <c r="D89" s="363"/>
      <c r="E89" s="263"/>
      <c r="F89" s="263"/>
      <c r="G89" s="263"/>
      <c r="H89" s="263"/>
      <c r="I89" s="263"/>
      <c r="J89" s="320" t="str">
        <f>IF('（東京都送付用）①'!J26="","",'（東京都送付用）①'!J26)</f>
        <v/>
      </c>
      <c r="K89" s="321"/>
      <c r="L89" s="321"/>
      <c r="M89" s="321"/>
      <c r="N89" s="321"/>
      <c r="O89" s="321"/>
      <c r="P89" s="321"/>
      <c r="Q89" s="321"/>
      <c r="R89" s="321"/>
      <c r="S89" s="375"/>
      <c r="T89" s="320" t="str">
        <f>IF('（東京都送付用）①'!T26="","",'（東京都送付用）①'!T26)</f>
        <v/>
      </c>
      <c r="U89" s="321"/>
      <c r="V89" s="321"/>
      <c r="W89" s="321"/>
      <c r="X89" s="321"/>
      <c r="Y89" s="321"/>
      <c r="Z89" s="321"/>
      <c r="AA89" s="321"/>
      <c r="AB89" s="321"/>
      <c r="AC89" s="375"/>
      <c r="AD89" s="368"/>
      <c r="AE89" s="369"/>
      <c r="AF89" s="369"/>
      <c r="AG89" s="372"/>
      <c r="AH89" s="373"/>
      <c r="AI89" s="373"/>
      <c r="AJ89" s="373"/>
      <c r="AK89" s="373"/>
      <c r="AL89" s="373"/>
      <c r="AM89" s="373"/>
      <c r="AN89" s="374"/>
    </row>
    <row r="90" spans="2:40" ht="79.95" customHeight="1">
      <c r="B90" s="361"/>
      <c r="C90" s="362"/>
      <c r="D90" s="363"/>
      <c r="E90" s="263"/>
      <c r="F90" s="263"/>
      <c r="G90" s="263"/>
      <c r="H90" s="263"/>
      <c r="I90" s="263"/>
      <c r="J90" s="376"/>
      <c r="K90" s="377"/>
      <c r="L90" s="377"/>
      <c r="M90" s="377"/>
      <c r="N90" s="377"/>
      <c r="O90" s="377"/>
      <c r="P90" s="377"/>
      <c r="Q90" s="377"/>
      <c r="R90" s="377"/>
      <c r="S90" s="378"/>
      <c r="T90" s="376"/>
      <c r="U90" s="377"/>
      <c r="V90" s="377"/>
      <c r="W90" s="377"/>
      <c r="X90" s="377"/>
      <c r="Y90" s="377"/>
      <c r="Z90" s="377"/>
      <c r="AA90" s="377"/>
      <c r="AB90" s="377"/>
      <c r="AC90" s="378"/>
      <c r="AD90" s="370"/>
      <c r="AE90" s="371"/>
      <c r="AF90" s="371"/>
      <c r="AG90" s="379" t="str">
        <f>IF(OR('（東京都送付用）①'!AG27="",'（東京都送付用）①'!AG27=0),"",'（東京都送付用）①'!AG27)</f>
        <v/>
      </c>
      <c r="AH90" s="380"/>
      <c r="AI90" s="380"/>
      <c r="AJ90" s="380"/>
      <c r="AK90" s="380"/>
      <c r="AL90" s="380"/>
      <c r="AM90" s="380"/>
      <c r="AN90" s="381"/>
    </row>
    <row r="91" spans="2:40" ht="79.95" customHeight="1">
      <c r="B91" s="361"/>
      <c r="C91" s="362"/>
      <c r="D91" s="363"/>
      <c r="E91" s="263" t="s">
        <v>174</v>
      </c>
      <c r="F91" s="263"/>
      <c r="G91" s="263"/>
      <c r="H91" s="263"/>
      <c r="I91" s="263"/>
      <c r="J91" s="316" t="s">
        <v>10</v>
      </c>
      <c r="K91" s="264"/>
      <c r="L91" s="264"/>
      <c r="M91" s="264"/>
      <c r="N91" s="317" t="str">
        <f>IF('（東京都送付用）①'!N28="","",'（東京都送付用）①'!N28)</f>
        <v/>
      </c>
      <c r="O91" s="317"/>
      <c r="P91" s="317"/>
      <c r="Q91" s="146" t="s">
        <v>4395</v>
      </c>
      <c r="R91" s="382" t="str">
        <f>IF('（東京都送付用）①'!R28="","",'（東京都送付用）①'!R28)</f>
        <v/>
      </c>
      <c r="S91" s="382"/>
      <c r="T91" s="382"/>
      <c r="U91" s="382"/>
      <c r="V91" s="421"/>
      <c r="W91" s="421"/>
      <c r="X91" s="421"/>
      <c r="Y91" s="421"/>
      <c r="Z91" s="421"/>
      <c r="AA91" s="421"/>
      <c r="AB91" s="421"/>
      <c r="AC91" s="421"/>
      <c r="AD91" s="421"/>
      <c r="AE91" s="421"/>
      <c r="AF91" s="421"/>
      <c r="AG91" s="421"/>
      <c r="AH91" s="421"/>
      <c r="AI91" s="421"/>
      <c r="AJ91" s="421"/>
      <c r="AK91" s="421"/>
      <c r="AL91" s="421"/>
      <c r="AM91" s="421"/>
      <c r="AN91" s="458"/>
    </row>
    <row r="92" spans="2:40" ht="160.05000000000001" customHeight="1">
      <c r="B92" s="361"/>
      <c r="C92" s="362"/>
      <c r="D92" s="363"/>
      <c r="E92" s="263"/>
      <c r="F92" s="263"/>
      <c r="G92" s="263"/>
      <c r="H92" s="263"/>
      <c r="I92" s="263"/>
      <c r="J92" s="320" t="str">
        <f>IF('（東京都送付用）①'!J29="","",'（東京都送付用）①'!J29)</f>
        <v/>
      </c>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2"/>
    </row>
    <row r="93" spans="2:40" ht="79.95" customHeight="1" thickBot="1">
      <c r="B93" s="361"/>
      <c r="C93" s="362"/>
      <c r="D93" s="363"/>
      <c r="E93" s="343"/>
      <c r="F93" s="343"/>
      <c r="G93" s="343"/>
      <c r="H93" s="343"/>
      <c r="I93" s="343"/>
      <c r="J93" s="459"/>
      <c r="K93" s="460"/>
      <c r="L93" s="460"/>
      <c r="M93" s="460"/>
      <c r="N93" s="460"/>
      <c r="O93" s="460"/>
      <c r="P93" s="460"/>
      <c r="Q93" s="460"/>
      <c r="R93" s="460"/>
      <c r="S93" s="460"/>
      <c r="T93" s="460"/>
      <c r="U93" s="460"/>
      <c r="V93" s="460"/>
      <c r="W93" s="460"/>
      <c r="X93" s="266" t="s">
        <v>12</v>
      </c>
      <c r="Y93" s="266"/>
      <c r="Z93" s="273"/>
      <c r="AA93" s="273"/>
      <c r="AB93" s="386" t="str">
        <f>'（東京都送付用）①'!AB30</f>
        <v/>
      </c>
      <c r="AC93" s="386"/>
      <c r="AD93" s="386"/>
      <c r="AE93" s="148" t="s">
        <v>166</v>
      </c>
      <c r="AF93" s="386" t="str">
        <f>'（東京都送付用）①'!AF30</f>
        <v/>
      </c>
      <c r="AG93" s="386"/>
      <c r="AH93" s="386"/>
      <c r="AI93" s="386"/>
      <c r="AJ93" s="148" t="s">
        <v>167</v>
      </c>
      <c r="AK93" s="386" t="str">
        <f>'（東京都送付用）①'!AK30</f>
        <v/>
      </c>
      <c r="AL93" s="386"/>
      <c r="AM93" s="386"/>
      <c r="AN93" s="387"/>
    </row>
    <row r="94" spans="2:40" ht="79.95" customHeight="1" thickTop="1">
      <c r="B94" s="437" t="s">
        <v>163</v>
      </c>
      <c r="C94" s="438"/>
      <c r="D94" s="438"/>
      <c r="E94" s="438"/>
      <c r="F94" s="438"/>
      <c r="G94" s="149" t="str">
        <f>'（東京都送付用）①'!G31</f>
        <v>□</v>
      </c>
      <c r="H94" s="277" t="s">
        <v>44</v>
      </c>
      <c r="I94" s="278"/>
      <c r="J94" s="278"/>
      <c r="K94" s="278"/>
      <c r="L94" s="278"/>
      <c r="M94" s="278"/>
      <c r="N94" s="278"/>
      <c r="O94" s="278"/>
      <c r="P94" s="278"/>
      <c r="Q94" s="278"/>
      <c r="R94" s="278"/>
      <c r="S94" s="278"/>
      <c r="T94" s="278"/>
      <c r="U94" s="278"/>
      <c r="V94" s="278"/>
      <c r="W94" s="278"/>
      <c r="X94" s="278"/>
      <c r="Y94" s="279"/>
      <c r="Z94" s="345" t="s">
        <v>169</v>
      </c>
      <c r="AA94" s="346"/>
      <c r="AB94" s="346"/>
      <c r="AC94" s="346"/>
      <c r="AD94" s="346"/>
      <c r="AE94" s="346"/>
      <c r="AF94" s="346"/>
      <c r="AG94" s="347"/>
      <c r="AH94" s="328" t="str">
        <f>IF('（東京都送付用）①'!AH31="","",'（東京都送付用）①'!AH31)</f>
        <v/>
      </c>
      <c r="AI94" s="328"/>
      <c r="AJ94" s="328" t="s">
        <v>4</v>
      </c>
      <c r="AK94" s="328" t="str">
        <f>IF('（東京都送付用）①'!AK31="","",'（東京都送付用）①'!AK31)</f>
        <v/>
      </c>
      <c r="AL94" s="328" t="s">
        <v>5</v>
      </c>
      <c r="AM94" s="328" t="str">
        <f>IF('（東京都送付用）①'!AM31="","",'（東京都送付用）①'!AM31)</f>
        <v/>
      </c>
      <c r="AN94" s="331" t="s">
        <v>6</v>
      </c>
    </row>
    <row r="95" spans="2:40" ht="79.95" customHeight="1">
      <c r="B95" s="439"/>
      <c r="C95" s="440"/>
      <c r="D95" s="440"/>
      <c r="E95" s="440"/>
      <c r="F95" s="440"/>
      <c r="G95" s="149" t="str">
        <f>'（東京都送付用）①'!G32</f>
        <v>□</v>
      </c>
      <c r="H95" s="7" t="s">
        <v>160</v>
      </c>
      <c r="I95" s="8"/>
      <c r="J95" s="8"/>
      <c r="K95" s="8"/>
      <c r="L95" s="8"/>
      <c r="M95" s="8"/>
      <c r="N95" s="334" t="str">
        <f>IF(G95="■",IF('（東京都送付用）①'!N32="","",'（東京都送付用）①'!N32),"")</f>
        <v/>
      </c>
      <c r="O95" s="334"/>
      <c r="P95" s="12" t="s">
        <v>186</v>
      </c>
      <c r="Q95" s="150"/>
      <c r="R95" s="8"/>
      <c r="S95" s="8"/>
      <c r="T95" s="8"/>
      <c r="U95" s="8"/>
      <c r="V95" s="8"/>
      <c r="W95" s="8"/>
      <c r="X95" s="8"/>
      <c r="Y95" s="9"/>
      <c r="Z95" s="348"/>
      <c r="AA95" s="302"/>
      <c r="AB95" s="302"/>
      <c r="AC95" s="302"/>
      <c r="AD95" s="302"/>
      <c r="AE95" s="302"/>
      <c r="AF95" s="302"/>
      <c r="AG95" s="349"/>
      <c r="AH95" s="329"/>
      <c r="AI95" s="329"/>
      <c r="AJ95" s="329"/>
      <c r="AK95" s="329"/>
      <c r="AL95" s="329"/>
      <c r="AM95" s="329"/>
      <c r="AN95" s="332"/>
    </row>
    <row r="96" spans="2:40" ht="79.95" customHeight="1">
      <c r="B96" s="439"/>
      <c r="C96" s="440"/>
      <c r="D96" s="440"/>
      <c r="E96" s="440"/>
      <c r="F96" s="440"/>
      <c r="G96" s="149" t="str">
        <f>'（東京都送付用）①'!G33</f>
        <v>□</v>
      </c>
      <c r="H96" s="335" t="s">
        <v>168</v>
      </c>
      <c r="I96" s="336"/>
      <c r="J96" s="336"/>
      <c r="K96" s="336"/>
      <c r="L96" s="336"/>
      <c r="M96" s="336"/>
      <c r="N96" s="336"/>
      <c r="O96" s="336"/>
      <c r="P96" s="336"/>
      <c r="Q96" s="336"/>
      <c r="R96" s="336"/>
      <c r="S96" s="336"/>
      <c r="T96" s="336"/>
      <c r="U96" s="336"/>
      <c r="V96" s="336"/>
      <c r="W96" s="336"/>
      <c r="X96" s="336"/>
      <c r="Y96" s="336"/>
      <c r="Z96" s="350"/>
      <c r="AA96" s="304"/>
      <c r="AB96" s="304"/>
      <c r="AC96" s="304"/>
      <c r="AD96" s="304"/>
      <c r="AE96" s="304"/>
      <c r="AF96" s="304"/>
      <c r="AG96" s="351"/>
      <c r="AH96" s="329"/>
      <c r="AI96" s="329"/>
      <c r="AJ96" s="330"/>
      <c r="AK96" s="330"/>
      <c r="AL96" s="330"/>
      <c r="AM96" s="330"/>
      <c r="AN96" s="333"/>
    </row>
    <row r="97" spans="2:40" ht="79.95" customHeight="1">
      <c r="B97" s="439"/>
      <c r="C97" s="440"/>
      <c r="D97" s="440"/>
      <c r="E97" s="440"/>
      <c r="F97" s="440"/>
      <c r="G97" s="149" t="str">
        <f>'（東京都送付用）①'!G34</f>
        <v>□</v>
      </c>
      <c r="H97" s="22" t="s">
        <v>161</v>
      </c>
      <c r="I97" s="8"/>
      <c r="J97" s="8"/>
      <c r="K97" s="8"/>
      <c r="L97" s="8"/>
      <c r="M97" s="8"/>
      <c r="N97" s="8"/>
      <c r="O97" s="8"/>
      <c r="P97" s="8"/>
      <c r="Q97" s="334" t="str">
        <f>IF(G97="■",IF('（東京都送付用）①'!Q34="","",'（東京都送付用）①'!Q34),"")</f>
        <v/>
      </c>
      <c r="R97" s="334"/>
      <c r="S97" s="21" t="s">
        <v>162</v>
      </c>
      <c r="T97" s="103"/>
      <c r="U97" s="8"/>
      <c r="V97" s="8"/>
      <c r="W97" s="8"/>
      <c r="X97" s="8"/>
      <c r="Y97" s="8"/>
      <c r="Z97" s="448" t="s">
        <v>170</v>
      </c>
      <c r="AA97" s="449"/>
      <c r="AB97" s="449"/>
      <c r="AC97" s="449"/>
      <c r="AD97" s="449"/>
      <c r="AE97" s="449"/>
      <c r="AF97" s="449"/>
      <c r="AG97" s="450"/>
      <c r="AH97" s="454" t="str">
        <f>IF('（東京都送付用）①'!AH34="","",'（東京都送付用）①'!AH34)</f>
        <v/>
      </c>
      <c r="AI97" s="454" t="str">
        <f>IF('（東京都送付用）①'!AI34="","",'（東京都送付用）①'!AI34)</f>
        <v/>
      </c>
      <c r="AJ97" s="454" t="str">
        <f>IF('（東京都送付用）①'!AJ34="","",'（東京都送付用）①'!AJ34)</f>
        <v/>
      </c>
      <c r="AK97" s="454" t="str">
        <f>IF('（東京都送付用）①'!AK34="","",'（東京都送付用）①'!AK34)</f>
        <v/>
      </c>
      <c r="AL97" s="454" t="str">
        <f>IF('（東京都送付用）①'!AL34="","",'（東京都送付用）①'!AL34)</f>
        <v/>
      </c>
      <c r="AM97" s="454" t="str">
        <f>IF('（東京都送付用）①'!AM34="","",'（東京都送付用）①'!AM34)</f>
        <v/>
      </c>
      <c r="AN97" s="456" t="str">
        <f>IF('（東京都送付用）①'!AN34="","",'（東京都送付用）①'!AN34)</f>
        <v/>
      </c>
    </row>
    <row r="98" spans="2:40" ht="79.95" customHeight="1" thickBot="1">
      <c r="B98" s="274" t="s">
        <v>192</v>
      </c>
      <c r="C98" s="275"/>
      <c r="D98" s="275"/>
      <c r="E98" s="275"/>
      <c r="F98" s="276"/>
      <c r="G98" s="149" t="str">
        <f>'（東京都送付用）①'!G35</f>
        <v>□</v>
      </c>
      <c r="H98" s="277" t="s">
        <v>4405</v>
      </c>
      <c r="I98" s="278"/>
      <c r="J98" s="278"/>
      <c r="K98" s="278"/>
      <c r="L98" s="278"/>
      <c r="M98" s="278"/>
      <c r="N98" s="278"/>
      <c r="O98" s="278"/>
      <c r="P98" s="278"/>
      <c r="Q98" s="278"/>
      <c r="R98" s="278"/>
      <c r="S98" s="278"/>
      <c r="T98" s="278"/>
      <c r="U98" s="278"/>
      <c r="V98" s="278"/>
      <c r="W98" s="278"/>
      <c r="X98" s="278"/>
      <c r="Y98" s="279"/>
      <c r="Z98" s="451"/>
      <c r="AA98" s="452"/>
      <c r="AB98" s="452"/>
      <c r="AC98" s="452"/>
      <c r="AD98" s="452"/>
      <c r="AE98" s="452"/>
      <c r="AF98" s="452"/>
      <c r="AG98" s="453"/>
      <c r="AH98" s="455"/>
      <c r="AI98" s="455"/>
      <c r="AJ98" s="455"/>
      <c r="AK98" s="455"/>
      <c r="AL98" s="455"/>
      <c r="AM98" s="455"/>
      <c r="AN98" s="457"/>
    </row>
    <row r="99" spans="2:40" ht="79.95" customHeight="1" thickTop="1">
      <c r="B99" s="280" t="s">
        <v>144</v>
      </c>
      <c r="C99" s="281"/>
      <c r="D99" s="282"/>
      <c r="E99" s="424" t="s">
        <v>196</v>
      </c>
      <c r="F99" s="425"/>
      <c r="G99" s="426"/>
      <c r="H99" s="295" t="str">
        <f>IF('（東京都送付用）①'!H36="","",'（東京都送付用）①'!H36)</f>
        <v/>
      </c>
      <c r="I99" s="296"/>
      <c r="J99" s="296"/>
      <c r="K99" s="296"/>
      <c r="L99" s="296"/>
      <c r="M99" s="296"/>
      <c r="N99" s="296"/>
      <c r="O99" s="296"/>
      <c r="P99" s="296"/>
      <c r="Q99" s="296"/>
      <c r="R99" s="296"/>
      <c r="S99" s="296"/>
      <c r="T99" s="296"/>
      <c r="U99" s="296"/>
      <c r="V99" s="296"/>
      <c r="W99" s="296"/>
      <c r="X99" s="296"/>
      <c r="Y99" s="296"/>
      <c r="Z99" s="296"/>
      <c r="AA99" s="296"/>
      <c r="AB99" s="296"/>
      <c r="AC99" s="297"/>
      <c r="AD99" s="433" t="s">
        <v>145</v>
      </c>
      <c r="AE99" s="434"/>
      <c r="AF99" s="434"/>
      <c r="AG99" s="305" t="str">
        <f>IF('（東京都送付用）①'!AG36="","",'（東京都送付用）①'!AG36)</f>
        <v/>
      </c>
      <c r="AH99" s="306"/>
      <c r="AI99" s="306"/>
      <c r="AJ99" s="306"/>
      <c r="AK99" s="306"/>
      <c r="AL99" s="306"/>
      <c r="AM99" s="306"/>
      <c r="AN99" s="307"/>
    </row>
    <row r="100" spans="2:40" ht="79.95" customHeight="1">
      <c r="B100" s="280"/>
      <c r="C100" s="281"/>
      <c r="D100" s="282"/>
      <c r="E100" s="427"/>
      <c r="F100" s="428"/>
      <c r="G100" s="429"/>
      <c r="H100" s="295"/>
      <c r="I100" s="296"/>
      <c r="J100" s="296"/>
      <c r="K100" s="296"/>
      <c r="L100" s="296"/>
      <c r="M100" s="296"/>
      <c r="N100" s="296"/>
      <c r="O100" s="296"/>
      <c r="P100" s="296"/>
      <c r="Q100" s="296"/>
      <c r="R100" s="296"/>
      <c r="S100" s="296"/>
      <c r="T100" s="296"/>
      <c r="U100" s="296"/>
      <c r="V100" s="296"/>
      <c r="W100" s="296"/>
      <c r="X100" s="296"/>
      <c r="Y100" s="296"/>
      <c r="Z100" s="296"/>
      <c r="AA100" s="296"/>
      <c r="AB100" s="296"/>
      <c r="AC100" s="297"/>
      <c r="AD100" s="433"/>
      <c r="AE100" s="434"/>
      <c r="AF100" s="434"/>
      <c r="AG100" s="305"/>
      <c r="AH100" s="306"/>
      <c r="AI100" s="306"/>
      <c r="AJ100" s="306"/>
      <c r="AK100" s="306"/>
      <c r="AL100" s="306"/>
      <c r="AM100" s="306"/>
      <c r="AN100" s="307"/>
    </row>
    <row r="101" spans="2:40" ht="79.95" customHeight="1">
      <c r="B101" s="280"/>
      <c r="C101" s="281"/>
      <c r="D101" s="282"/>
      <c r="E101" s="430"/>
      <c r="F101" s="431"/>
      <c r="G101" s="432"/>
      <c r="H101" s="298"/>
      <c r="I101" s="299"/>
      <c r="J101" s="299"/>
      <c r="K101" s="299"/>
      <c r="L101" s="299"/>
      <c r="M101" s="299"/>
      <c r="N101" s="299"/>
      <c r="O101" s="299"/>
      <c r="P101" s="299"/>
      <c r="Q101" s="299"/>
      <c r="R101" s="299"/>
      <c r="S101" s="299"/>
      <c r="T101" s="299"/>
      <c r="U101" s="299"/>
      <c r="V101" s="299"/>
      <c r="W101" s="299"/>
      <c r="X101" s="299"/>
      <c r="Y101" s="299"/>
      <c r="Z101" s="299"/>
      <c r="AA101" s="299"/>
      <c r="AB101" s="299"/>
      <c r="AC101" s="300"/>
      <c r="AD101" s="435"/>
      <c r="AE101" s="436"/>
      <c r="AF101" s="436"/>
      <c r="AG101" s="308"/>
      <c r="AH101" s="309"/>
      <c r="AI101" s="309"/>
      <c r="AJ101" s="309"/>
      <c r="AK101" s="309"/>
      <c r="AL101" s="309"/>
      <c r="AM101" s="309"/>
      <c r="AN101" s="310"/>
    </row>
    <row r="102" spans="2:40" ht="79.95" customHeight="1">
      <c r="B102" s="280"/>
      <c r="C102" s="281"/>
      <c r="D102" s="282"/>
      <c r="E102" s="424" t="s">
        <v>197</v>
      </c>
      <c r="F102" s="425"/>
      <c r="G102" s="426"/>
      <c r="H102" s="316" t="s">
        <v>10</v>
      </c>
      <c r="I102" s="264"/>
      <c r="J102" s="264"/>
      <c r="K102" s="264"/>
      <c r="L102" s="317" t="str">
        <f>IF('（東京都送付用）①'!L39="","",'（東京都送付用）①'!L39)</f>
        <v/>
      </c>
      <c r="M102" s="317"/>
      <c r="N102" s="317"/>
      <c r="O102" s="146" t="s">
        <v>4395</v>
      </c>
      <c r="P102" s="317" t="str">
        <f>IF('（東京都送付用）①'!P39="","",'（東京都送付用）①'!P39)</f>
        <v/>
      </c>
      <c r="Q102" s="317"/>
      <c r="R102" s="317"/>
      <c r="S102" s="317"/>
      <c r="T102" s="444"/>
      <c r="U102" s="444"/>
      <c r="V102" s="444"/>
      <c r="W102" s="444"/>
      <c r="X102" s="444"/>
      <c r="Y102" s="444"/>
      <c r="Z102" s="444"/>
      <c r="AA102" s="444"/>
      <c r="AB102" s="444"/>
      <c r="AC102" s="444"/>
      <c r="AD102" s="444"/>
      <c r="AE102" s="444"/>
      <c r="AF102" s="444"/>
      <c r="AG102" s="444"/>
      <c r="AH102" s="444"/>
      <c r="AI102" s="444"/>
      <c r="AJ102" s="444"/>
      <c r="AK102" s="444"/>
      <c r="AL102" s="444"/>
      <c r="AM102" s="444"/>
      <c r="AN102" s="445"/>
    </row>
    <row r="103" spans="2:40" ht="160.05000000000001" customHeight="1">
      <c r="B103" s="280"/>
      <c r="C103" s="281"/>
      <c r="D103" s="282"/>
      <c r="E103" s="427"/>
      <c r="F103" s="428"/>
      <c r="G103" s="429"/>
      <c r="H103" s="320" t="str">
        <f>IF('（東京都送付用）①'!H40="","",'（東京都送付用）①'!H40)</f>
        <v/>
      </c>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2"/>
    </row>
    <row r="104" spans="2:40" ht="79.95" customHeight="1" thickBot="1">
      <c r="B104" s="283"/>
      <c r="C104" s="284"/>
      <c r="D104" s="285"/>
      <c r="E104" s="441"/>
      <c r="F104" s="442"/>
      <c r="G104" s="443"/>
      <c r="H104" s="446"/>
      <c r="I104" s="447"/>
      <c r="J104" s="447"/>
      <c r="K104" s="447"/>
      <c r="L104" s="447"/>
      <c r="M104" s="447"/>
      <c r="N104" s="447"/>
      <c r="O104" s="447"/>
      <c r="P104" s="447"/>
      <c r="Q104" s="447"/>
      <c r="R104" s="447"/>
      <c r="S104" s="447"/>
      <c r="T104" s="447"/>
      <c r="U104" s="447"/>
      <c r="V104" s="151" t="s">
        <v>12</v>
      </c>
      <c r="W104" s="151"/>
      <c r="X104" s="151"/>
      <c r="Y104" s="325" t="str">
        <f>IF('（東京都送付用）①'!Y41="","",'（東京都送付用）①'!Y41)</f>
        <v/>
      </c>
      <c r="Z104" s="326"/>
      <c r="AA104" s="326"/>
      <c r="AB104" s="326"/>
      <c r="AC104" s="152" t="s">
        <v>166</v>
      </c>
      <c r="AD104" s="325" t="str">
        <f>IF('（東京都送付用）①'!AD41="","",'（東京都送付用）①'!AD41)</f>
        <v/>
      </c>
      <c r="AE104" s="326"/>
      <c r="AF104" s="326"/>
      <c r="AG104" s="326"/>
      <c r="AH104" s="152" t="s">
        <v>167</v>
      </c>
      <c r="AI104" s="325" t="str">
        <f>IF('（東京都送付用）①'!AI41="","",'（東京都送付用）①'!AI41)</f>
        <v/>
      </c>
      <c r="AJ104" s="326"/>
      <c r="AK104" s="326"/>
      <c r="AL104" s="326"/>
      <c r="AM104" s="326"/>
      <c r="AN104" s="327"/>
    </row>
    <row r="105" spans="2:40" ht="34.950000000000003" customHeight="1">
      <c r="B105" s="267" t="s">
        <v>264</v>
      </c>
      <c r="C105" s="268"/>
      <c r="D105" s="268"/>
      <c r="E105" s="268"/>
      <c r="F105" s="268"/>
      <c r="G105" s="268"/>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8"/>
      <c r="AE105" s="268"/>
      <c r="AF105" s="268"/>
      <c r="AG105" s="268"/>
      <c r="AH105" s="268"/>
      <c r="AI105" s="268"/>
      <c r="AJ105" s="268"/>
      <c r="AK105" s="268"/>
      <c r="AL105" s="268"/>
      <c r="AM105" s="268"/>
      <c r="AN105" s="268"/>
    </row>
    <row r="106" spans="2:40" ht="34.950000000000003" customHeight="1">
      <c r="B106" s="268"/>
      <c r="C106" s="268"/>
      <c r="D106" s="268"/>
      <c r="E106" s="268"/>
      <c r="F106" s="268"/>
      <c r="G106" s="268"/>
      <c r="H106" s="268"/>
      <c r="I106" s="268"/>
      <c r="J106" s="268"/>
      <c r="K106" s="268"/>
      <c r="L106" s="268"/>
      <c r="M106" s="268"/>
      <c r="N106" s="268"/>
      <c r="O106" s="268"/>
      <c r="P106" s="268"/>
      <c r="Q106" s="268"/>
      <c r="R106" s="268"/>
      <c r="S106" s="268"/>
      <c r="T106" s="268"/>
      <c r="U106" s="268"/>
      <c r="V106" s="268"/>
      <c r="W106" s="268"/>
      <c r="X106" s="268"/>
      <c r="Y106" s="268"/>
      <c r="Z106" s="268"/>
      <c r="AA106" s="268"/>
      <c r="AB106" s="268"/>
      <c r="AC106" s="268"/>
      <c r="AD106" s="268"/>
      <c r="AE106" s="268"/>
      <c r="AF106" s="268"/>
      <c r="AG106" s="268"/>
      <c r="AH106" s="268"/>
      <c r="AI106" s="268"/>
      <c r="AJ106" s="268"/>
      <c r="AK106" s="268"/>
      <c r="AL106" s="268"/>
      <c r="AM106" s="268"/>
      <c r="AN106" s="268"/>
    </row>
    <row r="107" spans="2:40" ht="34.950000000000003" customHeight="1">
      <c r="B107" s="268"/>
      <c r="C107" s="268"/>
      <c r="D107" s="268"/>
      <c r="E107" s="268"/>
      <c r="F107" s="268"/>
      <c r="G107" s="268"/>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row>
    <row r="108" spans="2:40" ht="34.950000000000003" customHeight="1">
      <c r="B108" s="268"/>
      <c r="C108" s="268"/>
      <c r="D108" s="268"/>
      <c r="E108" s="268"/>
      <c r="F108" s="268"/>
      <c r="G108" s="268"/>
      <c r="H108" s="268"/>
      <c r="I108" s="268"/>
      <c r="J108" s="268"/>
      <c r="K108" s="268"/>
      <c r="L108" s="268"/>
      <c r="M108" s="268"/>
      <c r="N108" s="268"/>
      <c r="O108" s="268"/>
      <c r="P108" s="268"/>
      <c r="Q108" s="268"/>
      <c r="R108" s="268"/>
      <c r="S108" s="268"/>
      <c r="T108" s="268"/>
      <c r="U108" s="268"/>
      <c r="V108" s="268"/>
      <c r="W108" s="268"/>
      <c r="X108" s="268"/>
      <c r="Y108" s="268"/>
      <c r="Z108" s="268"/>
      <c r="AA108" s="268"/>
      <c r="AB108" s="268"/>
      <c r="AC108" s="268"/>
      <c r="AD108" s="268"/>
      <c r="AE108" s="268"/>
      <c r="AF108" s="268"/>
      <c r="AG108" s="268"/>
      <c r="AH108" s="268"/>
      <c r="AI108" s="268"/>
      <c r="AJ108" s="268"/>
      <c r="AK108" s="268"/>
      <c r="AL108" s="268"/>
      <c r="AM108" s="268"/>
      <c r="AN108" s="268"/>
    </row>
    <row r="109" spans="2:40" ht="34.950000000000003" customHeight="1">
      <c r="B109" s="268"/>
      <c r="C109" s="268"/>
      <c r="D109" s="268"/>
      <c r="E109" s="268"/>
      <c r="F109" s="268"/>
      <c r="G109" s="268"/>
      <c r="H109" s="268"/>
      <c r="I109" s="268"/>
      <c r="J109" s="268"/>
      <c r="K109" s="268"/>
      <c r="L109" s="268"/>
      <c r="M109" s="268"/>
      <c r="N109" s="268"/>
      <c r="O109" s="268"/>
      <c r="P109" s="268"/>
      <c r="Q109" s="268"/>
      <c r="R109" s="268"/>
      <c r="S109" s="268"/>
      <c r="T109" s="268"/>
      <c r="U109" s="268"/>
      <c r="V109" s="268"/>
      <c r="W109" s="268"/>
      <c r="X109" s="268"/>
      <c r="Y109" s="268"/>
      <c r="Z109" s="268"/>
      <c r="AA109" s="268"/>
      <c r="AB109" s="268"/>
      <c r="AC109" s="268"/>
      <c r="AD109" s="268"/>
      <c r="AE109" s="268"/>
      <c r="AF109" s="268"/>
      <c r="AG109" s="268"/>
      <c r="AH109" s="268"/>
      <c r="AI109" s="268"/>
      <c r="AJ109" s="268"/>
      <c r="AK109" s="268"/>
      <c r="AL109" s="268"/>
      <c r="AM109" s="268"/>
      <c r="AN109" s="268"/>
    </row>
    <row r="110" spans="2:40" ht="34.950000000000003" customHeight="1">
      <c r="B110" s="268"/>
      <c r="C110" s="268"/>
      <c r="D110" s="268"/>
      <c r="E110" s="268"/>
      <c r="F110" s="268"/>
      <c r="G110" s="268"/>
      <c r="H110" s="268"/>
      <c r="I110" s="268"/>
      <c r="J110" s="268"/>
      <c r="K110" s="268"/>
      <c r="L110" s="268"/>
      <c r="M110" s="268"/>
      <c r="N110" s="268"/>
      <c r="O110" s="268"/>
      <c r="P110" s="268"/>
      <c r="Q110" s="268"/>
      <c r="R110" s="268"/>
      <c r="S110" s="268"/>
      <c r="T110" s="268"/>
      <c r="U110" s="268"/>
      <c r="V110" s="268"/>
      <c r="W110" s="268"/>
      <c r="X110" s="268"/>
      <c r="Y110" s="268"/>
      <c r="Z110" s="268"/>
      <c r="AA110" s="268"/>
      <c r="AB110" s="268"/>
      <c r="AC110" s="268"/>
      <c r="AD110" s="268"/>
      <c r="AE110" s="268"/>
      <c r="AF110" s="268"/>
      <c r="AG110" s="268"/>
      <c r="AH110" s="268"/>
      <c r="AI110" s="268"/>
      <c r="AJ110" s="268"/>
      <c r="AK110" s="268"/>
      <c r="AL110" s="268"/>
      <c r="AM110" s="268"/>
      <c r="AN110" s="268"/>
    </row>
    <row r="111" spans="2:40" ht="34.950000000000003" customHeight="1">
      <c r="B111" s="268"/>
      <c r="C111" s="268"/>
      <c r="D111" s="268"/>
      <c r="E111" s="268"/>
      <c r="F111" s="268"/>
      <c r="G111" s="268"/>
      <c r="H111" s="268"/>
      <c r="I111" s="268"/>
      <c r="J111" s="268"/>
      <c r="K111" s="268"/>
      <c r="L111" s="268"/>
      <c r="M111" s="268"/>
      <c r="N111" s="268"/>
      <c r="O111" s="268"/>
      <c r="P111" s="268"/>
      <c r="Q111" s="268"/>
      <c r="R111" s="268"/>
      <c r="S111" s="268"/>
      <c r="T111" s="268"/>
      <c r="U111" s="268"/>
      <c r="V111" s="268"/>
      <c r="W111" s="268"/>
      <c r="X111" s="268"/>
      <c r="Y111" s="268"/>
      <c r="Z111" s="268"/>
      <c r="AA111" s="268"/>
      <c r="AB111" s="268"/>
      <c r="AC111" s="268"/>
      <c r="AD111" s="268"/>
      <c r="AE111" s="268"/>
      <c r="AF111" s="268"/>
      <c r="AG111" s="268"/>
      <c r="AH111" s="268"/>
      <c r="AI111" s="268"/>
      <c r="AJ111" s="268"/>
      <c r="AK111" s="268"/>
      <c r="AL111" s="268"/>
      <c r="AM111" s="268"/>
      <c r="AN111" s="268"/>
    </row>
    <row r="112" spans="2:40" ht="34.950000000000003" customHeight="1">
      <c r="B112" s="268"/>
      <c r="C112" s="268"/>
      <c r="D112" s="268"/>
      <c r="E112" s="268"/>
      <c r="F112" s="268"/>
      <c r="G112" s="268"/>
      <c r="H112" s="268"/>
      <c r="I112" s="268"/>
      <c r="J112" s="268"/>
      <c r="K112" s="268"/>
      <c r="L112" s="268"/>
      <c r="M112" s="268"/>
      <c r="N112" s="268"/>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c r="AJ112" s="268"/>
      <c r="AK112" s="268"/>
      <c r="AL112" s="268"/>
      <c r="AM112" s="268"/>
      <c r="AN112" s="268"/>
    </row>
    <row r="113" spans="1:40" ht="34.950000000000003" customHeight="1">
      <c r="B113" s="268"/>
      <c r="C113" s="268"/>
      <c r="D113" s="268"/>
      <c r="E113" s="268"/>
      <c r="F113" s="268"/>
      <c r="G113" s="268"/>
      <c r="H113" s="268"/>
      <c r="I113" s="268"/>
      <c r="J113" s="268"/>
      <c r="K113" s="268"/>
      <c r="L113" s="268"/>
      <c r="M113" s="268"/>
      <c r="N113" s="268"/>
      <c r="O113" s="268"/>
      <c r="P113" s="268"/>
      <c r="Q113" s="268"/>
      <c r="R113" s="268"/>
      <c r="S113" s="268"/>
      <c r="T113" s="268"/>
      <c r="U113" s="268"/>
      <c r="V113" s="268"/>
      <c r="W113" s="268"/>
      <c r="X113" s="268"/>
      <c r="Y113" s="268"/>
      <c r="Z113" s="268"/>
      <c r="AA113" s="268"/>
      <c r="AB113" s="268"/>
      <c r="AC113" s="268"/>
      <c r="AD113" s="268"/>
      <c r="AE113" s="268"/>
      <c r="AF113" s="268"/>
      <c r="AG113" s="268"/>
      <c r="AH113" s="268"/>
      <c r="AI113" s="268"/>
      <c r="AJ113" s="268"/>
      <c r="AK113" s="268"/>
      <c r="AL113" s="268"/>
      <c r="AM113" s="268"/>
      <c r="AN113" s="268"/>
    </row>
    <row r="114" spans="1:40" ht="34.950000000000003" customHeight="1">
      <c r="B114" s="268"/>
      <c r="C114" s="268"/>
      <c r="D114" s="268"/>
      <c r="E114" s="268"/>
      <c r="F114" s="268"/>
      <c r="G114" s="268"/>
      <c r="H114" s="268"/>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68"/>
      <c r="AL114" s="268"/>
      <c r="AM114" s="268"/>
      <c r="AN114" s="268"/>
    </row>
    <row r="115" spans="1:40" ht="34.950000000000003" customHeight="1">
      <c r="B115" s="268"/>
      <c r="C115" s="268"/>
      <c r="D115" s="268"/>
      <c r="E115" s="268"/>
      <c r="F115" s="268"/>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8"/>
    </row>
    <row r="116" spans="1:40" ht="34.950000000000003" customHeight="1">
      <c r="B116" s="268"/>
      <c r="C116" s="268"/>
      <c r="D116" s="268"/>
      <c r="E116" s="268"/>
      <c r="F116" s="268"/>
      <c r="G116" s="268"/>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c r="AJ116" s="268"/>
      <c r="AK116" s="268"/>
      <c r="AL116" s="268"/>
      <c r="AM116" s="268"/>
      <c r="AN116" s="268"/>
    </row>
    <row r="117" spans="1:40" ht="34.950000000000003" customHeight="1">
      <c r="B117" s="268"/>
      <c r="C117" s="268"/>
      <c r="D117" s="268"/>
      <c r="E117" s="268"/>
      <c r="F117" s="268"/>
      <c r="G117" s="268"/>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row>
    <row r="118" spans="1:40" ht="34.950000000000003" customHeight="1">
      <c r="B118" s="268"/>
      <c r="C118" s="268"/>
      <c r="D118" s="268"/>
      <c r="E118" s="268"/>
      <c r="F118" s="268"/>
      <c r="G118" s="268"/>
      <c r="H118" s="268"/>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row>
    <row r="119" spans="1:40" ht="34.950000000000003" customHeight="1">
      <c r="B119" s="268"/>
      <c r="C119" s="268"/>
      <c r="D119" s="268"/>
      <c r="E119" s="268"/>
      <c r="F119" s="268"/>
      <c r="G119" s="268"/>
      <c r="H119" s="268"/>
      <c r="I119" s="268"/>
      <c r="J119" s="268"/>
      <c r="K119" s="268"/>
      <c r="L119" s="268"/>
      <c r="M119" s="268"/>
      <c r="N119" s="268"/>
      <c r="O119" s="268"/>
      <c r="P119" s="268"/>
      <c r="Q119" s="268"/>
      <c r="R119" s="268"/>
      <c r="S119" s="268"/>
      <c r="T119" s="268"/>
      <c r="U119" s="268"/>
      <c r="V119" s="268"/>
      <c r="W119" s="268"/>
      <c r="X119" s="268"/>
      <c r="Y119" s="268"/>
      <c r="Z119" s="268"/>
      <c r="AA119" s="268"/>
      <c r="AB119" s="268"/>
      <c r="AC119" s="268"/>
      <c r="AD119" s="268"/>
      <c r="AE119" s="268"/>
      <c r="AF119" s="268"/>
      <c r="AG119" s="268"/>
      <c r="AH119" s="268"/>
      <c r="AI119" s="268"/>
      <c r="AJ119" s="268"/>
      <c r="AK119" s="268"/>
      <c r="AL119" s="268"/>
      <c r="AM119" s="268"/>
      <c r="AN119" s="268"/>
    </row>
    <row r="120" spans="1:40" ht="34.950000000000003" customHeight="1">
      <c r="B120" s="268"/>
      <c r="C120" s="268"/>
      <c r="D120" s="268"/>
      <c r="E120" s="268"/>
      <c r="F120" s="268"/>
      <c r="G120" s="268"/>
      <c r="H120" s="268"/>
      <c r="I120" s="268"/>
      <c r="J120" s="268"/>
      <c r="K120" s="268"/>
      <c r="L120" s="268"/>
      <c r="M120" s="268"/>
      <c r="N120" s="268"/>
      <c r="O120" s="268"/>
      <c r="P120" s="268"/>
      <c r="Q120" s="268"/>
      <c r="R120" s="268"/>
      <c r="S120" s="268"/>
      <c r="T120" s="268"/>
      <c r="U120" s="268"/>
      <c r="V120" s="268"/>
      <c r="W120" s="268"/>
      <c r="X120" s="268"/>
      <c r="Y120" s="268"/>
      <c r="Z120" s="268"/>
      <c r="AA120" s="268"/>
      <c r="AB120" s="268"/>
      <c r="AC120" s="268"/>
      <c r="AD120" s="268"/>
      <c r="AE120" s="268"/>
      <c r="AF120" s="268"/>
      <c r="AG120" s="268"/>
      <c r="AH120" s="268"/>
      <c r="AI120" s="268"/>
      <c r="AJ120" s="268"/>
      <c r="AK120" s="268"/>
      <c r="AL120" s="268"/>
      <c r="AM120" s="268"/>
      <c r="AN120" s="268"/>
    </row>
    <row r="121" spans="1:40" ht="40.049999999999997" customHeight="1">
      <c r="B121" s="269" t="s">
        <v>171</v>
      </c>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0"/>
      <c r="AK121" s="270"/>
      <c r="AL121" s="270"/>
      <c r="AM121" s="270"/>
      <c r="AN121" s="271"/>
    </row>
    <row r="122" spans="1:40" ht="79.95" customHeight="1">
      <c r="C122" s="272" t="s">
        <v>185</v>
      </c>
      <c r="D122" s="272"/>
      <c r="E122" s="272"/>
      <c r="F122" s="272"/>
      <c r="G122" s="272"/>
      <c r="H122" s="272"/>
      <c r="I122" s="272"/>
      <c r="J122" s="263" t="s">
        <v>146</v>
      </c>
      <c r="K122" s="263"/>
      <c r="L122" s="263"/>
      <c r="M122" s="263"/>
      <c r="N122" s="263"/>
      <c r="O122" s="263"/>
      <c r="P122" s="263"/>
      <c r="Q122" s="153" t="str">
        <f>'（東京都送付用）①'!Q59</f>
        <v>□</v>
      </c>
      <c r="R122" s="421" t="s">
        <v>175</v>
      </c>
      <c r="S122" s="421"/>
      <c r="T122" s="421"/>
      <c r="U122" s="421"/>
      <c r="V122" s="421"/>
      <c r="W122" s="421"/>
      <c r="X122" s="421"/>
      <c r="Y122" s="154" t="str">
        <f>'（東京都送付用）①'!Y59</f>
        <v>□</v>
      </c>
      <c r="Z122" s="421" t="s">
        <v>176</v>
      </c>
      <c r="AA122" s="421"/>
      <c r="AB122" s="421"/>
      <c r="AC122" s="421"/>
      <c r="AD122" s="421"/>
      <c r="AE122" s="421"/>
      <c r="AF122" s="154" t="str">
        <f>'（東京都送付用）①'!AF59</f>
        <v>□</v>
      </c>
      <c r="AG122" s="421" t="s">
        <v>177</v>
      </c>
      <c r="AH122" s="421"/>
      <c r="AI122" s="421"/>
      <c r="AJ122" s="421"/>
      <c r="AK122" s="421"/>
      <c r="AL122" s="421"/>
      <c r="AM122" s="422"/>
      <c r="AN122" s="10"/>
    </row>
    <row r="123" spans="1:40" ht="79.95" customHeight="1">
      <c r="C123" s="272"/>
      <c r="D123" s="272"/>
      <c r="E123" s="272"/>
      <c r="F123" s="272"/>
      <c r="G123" s="272"/>
      <c r="H123" s="272"/>
      <c r="I123" s="272"/>
      <c r="J123" s="263"/>
      <c r="K123" s="263"/>
      <c r="L123" s="263"/>
      <c r="M123" s="263"/>
      <c r="N123" s="263"/>
      <c r="O123" s="263"/>
      <c r="P123" s="263"/>
      <c r="Q123" s="155" t="str">
        <f>'（東京都送付用）①'!Q60</f>
        <v>□</v>
      </c>
      <c r="R123" s="423" t="s">
        <v>178</v>
      </c>
      <c r="S123" s="423"/>
      <c r="T123" s="423"/>
      <c r="U123" s="423"/>
      <c r="V123" s="156" t="str">
        <f>'（東京都送付用）①'!V60</f>
        <v>□</v>
      </c>
      <c r="W123" s="423" t="s">
        <v>179</v>
      </c>
      <c r="X123" s="423"/>
      <c r="Y123" s="423"/>
      <c r="Z123" s="423"/>
      <c r="AA123" s="423"/>
      <c r="AB123" s="156" t="str">
        <f>'（東京都送付用）①'!AB60</f>
        <v>□</v>
      </c>
      <c r="AC123" s="420" t="s">
        <v>187</v>
      </c>
      <c r="AD123" s="420"/>
      <c r="AE123" s="420"/>
      <c r="AF123" s="420"/>
      <c r="AG123" s="420"/>
      <c r="AH123" s="420"/>
      <c r="AI123" s="420" t="str">
        <f>IF('（東京都送付用）①'!AI60="","",'（東京都送付用）①'!AI60)</f>
        <v/>
      </c>
      <c r="AJ123" s="420"/>
      <c r="AK123" s="420"/>
      <c r="AL123" s="420"/>
      <c r="AM123" s="128" t="s">
        <v>180</v>
      </c>
    </row>
    <row r="124" spans="1:40" ht="79.95" customHeight="1">
      <c r="B124" s="11"/>
      <c r="C124" s="272"/>
      <c r="D124" s="272"/>
      <c r="E124" s="272"/>
      <c r="F124" s="272"/>
      <c r="G124" s="272"/>
      <c r="H124" s="272"/>
      <c r="I124" s="272"/>
      <c r="J124" s="263" t="s">
        <v>147</v>
      </c>
      <c r="K124" s="263"/>
      <c r="L124" s="263"/>
      <c r="M124" s="263"/>
      <c r="N124" s="263"/>
      <c r="O124" s="263"/>
      <c r="P124" s="263"/>
      <c r="Q124" s="153" t="str">
        <f>'（東京都送付用）①'!Q61</f>
        <v>□</v>
      </c>
      <c r="R124" s="421" t="s">
        <v>175</v>
      </c>
      <c r="S124" s="421"/>
      <c r="T124" s="421"/>
      <c r="U124" s="421"/>
      <c r="V124" s="421"/>
      <c r="W124" s="421"/>
      <c r="X124" s="421"/>
      <c r="Y124" s="154" t="str">
        <f>'（東京都送付用）①'!Y61</f>
        <v>□</v>
      </c>
      <c r="Z124" s="421" t="s">
        <v>181</v>
      </c>
      <c r="AA124" s="421"/>
      <c r="AB124" s="421"/>
      <c r="AC124" s="421"/>
      <c r="AD124" s="421"/>
      <c r="AE124" s="421"/>
      <c r="AF124" s="154" t="str">
        <f>'（東京都送付用）①'!AF61</f>
        <v>□</v>
      </c>
      <c r="AG124" s="421" t="s">
        <v>182</v>
      </c>
      <c r="AH124" s="421"/>
      <c r="AI124" s="421"/>
      <c r="AJ124" s="421"/>
      <c r="AK124" s="421"/>
      <c r="AL124" s="421"/>
      <c r="AM124" s="422"/>
      <c r="AN124" s="10"/>
    </row>
    <row r="125" spans="1:40" ht="79.95" customHeight="1">
      <c r="B125" s="11"/>
      <c r="C125" s="272"/>
      <c r="D125" s="272"/>
      <c r="E125" s="272"/>
      <c r="F125" s="272"/>
      <c r="G125" s="272"/>
      <c r="H125" s="272"/>
      <c r="I125" s="272"/>
      <c r="J125" s="263"/>
      <c r="K125" s="263"/>
      <c r="L125" s="263"/>
      <c r="M125" s="263"/>
      <c r="N125" s="263"/>
      <c r="O125" s="263"/>
      <c r="P125" s="263"/>
      <c r="Q125" s="157" t="str">
        <f>'（東京都送付用）①'!Q62</f>
        <v>□</v>
      </c>
      <c r="R125" s="420" t="s">
        <v>183</v>
      </c>
      <c r="S125" s="420"/>
      <c r="T125" s="420"/>
      <c r="U125" s="420"/>
      <c r="V125" s="420"/>
      <c r="W125" s="420"/>
      <c r="X125" s="420"/>
      <c r="Y125" s="420"/>
      <c r="Z125" s="158" t="str">
        <f>'（東京都送付用）①'!Z62</f>
        <v>□</v>
      </c>
      <c r="AA125" s="420" t="s">
        <v>184</v>
      </c>
      <c r="AB125" s="420"/>
      <c r="AC125" s="420"/>
      <c r="AD125" s="420"/>
      <c r="AE125" s="420" t="str">
        <f>IF('（東京都送付用）①'!AE62="","",'（東京都送付用）①'!AE62)</f>
        <v/>
      </c>
      <c r="AF125" s="420"/>
      <c r="AG125" s="420"/>
      <c r="AH125" s="420"/>
      <c r="AI125" s="420"/>
      <c r="AJ125" s="420"/>
      <c r="AK125" s="420"/>
      <c r="AL125" s="420"/>
      <c r="AM125" s="131" t="s">
        <v>180</v>
      </c>
      <c r="AN125" s="10"/>
    </row>
    <row r="126" spans="1:40" ht="41.55" customHeight="1">
      <c r="AI126" s="133" t="s">
        <v>194</v>
      </c>
    </row>
    <row r="127" spans="1:40" ht="42" customHeight="1" thickBot="1">
      <c r="A127" s="93" t="s">
        <v>0</v>
      </c>
      <c r="AG127" s="93" t="s">
        <v>149</v>
      </c>
    </row>
    <row r="128" spans="1:40" ht="64.95" customHeight="1" thickBot="1">
      <c r="U128" s="408" t="s">
        <v>2</v>
      </c>
      <c r="V128" s="409"/>
      <c r="W128" s="409"/>
      <c r="X128" s="409"/>
      <c r="Y128" s="409"/>
      <c r="Z128" s="409"/>
      <c r="AA128" s="409"/>
      <c r="AB128" s="409"/>
      <c r="AC128" s="410"/>
      <c r="AD128" s="411"/>
      <c r="AE128" s="411"/>
      <c r="AF128" s="411"/>
      <c r="AG128" s="411"/>
      <c r="AH128" s="411"/>
      <c r="AI128" s="411"/>
      <c r="AJ128" s="411"/>
      <c r="AK128" s="411"/>
      <c r="AL128" s="411"/>
      <c r="AM128" s="411"/>
      <c r="AN128" s="412"/>
    </row>
    <row r="129" spans="2:40" ht="64.95" customHeight="1" thickBot="1">
      <c r="U129" s="98"/>
      <c r="V129" s="98"/>
      <c r="W129" s="98"/>
      <c r="X129" s="98"/>
      <c r="Y129" s="98"/>
      <c r="Z129" s="98"/>
      <c r="AA129" s="98"/>
      <c r="AB129" s="98"/>
      <c r="AC129" s="98"/>
      <c r="AD129" s="98"/>
      <c r="AE129" s="98"/>
      <c r="AF129" s="98"/>
      <c r="AG129" s="98"/>
      <c r="AH129" s="98"/>
      <c r="AI129" s="98"/>
    </row>
    <row r="130" spans="2:40" ht="120" customHeight="1" thickBot="1">
      <c r="E130" s="413" t="s">
        <v>277</v>
      </c>
      <c r="F130" s="413"/>
      <c r="G130" s="413"/>
      <c r="H130" s="413"/>
      <c r="I130" s="413"/>
      <c r="J130" s="413"/>
      <c r="K130" s="413"/>
      <c r="L130" s="413"/>
      <c r="M130" s="413"/>
      <c r="N130" s="413"/>
      <c r="O130" s="413"/>
      <c r="P130" s="413"/>
      <c r="Q130" s="413"/>
      <c r="R130" s="413"/>
      <c r="S130" s="413"/>
      <c r="T130" s="413"/>
      <c r="U130" s="413"/>
      <c r="V130" s="413"/>
      <c r="W130" s="413"/>
      <c r="AC130" s="414" t="s">
        <v>1</v>
      </c>
      <c r="AD130" s="415"/>
      <c r="AE130" s="415"/>
      <c r="AF130" s="415"/>
      <c r="AG130" s="416"/>
      <c r="AH130" s="135" t="str">
        <f>IF('（東京都送付用）①'!AH4="","",'（東京都送付用）①'!AH4)</f>
        <v/>
      </c>
      <c r="AI130" s="135" t="str">
        <f>IF('（東京都送付用）①'!AI4="","",'（東京都送付用）①'!AI4)</f>
        <v/>
      </c>
      <c r="AJ130" s="135" t="str">
        <f>IF('（東京都送付用）①'!AJ4="","",'（東京都送付用）①'!AJ4)</f>
        <v/>
      </c>
      <c r="AK130" s="135" t="str">
        <f>IF('（東京都送付用）①'!AK4="","",'（東京都送付用）①'!AK4)</f>
        <v/>
      </c>
      <c r="AL130" s="135" t="str">
        <f>IF('（東京都送付用）①'!AL4="","",'（東京都送付用）①'!AL4)</f>
        <v/>
      </c>
      <c r="AM130" s="135" t="str">
        <f>IF('（東京都送付用）①'!AM4="","",'（東京都送付用）①'!AM4)</f>
        <v/>
      </c>
      <c r="AN130" s="135" t="str">
        <f>IF('（東京都送付用）①'!AN4="","",'（東京都送付用）①'!AN4)</f>
        <v/>
      </c>
    </row>
    <row r="131" spans="2:40" ht="64.95" customHeight="1"/>
    <row r="132" spans="2:40" ht="64.95" customHeight="1">
      <c r="AE132" s="417" t="s">
        <v>172</v>
      </c>
      <c r="AF132" s="417"/>
      <c r="AG132" s="417"/>
      <c r="AH132" s="417"/>
      <c r="AI132" s="417"/>
      <c r="AJ132" s="417"/>
      <c r="AK132" s="417"/>
      <c r="AL132" s="417"/>
      <c r="AM132" s="417"/>
      <c r="AN132" s="417"/>
    </row>
    <row r="133" spans="2:40" ht="70.05" customHeight="1">
      <c r="AE133" s="418"/>
      <c r="AF133" s="418"/>
      <c r="AG133" s="418"/>
      <c r="AH133" s="418"/>
      <c r="AI133" s="418"/>
      <c r="AJ133" s="418"/>
      <c r="AK133" s="418"/>
      <c r="AL133" s="418"/>
      <c r="AM133" s="418"/>
      <c r="AN133" s="418"/>
    </row>
    <row r="134" spans="2:40" ht="70.05" customHeight="1">
      <c r="B134" s="103" t="s">
        <v>3</v>
      </c>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E134" s="418"/>
      <c r="AF134" s="418"/>
      <c r="AG134" s="418"/>
      <c r="AH134" s="418"/>
      <c r="AI134" s="418"/>
      <c r="AJ134" s="418"/>
      <c r="AK134" s="418"/>
      <c r="AL134" s="418"/>
      <c r="AM134" s="418"/>
      <c r="AN134" s="418"/>
    </row>
    <row r="135" spans="2:40" ht="70.05" customHeight="1">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E135" s="418"/>
      <c r="AF135" s="418"/>
      <c r="AG135" s="418"/>
      <c r="AH135" s="418"/>
      <c r="AI135" s="418"/>
      <c r="AJ135" s="418"/>
      <c r="AK135" s="418"/>
      <c r="AL135" s="418"/>
      <c r="AM135" s="418"/>
      <c r="AN135" s="418"/>
    </row>
    <row r="136" spans="2:40" ht="70.05" customHeight="1">
      <c r="D136" s="93"/>
      <c r="E136" s="93"/>
      <c r="F136" s="93"/>
      <c r="G136" s="93"/>
      <c r="H136" s="93"/>
      <c r="I136" s="93"/>
      <c r="J136" s="93"/>
      <c r="K136" s="93"/>
      <c r="L136" s="93"/>
      <c r="M136" s="93"/>
      <c r="N136" s="93"/>
      <c r="O136" s="93"/>
      <c r="P136" s="93"/>
      <c r="Q136" s="93"/>
      <c r="R136" s="419" t="str">
        <f>IF('（東京都送付用）①'!R10="","",'（東京都送付用）①'!R10)</f>
        <v>令和</v>
      </c>
      <c r="S136" s="419"/>
      <c r="T136" s="419"/>
      <c r="U136" s="419"/>
      <c r="V136" s="103" t="s">
        <v>4</v>
      </c>
      <c r="W136" s="419" t="str">
        <f>IF('（東京都送付用）①'!W10="","",'（東京都送付用）①'!W10)</f>
        <v/>
      </c>
      <c r="X136" s="419"/>
      <c r="Y136" s="103" t="s">
        <v>5</v>
      </c>
      <c r="Z136" s="419" t="str">
        <f>IF('（東京都送付用）①'!Z10="","",'（東京都送付用）①'!Z10)</f>
        <v/>
      </c>
      <c r="AA136" s="419"/>
      <c r="AB136" s="103" t="s">
        <v>6</v>
      </c>
      <c r="AE136" s="418"/>
      <c r="AF136" s="418"/>
      <c r="AG136" s="418"/>
      <c r="AH136" s="418"/>
      <c r="AI136" s="418"/>
      <c r="AJ136" s="418"/>
      <c r="AK136" s="418"/>
      <c r="AL136" s="418"/>
      <c r="AM136" s="418"/>
      <c r="AN136" s="418"/>
    </row>
    <row r="137" spans="2:40" ht="64.95" customHeight="1">
      <c r="T137" s="104"/>
      <c r="U137" s="104"/>
      <c r="V137" s="104"/>
      <c r="W137" s="104"/>
      <c r="X137" s="104"/>
      <c r="Y137" s="104"/>
      <c r="Z137" s="104"/>
      <c r="AA137" s="104"/>
    </row>
    <row r="138" spans="2:40" ht="64.95" customHeight="1">
      <c r="B138" s="405" t="s">
        <v>200</v>
      </c>
      <c r="C138" s="405"/>
      <c r="D138" s="405"/>
      <c r="E138" s="405"/>
      <c r="F138" s="405"/>
      <c r="G138" s="405"/>
      <c r="H138" s="405"/>
      <c r="I138" s="405"/>
      <c r="J138" s="405"/>
      <c r="K138" s="405"/>
      <c r="L138" s="405"/>
      <c r="M138" s="405"/>
      <c r="N138" s="405"/>
      <c r="O138" s="405"/>
      <c r="P138" s="405"/>
      <c r="Q138" s="405"/>
      <c r="R138" s="405"/>
      <c r="S138" s="405"/>
      <c r="T138" s="405"/>
      <c r="U138" s="405"/>
      <c r="V138" s="405"/>
      <c r="W138" s="405"/>
      <c r="X138" s="405"/>
      <c r="Y138" s="10"/>
      <c r="Z138" s="272" t="s">
        <v>23</v>
      </c>
      <c r="AA138" s="272"/>
      <c r="AB138" s="272"/>
      <c r="AC138" s="272"/>
      <c r="AD138" s="272"/>
      <c r="AE138" s="272"/>
      <c r="AF138" s="137"/>
      <c r="AG138" s="272" t="s">
        <v>24</v>
      </c>
      <c r="AH138" s="272"/>
      <c r="AI138" s="272"/>
      <c r="AJ138" s="272"/>
      <c r="AK138" s="272"/>
      <c r="AL138" s="272"/>
      <c r="AM138" s="272"/>
      <c r="AN138" s="10"/>
    </row>
    <row r="139" spans="2:40" ht="64.95" customHeight="1">
      <c r="B139" s="405"/>
      <c r="C139" s="405"/>
      <c r="D139" s="405"/>
      <c r="E139" s="405"/>
      <c r="F139" s="405"/>
      <c r="G139" s="405"/>
      <c r="H139" s="405"/>
      <c r="I139" s="405"/>
      <c r="J139" s="405"/>
      <c r="K139" s="405"/>
      <c r="L139" s="405"/>
      <c r="M139" s="405"/>
      <c r="N139" s="405"/>
      <c r="O139" s="405"/>
      <c r="P139" s="405"/>
      <c r="Q139" s="405"/>
      <c r="R139" s="405"/>
      <c r="S139" s="405"/>
      <c r="T139" s="405"/>
      <c r="U139" s="405"/>
      <c r="V139" s="405"/>
      <c r="W139" s="405"/>
      <c r="X139" s="405"/>
      <c r="Y139" s="10"/>
      <c r="Z139" s="272"/>
      <c r="AA139" s="272"/>
      <c r="AB139" s="272"/>
      <c r="AC139" s="272"/>
      <c r="AD139" s="272"/>
      <c r="AE139" s="272"/>
      <c r="AF139" s="137"/>
      <c r="AG139" s="272"/>
      <c r="AH139" s="272"/>
      <c r="AI139" s="272"/>
      <c r="AJ139" s="272"/>
      <c r="AK139" s="272"/>
      <c r="AL139" s="272"/>
      <c r="AM139" s="272"/>
      <c r="AN139" s="10"/>
    </row>
    <row r="140" spans="2:40" ht="75" customHeight="1">
      <c r="B140" s="107" t="s">
        <v>198</v>
      </c>
      <c r="C140" s="107"/>
      <c r="D140" s="107"/>
      <c r="E140" s="107"/>
      <c r="F140" s="107"/>
      <c r="G140" s="111"/>
      <c r="H140" s="111"/>
      <c r="I140" s="111"/>
      <c r="J140" s="107" t="s">
        <v>156</v>
      </c>
      <c r="K140" s="406" t="str">
        <f>IF('（東京都送付用）①'!K14="","",'（東京都送付用）①'!K14)</f>
        <v>（選択してください）</v>
      </c>
      <c r="L140" s="406"/>
      <c r="M140" s="406"/>
      <c r="N140" s="406"/>
      <c r="O140" s="406"/>
      <c r="P140" s="406"/>
      <c r="Q140" s="406"/>
      <c r="R140" s="406"/>
      <c r="S140" s="406"/>
      <c r="T140" s="406"/>
      <c r="U140" s="406"/>
      <c r="V140" s="406"/>
      <c r="W140" s="406"/>
      <c r="X140" s="406"/>
      <c r="Y140" s="107" t="s">
        <v>157</v>
      </c>
      <c r="Z140" s="263" t="str">
        <f>IF('（東京都送付用）①'!Z14="","",'（東京都送付用）①'!Z14)</f>
        <v>（選択してください）</v>
      </c>
      <c r="AA140" s="263"/>
      <c r="AB140" s="263"/>
      <c r="AC140" s="263"/>
      <c r="AD140" s="263"/>
      <c r="AE140" s="263"/>
      <c r="AF140" s="140"/>
      <c r="AG140" s="263" t="str">
        <f>IF('（東京都送付用）①'!AG14="","",'（東京都送付用）①'!AG14)</f>
        <v/>
      </c>
      <c r="AH140" s="263"/>
      <c r="AI140" s="263"/>
      <c r="AJ140" s="263"/>
      <c r="AK140" s="263"/>
      <c r="AL140" s="263"/>
      <c r="AM140" s="263"/>
      <c r="AN140" s="159"/>
    </row>
    <row r="141" spans="2:40" ht="64.95" customHeight="1">
      <c r="B141" s="111" t="s">
        <v>158</v>
      </c>
      <c r="C141" s="111"/>
      <c r="D141" s="111"/>
      <c r="E141" s="111"/>
      <c r="F141" s="111"/>
      <c r="G141" s="111"/>
      <c r="H141" s="111"/>
      <c r="I141" s="111"/>
      <c r="J141" s="111"/>
      <c r="K141" s="111"/>
      <c r="L141" s="111"/>
      <c r="M141" s="107" t="s">
        <v>156</v>
      </c>
      <c r="N141" s="407" t="str">
        <f>IF('（東京都送付用）①'!N15="","",'（東京都送付用）①'!N15)</f>
        <v>（選択してください）</v>
      </c>
      <c r="O141" s="407"/>
      <c r="P141" s="407"/>
      <c r="Q141" s="407"/>
      <c r="R141" s="407"/>
      <c r="S141" s="407"/>
      <c r="T141" s="407"/>
      <c r="U141" s="407"/>
      <c r="V141" s="407"/>
      <c r="W141" s="407"/>
      <c r="X141" s="107" t="s">
        <v>157</v>
      </c>
      <c r="Y141" s="159"/>
      <c r="Z141" s="263"/>
      <c r="AA141" s="263"/>
      <c r="AB141" s="263"/>
      <c r="AC141" s="263"/>
      <c r="AD141" s="263"/>
      <c r="AE141" s="263"/>
      <c r="AF141" s="140"/>
      <c r="AG141" s="263"/>
      <c r="AH141" s="263"/>
      <c r="AI141" s="263"/>
      <c r="AJ141" s="263"/>
      <c r="AK141" s="263"/>
      <c r="AL141" s="263"/>
      <c r="AM141" s="263"/>
      <c r="AN141" s="159"/>
    </row>
    <row r="142" spans="2:40" ht="64.95" customHeight="1">
      <c r="B142" s="111" t="s">
        <v>159</v>
      </c>
      <c r="C142" s="111"/>
      <c r="D142" s="111"/>
      <c r="E142" s="111"/>
      <c r="F142" s="111"/>
      <c r="G142" s="111"/>
      <c r="H142" s="111"/>
      <c r="I142" s="111"/>
      <c r="J142" s="111"/>
      <c r="K142" s="111"/>
      <c r="L142" s="111"/>
      <c r="M142" s="111"/>
      <c r="N142" s="111"/>
      <c r="O142" s="111"/>
      <c r="P142" s="111"/>
      <c r="Q142" s="111"/>
      <c r="R142" s="111"/>
      <c r="S142" s="111"/>
      <c r="T142" s="107"/>
      <c r="U142" s="111"/>
      <c r="V142" s="143"/>
      <c r="W142" s="143"/>
      <c r="X142" s="143"/>
      <c r="Y142" s="159"/>
      <c r="Z142" s="263"/>
      <c r="AA142" s="263"/>
      <c r="AB142" s="263"/>
      <c r="AC142" s="263"/>
      <c r="AD142" s="263"/>
      <c r="AE142" s="263"/>
      <c r="AF142" s="140"/>
      <c r="AG142" s="263"/>
      <c r="AH142" s="263"/>
      <c r="AI142" s="263"/>
      <c r="AJ142" s="263"/>
      <c r="AK142" s="263"/>
      <c r="AL142" s="263"/>
      <c r="AM142" s="263"/>
      <c r="AN142" s="159"/>
    </row>
    <row r="143" spans="2:40" ht="64.95" customHeight="1">
      <c r="T143" s="104"/>
      <c r="V143" s="159"/>
      <c r="W143" s="159"/>
      <c r="X143" s="159"/>
      <c r="Y143" s="159"/>
      <c r="Z143" s="263"/>
      <c r="AA143" s="263"/>
      <c r="AB143" s="263"/>
      <c r="AC143" s="263"/>
      <c r="AD143" s="263"/>
      <c r="AE143" s="263"/>
      <c r="AF143" s="140"/>
      <c r="AG143" s="263"/>
      <c r="AH143" s="263"/>
      <c r="AI143" s="263"/>
      <c r="AJ143" s="263"/>
      <c r="AK143" s="263"/>
      <c r="AL143" s="263"/>
      <c r="AM143" s="263"/>
      <c r="AN143" s="159"/>
    </row>
    <row r="144" spans="2:40" ht="7.2" customHeight="1" thickBot="1">
      <c r="B144" s="114"/>
      <c r="C144" s="114"/>
      <c r="D144" s="114"/>
      <c r="E144" s="114"/>
      <c r="F144" s="114"/>
      <c r="G144" s="114"/>
      <c r="H144" s="114"/>
      <c r="I144" s="114"/>
      <c r="J144" s="114"/>
      <c r="K144" s="114"/>
      <c r="L144" s="114"/>
      <c r="M144" s="114"/>
      <c r="N144" s="114"/>
      <c r="O144" s="114"/>
      <c r="P144" s="114"/>
      <c r="Q144" s="114"/>
      <c r="R144" s="114"/>
      <c r="S144" s="114"/>
      <c r="T144" s="104"/>
    </row>
    <row r="145" spans="2:40" ht="64.95" customHeight="1">
      <c r="B145" s="389" t="s">
        <v>13</v>
      </c>
      <c r="C145" s="390"/>
      <c r="D145" s="391"/>
      <c r="E145" s="392" t="s">
        <v>7</v>
      </c>
      <c r="F145" s="392"/>
      <c r="G145" s="392"/>
      <c r="H145" s="392"/>
      <c r="I145" s="393"/>
      <c r="J145" s="145" t="str">
        <f>IF('（東京都送付用）①'!J19="","",'（東京都送付用）①'!J19)</f>
        <v/>
      </c>
      <c r="K145" s="145" t="str">
        <f>IF('（東京都送付用）①'!K19="","",'（東京都送付用）①'!K19)</f>
        <v/>
      </c>
      <c r="L145" s="145" t="str">
        <f>IF('（東京都送付用）①'!L19="","",'（東京都送付用）①'!L19)</f>
        <v/>
      </c>
      <c r="M145" s="145" t="str">
        <f>IF('（東京都送付用）①'!M19="","",'（東京都送付用）①'!M19)</f>
        <v/>
      </c>
      <c r="N145" s="145" t="str">
        <f>IF('（東京都送付用）①'!N19="","",'（東京都送付用）①'!N19)</f>
        <v/>
      </c>
      <c r="O145" s="145" t="str">
        <f>IF('（東京都送付用）①'!O19="","",'（東京都送付用）①'!O19)</f>
        <v/>
      </c>
      <c r="P145" s="145" t="str">
        <f>IF('（東京都送付用）①'!P19="","",'（東京都送付用）①'!P19)</f>
        <v/>
      </c>
      <c r="Q145" s="145" t="str">
        <f>IF('（東京都送付用）①'!Q19="","",'（東京都送付用）①'!Q19)</f>
        <v/>
      </c>
      <c r="R145" s="145" t="str">
        <f>IF('（東京都送付用）①'!R19="","",'（東京都送付用）①'!R19)</f>
        <v/>
      </c>
      <c r="S145" s="145" t="str">
        <f>IF('（東京都送付用）①'!S19="","",'（東京都送付用）①'!S19)</f>
        <v/>
      </c>
      <c r="T145" s="145" t="str">
        <f>IF('（東京都送付用）①'!T19="","",'（東京都送付用）①'!T19)</f>
        <v/>
      </c>
      <c r="U145" s="145" t="str">
        <f>IF('（東京都送付用）①'!U19="","",'（東京都送付用）①'!U19)</f>
        <v/>
      </c>
      <c r="V145" s="145" t="str">
        <f>IF('（東京都送付用）①'!V19="","",'（東京都送付用）①'!V19)</f>
        <v/>
      </c>
      <c r="W145" s="145" t="str">
        <f>IF('（東京都送付用）①'!W19="","",'（東京都送付用）①'!W19)</f>
        <v/>
      </c>
      <c r="X145" s="145" t="str">
        <f>IF('（東京都送付用）①'!X19="","",'（東京都送付用）①'!X19)</f>
        <v/>
      </c>
      <c r="Y145" s="145" t="str">
        <f>IF('（東京都送付用）①'!Y19="","",'（東京都送付用）①'!Y19)</f>
        <v/>
      </c>
      <c r="Z145" s="145" t="str">
        <f>IF('（東京都送付用）①'!Z19="","",'（東京都送付用）①'!Z19)</f>
        <v/>
      </c>
      <c r="AA145" s="145" t="str">
        <f>IF('（東京都送付用）①'!AA19="","",'（東京都送付用）①'!AA19)</f>
        <v/>
      </c>
      <c r="AB145" s="145" t="str">
        <f>IF('（東京都送付用）①'!AB19="","",'（東京都送付用）①'!AB19)</f>
        <v/>
      </c>
      <c r="AC145" s="145" t="str">
        <f>IF('（東京都送付用）①'!AC19="","",'（東京都送付用）①'!AC19)</f>
        <v/>
      </c>
      <c r="AD145" s="394" t="s">
        <v>11</v>
      </c>
      <c r="AE145" s="395"/>
      <c r="AF145" s="396" t="str">
        <f>IF('（東京都送付用）①'!AF19="","",'（東京都送付用）①'!AF19)</f>
        <v>（年号を選択してください）</v>
      </c>
      <c r="AG145" s="397"/>
      <c r="AH145" s="397"/>
      <c r="AI145" s="397"/>
      <c r="AJ145" s="397"/>
      <c r="AK145" s="397"/>
      <c r="AL145" s="397"/>
      <c r="AM145" s="397"/>
      <c r="AN145" s="398"/>
    </row>
    <row r="146" spans="2:40" ht="64.95" customHeight="1">
      <c r="B146" s="280"/>
      <c r="C146" s="281"/>
      <c r="D146" s="282"/>
      <c r="E146" s="263" t="s">
        <v>173</v>
      </c>
      <c r="F146" s="263"/>
      <c r="G146" s="263"/>
      <c r="H146" s="263"/>
      <c r="I146" s="263"/>
      <c r="J146" s="365" t="s">
        <v>8</v>
      </c>
      <c r="K146" s="366"/>
      <c r="L146" s="366"/>
      <c r="M146" s="366"/>
      <c r="N146" s="366"/>
      <c r="O146" s="366"/>
      <c r="P146" s="366"/>
      <c r="Q146" s="366"/>
      <c r="R146" s="366"/>
      <c r="S146" s="367"/>
      <c r="T146" s="365" t="s">
        <v>9</v>
      </c>
      <c r="U146" s="366"/>
      <c r="V146" s="366"/>
      <c r="W146" s="366"/>
      <c r="X146" s="366"/>
      <c r="Y146" s="366"/>
      <c r="Z146" s="366"/>
      <c r="AA146" s="366"/>
      <c r="AB146" s="366"/>
      <c r="AC146" s="367"/>
      <c r="AD146" s="289"/>
      <c r="AE146" s="291"/>
      <c r="AF146" s="399" t="s">
        <v>4</v>
      </c>
      <c r="AG146" s="400"/>
      <c r="AH146" s="401"/>
      <c r="AI146" s="399" t="s">
        <v>5</v>
      </c>
      <c r="AJ146" s="400"/>
      <c r="AK146" s="401"/>
      <c r="AL146" s="399" t="s">
        <v>6</v>
      </c>
      <c r="AM146" s="400"/>
      <c r="AN146" s="402"/>
    </row>
    <row r="147" spans="2:40" ht="139.94999999999999" customHeight="1">
      <c r="B147" s="280"/>
      <c r="C147" s="281"/>
      <c r="D147" s="282"/>
      <c r="E147" s="343"/>
      <c r="F147" s="343"/>
      <c r="G147" s="343"/>
      <c r="H147" s="343"/>
      <c r="I147" s="343"/>
      <c r="J147" s="320" t="str">
        <f>IF('（東京都送付用）①'!J21="","",'（東京都送付用）①'!J21)</f>
        <v/>
      </c>
      <c r="K147" s="321"/>
      <c r="L147" s="321"/>
      <c r="M147" s="321"/>
      <c r="N147" s="321"/>
      <c r="O147" s="321"/>
      <c r="P147" s="321"/>
      <c r="Q147" s="321"/>
      <c r="R147" s="321"/>
      <c r="S147" s="375"/>
      <c r="T147" s="320" t="str">
        <f>IF('（東京都送付用）①'!T21="","",'（東京都送付用）①'!T21)</f>
        <v/>
      </c>
      <c r="U147" s="321"/>
      <c r="V147" s="321"/>
      <c r="W147" s="321"/>
      <c r="X147" s="321"/>
      <c r="Y147" s="321"/>
      <c r="Z147" s="321"/>
      <c r="AA147" s="321"/>
      <c r="AB147" s="321"/>
      <c r="AC147" s="375"/>
      <c r="AD147" s="289"/>
      <c r="AE147" s="291"/>
      <c r="AF147" s="354" t="str">
        <f>IF('（東京都送付用）①'!AF21="","",'（東京都送付用）①'!AF21)</f>
        <v/>
      </c>
      <c r="AG147" s="355"/>
      <c r="AH147" s="356"/>
      <c r="AI147" s="354" t="str">
        <f>IF('（東京都送付用）①'!AI21="","",'（東京都送付用）①'!AI21)</f>
        <v/>
      </c>
      <c r="AJ147" s="355"/>
      <c r="AK147" s="356"/>
      <c r="AL147" s="354" t="str">
        <f>IF('（東京都送付用）①'!AL21="","",'（東京都送付用）①'!AL21)</f>
        <v/>
      </c>
      <c r="AM147" s="355"/>
      <c r="AN147" s="357"/>
    </row>
    <row r="148" spans="2:40" ht="64.95" customHeight="1">
      <c r="B148" s="280"/>
      <c r="C148" s="281"/>
      <c r="D148" s="282"/>
      <c r="E148" s="263" t="s">
        <v>174</v>
      </c>
      <c r="F148" s="263"/>
      <c r="G148" s="263"/>
      <c r="H148" s="263"/>
      <c r="I148" s="388"/>
      <c r="J148" s="316" t="s">
        <v>10</v>
      </c>
      <c r="K148" s="264"/>
      <c r="L148" s="264"/>
      <c r="M148" s="264"/>
      <c r="N148" s="317" t="str">
        <f>IF('（東京都送付用）①'!N22="","",'（東京都送付用）①'!N22)</f>
        <v/>
      </c>
      <c r="O148" s="317"/>
      <c r="P148" s="317"/>
      <c r="Q148" s="116" t="s">
        <v>4395</v>
      </c>
      <c r="R148" s="382" t="str">
        <f>IF('（東京都送付用）①'!R22="","",'（東京都送付用）①'!R22)</f>
        <v/>
      </c>
      <c r="S148" s="382"/>
      <c r="T148" s="382"/>
      <c r="U148" s="382"/>
      <c r="V148" s="264"/>
      <c r="W148" s="264"/>
      <c r="X148" s="264"/>
      <c r="Y148" s="264"/>
      <c r="Z148" s="264"/>
      <c r="AA148" s="264"/>
      <c r="AB148" s="264"/>
      <c r="AC148" s="264"/>
      <c r="AD148" s="264"/>
      <c r="AE148" s="264"/>
      <c r="AF148" s="264"/>
      <c r="AG148" s="264"/>
      <c r="AH148" s="264"/>
      <c r="AI148" s="264"/>
      <c r="AJ148" s="264"/>
      <c r="AK148" s="264"/>
      <c r="AL148" s="264"/>
      <c r="AM148" s="264"/>
      <c r="AN148" s="383"/>
    </row>
    <row r="149" spans="2:40" ht="139.94999999999999" customHeight="1">
      <c r="B149" s="280"/>
      <c r="C149" s="281"/>
      <c r="D149" s="282"/>
      <c r="E149" s="263"/>
      <c r="F149" s="263"/>
      <c r="G149" s="263"/>
      <c r="H149" s="263"/>
      <c r="I149" s="388"/>
      <c r="J149" s="320" t="str">
        <f>IF('（東京都送付用）①'!J23="","",'（東京都送付用）①'!J23)</f>
        <v/>
      </c>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2"/>
    </row>
    <row r="150" spans="2:40" ht="64.95" customHeight="1" thickBot="1">
      <c r="B150" s="283"/>
      <c r="C150" s="284"/>
      <c r="D150" s="285"/>
      <c r="E150" s="263"/>
      <c r="F150" s="263"/>
      <c r="G150" s="263"/>
      <c r="H150" s="263"/>
      <c r="I150" s="388"/>
      <c r="J150" s="384"/>
      <c r="K150" s="385"/>
      <c r="L150" s="385"/>
      <c r="M150" s="385"/>
      <c r="N150" s="385"/>
      <c r="O150" s="385"/>
      <c r="P150" s="385"/>
      <c r="Q150" s="385"/>
      <c r="R150" s="385"/>
      <c r="S150" s="385"/>
      <c r="T150" s="385"/>
      <c r="U150" s="385"/>
      <c r="V150" s="385"/>
      <c r="W150" s="385"/>
      <c r="X150" s="266" t="s">
        <v>12</v>
      </c>
      <c r="Y150" s="266"/>
      <c r="Z150" s="266"/>
      <c r="AA150" s="266"/>
      <c r="AB150" s="403" t="str">
        <f>IF('（東京都送付用）①'!AB24="","",'（東京都送付用）①'!AB24)</f>
        <v/>
      </c>
      <c r="AC150" s="403"/>
      <c r="AD150" s="403"/>
      <c r="AE150" s="117" t="s">
        <v>166</v>
      </c>
      <c r="AF150" s="403" t="str">
        <f>IF('（東京都送付用）①'!AF24="","",'（東京都送付用）①'!AF24)</f>
        <v/>
      </c>
      <c r="AG150" s="403"/>
      <c r="AH150" s="403"/>
      <c r="AI150" s="403"/>
      <c r="AJ150" s="117" t="s">
        <v>167</v>
      </c>
      <c r="AK150" s="403" t="str">
        <f>IF('（東京都送付用）①'!AK24="","",'（東京都送付用）①'!AK24)</f>
        <v/>
      </c>
      <c r="AL150" s="403"/>
      <c r="AM150" s="403"/>
      <c r="AN150" s="404"/>
    </row>
    <row r="151" spans="2:40" ht="64.95" customHeight="1">
      <c r="B151" s="358" t="s">
        <v>14</v>
      </c>
      <c r="C151" s="359"/>
      <c r="D151" s="360"/>
      <c r="E151" s="364" t="s">
        <v>173</v>
      </c>
      <c r="F151" s="364"/>
      <c r="G151" s="364"/>
      <c r="H151" s="364"/>
      <c r="I151" s="364"/>
      <c r="J151" s="365" t="s">
        <v>8</v>
      </c>
      <c r="K151" s="366"/>
      <c r="L151" s="366"/>
      <c r="M151" s="366"/>
      <c r="N151" s="366"/>
      <c r="O151" s="366"/>
      <c r="P151" s="366"/>
      <c r="Q151" s="366"/>
      <c r="R151" s="366"/>
      <c r="S151" s="367"/>
      <c r="T151" s="365" t="s">
        <v>9</v>
      </c>
      <c r="U151" s="366"/>
      <c r="V151" s="366"/>
      <c r="W151" s="366"/>
      <c r="X151" s="366"/>
      <c r="Y151" s="366"/>
      <c r="Z151" s="366"/>
      <c r="AA151" s="366"/>
      <c r="AB151" s="366"/>
      <c r="AC151" s="367"/>
      <c r="AD151" s="368" t="s">
        <v>164</v>
      </c>
      <c r="AE151" s="369"/>
      <c r="AF151" s="369"/>
      <c r="AG151" s="372" t="str">
        <f>IF('（東京都送付用）①'!AG25="","",'（東京都送付用）①'!AG25)</f>
        <v xml:space="preserve"> </v>
      </c>
      <c r="AH151" s="373"/>
      <c r="AI151" s="373"/>
      <c r="AJ151" s="373"/>
      <c r="AK151" s="373"/>
      <c r="AL151" s="373"/>
      <c r="AM151" s="373"/>
      <c r="AN151" s="374"/>
    </row>
    <row r="152" spans="2:40" ht="64.95" customHeight="1">
      <c r="B152" s="361"/>
      <c r="C152" s="362"/>
      <c r="D152" s="363"/>
      <c r="E152" s="263"/>
      <c r="F152" s="263"/>
      <c r="G152" s="263"/>
      <c r="H152" s="263"/>
      <c r="I152" s="263"/>
      <c r="J152" s="320" t="str">
        <f>IF('（東京都送付用）①'!J26="","",'（東京都送付用）①'!J26)</f>
        <v/>
      </c>
      <c r="K152" s="321"/>
      <c r="L152" s="321"/>
      <c r="M152" s="321"/>
      <c r="N152" s="321"/>
      <c r="O152" s="321"/>
      <c r="P152" s="321"/>
      <c r="Q152" s="321"/>
      <c r="R152" s="321"/>
      <c r="S152" s="375"/>
      <c r="T152" s="320" t="str">
        <f>IF('（東京都送付用）①'!T26="","",'（東京都送付用）①'!T26)</f>
        <v/>
      </c>
      <c r="U152" s="321"/>
      <c r="V152" s="321"/>
      <c r="W152" s="321"/>
      <c r="X152" s="321"/>
      <c r="Y152" s="321"/>
      <c r="Z152" s="321"/>
      <c r="AA152" s="321"/>
      <c r="AB152" s="321"/>
      <c r="AC152" s="375"/>
      <c r="AD152" s="368"/>
      <c r="AE152" s="369"/>
      <c r="AF152" s="369"/>
      <c r="AG152" s="372"/>
      <c r="AH152" s="373"/>
      <c r="AI152" s="373"/>
      <c r="AJ152" s="373"/>
      <c r="AK152" s="373"/>
      <c r="AL152" s="373"/>
      <c r="AM152" s="373"/>
      <c r="AN152" s="374"/>
    </row>
    <row r="153" spans="2:40" ht="64.95" customHeight="1">
      <c r="B153" s="361"/>
      <c r="C153" s="362"/>
      <c r="D153" s="363"/>
      <c r="E153" s="263"/>
      <c r="F153" s="263"/>
      <c r="G153" s="263"/>
      <c r="H153" s="263"/>
      <c r="I153" s="263"/>
      <c r="J153" s="376"/>
      <c r="K153" s="377"/>
      <c r="L153" s="377"/>
      <c r="M153" s="377"/>
      <c r="N153" s="377"/>
      <c r="O153" s="377"/>
      <c r="P153" s="377"/>
      <c r="Q153" s="377"/>
      <c r="R153" s="377"/>
      <c r="S153" s="378"/>
      <c r="T153" s="376"/>
      <c r="U153" s="377"/>
      <c r="V153" s="377"/>
      <c r="W153" s="377"/>
      <c r="X153" s="377"/>
      <c r="Y153" s="377"/>
      <c r="Z153" s="377"/>
      <c r="AA153" s="377"/>
      <c r="AB153" s="377"/>
      <c r="AC153" s="378"/>
      <c r="AD153" s="370"/>
      <c r="AE153" s="371"/>
      <c r="AF153" s="371"/>
      <c r="AG153" s="379" t="str">
        <f>IF(OR('（東京都送付用）①'!AG27="",'（東京都送付用）①'!AG27=0),"",'（東京都送付用）①'!AG27)</f>
        <v/>
      </c>
      <c r="AH153" s="380"/>
      <c r="AI153" s="380"/>
      <c r="AJ153" s="380"/>
      <c r="AK153" s="380"/>
      <c r="AL153" s="380"/>
      <c r="AM153" s="380"/>
      <c r="AN153" s="381"/>
    </row>
    <row r="154" spans="2:40" ht="64.95" customHeight="1">
      <c r="B154" s="361"/>
      <c r="C154" s="362"/>
      <c r="D154" s="363"/>
      <c r="E154" s="263" t="s">
        <v>174</v>
      </c>
      <c r="F154" s="263"/>
      <c r="G154" s="263"/>
      <c r="H154" s="263"/>
      <c r="I154" s="263"/>
      <c r="J154" s="316" t="s">
        <v>10</v>
      </c>
      <c r="K154" s="264"/>
      <c r="L154" s="264"/>
      <c r="M154" s="264"/>
      <c r="N154" s="317" t="str">
        <f>IF('（東京都送付用）①'!N28="","",'（東京都送付用）①'!N28)</f>
        <v/>
      </c>
      <c r="O154" s="317"/>
      <c r="P154" s="317"/>
      <c r="Q154" s="116" t="s">
        <v>4395</v>
      </c>
      <c r="R154" s="382" t="str">
        <f>IF('（東京都送付用）①'!R28="","",'（東京都送付用）①'!R28)</f>
        <v/>
      </c>
      <c r="S154" s="382"/>
      <c r="T154" s="382"/>
      <c r="U154" s="382"/>
      <c r="V154" s="264"/>
      <c r="W154" s="264"/>
      <c r="X154" s="264"/>
      <c r="Y154" s="264"/>
      <c r="Z154" s="264"/>
      <c r="AA154" s="264"/>
      <c r="AB154" s="264"/>
      <c r="AC154" s="264"/>
      <c r="AD154" s="264"/>
      <c r="AE154" s="264"/>
      <c r="AF154" s="264"/>
      <c r="AG154" s="264"/>
      <c r="AH154" s="264"/>
      <c r="AI154" s="264"/>
      <c r="AJ154" s="264"/>
      <c r="AK154" s="264"/>
      <c r="AL154" s="264"/>
      <c r="AM154" s="264"/>
      <c r="AN154" s="383"/>
    </row>
    <row r="155" spans="2:40" ht="139.94999999999999" customHeight="1">
      <c r="B155" s="361"/>
      <c r="C155" s="362"/>
      <c r="D155" s="363"/>
      <c r="E155" s="263"/>
      <c r="F155" s="263"/>
      <c r="G155" s="263"/>
      <c r="H155" s="263"/>
      <c r="I155" s="263"/>
      <c r="J155" s="320" t="str">
        <f>IF('（東京都送付用）①'!J29="","",'（東京都送付用）①'!J29)</f>
        <v/>
      </c>
      <c r="K155" s="321"/>
      <c r="L155" s="321"/>
      <c r="M155" s="321"/>
      <c r="N155" s="321"/>
      <c r="O155" s="321"/>
      <c r="P155" s="321"/>
      <c r="Q155" s="321"/>
      <c r="R155" s="321"/>
      <c r="S155" s="321"/>
      <c r="T155" s="321"/>
      <c r="U155" s="321"/>
      <c r="V155" s="321"/>
      <c r="W155" s="321"/>
      <c r="X155" s="321"/>
      <c r="Y155" s="321"/>
      <c r="Z155" s="321"/>
      <c r="AA155" s="321"/>
      <c r="AB155" s="321"/>
      <c r="AC155" s="321"/>
      <c r="AD155" s="321"/>
      <c r="AE155" s="321"/>
      <c r="AF155" s="321"/>
      <c r="AG155" s="321"/>
      <c r="AH155" s="321"/>
      <c r="AI155" s="321"/>
      <c r="AJ155" s="321"/>
      <c r="AK155" s="321"/>
      <c r="AL155" s="321"/>
      <c r="AM155" s="321"/>
      <c r="AN155" s="322"/>
    </row>
    <row r="156" spans="2:40" ht="64.95" customHeight="1" thickBot="1">
      <c r="B156" s="361"/>
      <c r="C156" s="362"/>
      <c r="D156" s="363"/>
      <c r="E156" s="343"/>
      <c r="F156" s="343"/>
      <c r="G156" s="343"/>
      <c r="H156" s="343"/>
      <c r="I156" s="343"/>
      <c r="J156" s="384"/>
      <c r="K156" s="385"/>
      <c r="L156" s="385"/>
      <c r="M156" s="385"/>
      <c r="N156" s="385"/>
      <c r="O156" s="385"/>
      <c r="P156" s="385"/>
      <c r="Q156" s="385"/>
      <c r="R156" s="385"/>
      <c r="S156" s="385"/>
      <c r="T156" s="385"/>
      <c r="U156" s="385"/>
      <c r="V156" s="385"/>
      <c r="W156" s="385"/>
      <c r="X156" s="266" t="s">
        <v>12</v>
      </c>
      <c r="Y156" s="266"/>
      <c r="Z156" s="273"/>
      <c r="AA156" s="273"/>
      <c r="AB156" s="386" t="str">
        <f>'（東京都送付用）①'!AB30</f>
        <v/>
      </c>
      <c r="AC156" s="386"/>
      <c r="AD156" s="386"/>
      <c r="AE156" s="118" t="s">
        <v>166</v>
      </c>
      <c r="AF156" s="386" t="str">
        <f>'（東京都送付用）①'!AF30</f>
        <v/>
      </c>
      <c r="AG156" s="386"/>
      <c r="AH156" s="386"/>
      <c r="AI156" s="386"/>
      <c r="AJ156" s="118" t="s">
        <v>167</v>
      </c>
      <c r="AK156" s="386" t="str">
        <f>'（東京都送付用）①'!AK30</f>
        <v/>
      </c>
      <c r="AL156" s="386"/>
      <c r="AM156" s="386"/>
      <c r="AN156" s="387"/>
    </row>
    <row r="157" spans="2:40" ht="64.95" customHeight="1" thickTop="1">
      <c r="B157" s="311" t="s">
        <v>163</v>
      </c>
      <c r="C157" s="312"/>
      <c r="D157" s="312"/>
      <c r="E157" s="312"/>
      <c r="F157" s="312"/>
      <c r="G157" s="160" t="str">
        <f>'（東京都送付用）①'!G31</f>
        <v>□</v>
      </c>
      <c r="H157" s="277" t="s">
        <v>44</v>
      </c>
      <c r="I157" s="278"/>
      <c r="J157" s="278"/>
      <c r="K157" s="278"/>
      <c r="L157" s="278"/>
      <c r="M157" s="278"/>
      <c r="N157" s="278"/>
      <c r="O157" s="278"/>
      <c r="P157" s="278"/>
      <c r="Q157" s="278"/>
      <c r="R157" s="278"/>
      <c r="S157" s="278"/>
      <c r="T157" s="278"/>
      <c r="U157" s="278"/>
      <c r="V157" s="278"/>
      <c r="W157" s="278"/>
      <c r="X157" s="278"/>
      <c r="Y157" s="279"/>
      <c r="Z157" s="345" t="s">
        <v>169</v>
      </c>
      <c r="AA157" s="346"/>
      <c r="AB157" s="346"/>
      <c r="AC157" s="346"/>
      <c r="AD157" s="346"/>
      <c r="AE157" s="346"/>
      <c r="AF157" s="346"/>
      <c r="AG157" s="347"/>
      <c r="AH157" s="328" t="str">
        <f>IF('（東京都送付用）①'!AH31="","",'（東京都送付用）①'!AH31)</f>
        <v/>
      </c>
      <c r="AI157" s="328"/>
      <c r="AJ157" s="328" t="s">
        <v>4</v>
      </c>
      <c r="AK157" s="328" t="str">
        <f>IF('（東京都送付用）①'!AK31="","",'（東京都送付用）①'!AK31)</f>
        <v/>
      </c>
      <c r="AL157" s="328" t="s">
        <v>5</v>
      </c>
      <c r="AM157" s="328" t="str">
        <f>IF('（東京都送付用）①'!AM31="","",'（東京都送付用）①'!AM31)</f>
        <v/>
      </c>
      <c r="AN157" s="331" t="s">
        <v>6</v>
      </c>
    </row>
    <row r="158" spans="2:40" ht="64.95" customHeight="1">
      <c r="B158" s="280"/>
      <c r="C158" s="281"/>
      <c r="D158" s="281"/>
      <c r="E158" s="281"/>
      <c r="F158" s="281"/>
      <c r="G158" s="160" t="str">
        <f>'（東京都送付用）①'!G32</f>
        <v>□</v>
      </c>
      <c r="H158" s="7" t="s">
        <v>160</v>
      </c>
      <c r="I158" s="13"/>
      <c r="J158" s="13"/>
      <c r="K158" s="13"/>
      <c r="L158" s="13"/>
      <c r="M158" s="13"/>
      <c r="N158" s="334" t="str">
        <f>IF(G158="■",IF('（東京都送付用）①'!N32="","",'（東京都送付用）①'!N32),"")</f>
        <v/>
      </c>
      <c r="O158" s="334"/>
      <c r="P158" s="12" t="s">
        <v>186</v>
      </c>
      <c r="Q158" s="161"/>
      <c r="R158" s="13"/>
      <c r="S158" s="13"/>
      <c r="T158" s="13"/>
      <c r="U158" s="13"/>
      <c r="V158" s="13"/>
      <c r="W158" s="13"/>
      <c r="X158" s="13"/>
      <c r="Y158" s="14"/>
      <c r="Z158" s="348"/>
      <c r="AA158" s="302"/>
      <c r="AB158" s="302"/>
      <c r="AC158" s="302"/>
      <c r="AD158" s="302"/>
      <c r="AE158" s="302"/>
      <c r="AF158" s="302"/>
      <c r="AG158" s="349"/>
      <c r="AH158" s="329"/>
      <c r="AI158" s="329"/>
      <c r="AJ158" s="329"/>
      <c r="AK158" s="329"/>
      <c r="AL158" s="329"/>
      <c r="AM158" s="329"/>
      <c r="AN158" s="332"/>
    </row>
    <row r="159" spans="2:40" ht="64.95" customHeight="1">
      <c r="B159" s="280"/>
      <c r="C159" s="281"/>
      <c r="D159" s="281"/>
      <c r="E159" s="281"/>
      <c r="F159" s="281"/>
      <c r="G159" s="160" t="str">
        <f>'（東京都送付用）①'!G33</f>
        <v>□</v>
      </c>
      <c r="H159" s="335" t="s">
        <v>168</v>
      </c>
      <c r="I159" s="336"/>
      <c r="J159" s="336"/>
      <c r="K159" s="336"/>
      <c r="L159" s="336"/>
      <c r="M159" s="336"/>
      <c r="N159" s="336"/>
      <c r="O159" s="336"/>
      <c r="P159" s="336"/>
      <c r="Q159" s="336"/>
      <c r="R159" s="336"/>
      <c r="S159" s="336"/>
      <c r="T159" s="336"/>
      <c r="U159" s="336"/>
      <c r="V159" s="336"/>
      <c r="W159" s="336"/>
      <c r="X159" s="336"/>
      <c r="Y159" s="336"/>
      <c r="Z159" s="350"/>
      <c r="AA159" s="304"/>
      <c r="AB159" s="304"/>
      <c r="AC159" s="304"/>
      <c r="AD159" s="304"/>
      <c r="AE159" s="304"/>
      <c r="AF159" s="304"/>
      <c r="AG159" s="351"/>
      <c r="AH159" s="329"/>
      <c r="AI159" s="329"/>
      <c r="AJ159" s="330"/>
      <c r="AK159" s="330"/>
      <c r="AL159" s="330"/>
      <c r="AM159" s="330"/>
      <c r="AN159" s="333"/>
    </row>
    <row r="160" spans="2:40" ht="64.95" customHeight="1">
      <c r="B160" s="280"/>
      <c r="C160" s="281"/>
      <c r="D160" s="281"/>
      <c r="E160" s="281"/>
      <c r="F160" s="281"/>
      <c r="G160" s="160" t="str">
        <f>'（東京都送付用）①'!G34</f>
        <v>□</v>
      </c>
      <c r="H160" s="22" t="s">
        <v>161</v>
      </c>
      <c r="I160" s="13"/>
      <c r="J160" s="13"/>
      <c r="K160" s="13"/>
      <c r="L160" s="13"/>
      <c r="M160" s="13"/>
      <c r="N160" s="13"/>
      <c r="O160" s="13"/>
      <c r="P160" s="13"/>
      <c r="Q160" s="334" t="str">
        <f>IF(G160="■",IF('（東京都送付用）①'!Q34="","",'（東京都送付用）①'!Q34),"")</f>
        <v/>
      </c>
      <c r="R160" s="334"/>
      <c r="S160" s="21" t="s">
        <v>162</v>
      </c>
      <c r="U160" s="13"/>
      <c r="V160" s="13"/>
      <c r="W160" s="13"/>
      <c r="X160" s="13"/>
      <c r="Y160" s="13"/>
      <c r="Z160" s="337" t="s">
        <v>170</v>
      </c>
      <c r="AA160" s="338"/>
      <c r="AB160" s="338"/>
      <c r="AC160" s="338"/>
      <c r="AD160" s="338"/>
      <c r="AE160" s="338"/>
      <c r="AF160" s="338"/>
      <c r="AG160" s="339"/>
      <c r="AH160" s="343" t="str">
        <f>IF('（東京都送付用）①'!AH34="","",'（東京都送付用）①'!AH34)</f>
        <v/>
      </c>
      <c r="AI160" s="343" t="str">
        <f>IF('（東京都送付用）①'!AI34="","",'（東京都送付用）①'!AI34)</f>
        <v/>
      </c>
      <c r="AJ160" s="343" t="str">
        <f>IF('（東京都送付用）①'!AJ34="","",'（東京都送付用）①'!AJ34)</f>
        <v/>
      </c>
      <c r="AK160" s="343" t="str">
        <f>IF('（東京都送付用）①'!AK34="","",'（東京都送付用）①'!AK34)</f>
        <v/>
      </c>
      <c r="AL160" s="343" t="str">
        <f>IF('（東京都送付用）①'!AL34="","",'（東京都送付用）①'!AL34)</f>
        <v/>
      </c>
      <c r="AM160" s="343" t="str">
        <f>IF('（東京都送付用）①'!AM34="","",'（東京都送付用）①'!AM34)</f>
        <v/>
      </c>
      <c r="AN160" s="352" t="str">
        <f>IF('（東京都送付用）①'!AN34="","",'（東京都送付用）①'!AN34)</f>
        <v/>
      </c>
    </row>
    <row r="161" spans="2:40" ht="64.95" customHeight="1" thickBot="1">
      <c r="B161" s="274" t="s">
        <v>192</v>
      </c>
      <c r="C161" s="275"/>
      <c r="D161" s="275"/>
      <c r="E161" s="275"/>
      <c r="F161" s="276"/>
      <c r="G161" s="160" t="str">
        <f>'（東京都送付用）①'!G35</f>
        <v>□</v>
      </c>
      <c r="H161" s="277" t="s">
        <v>4405</v>
      </c>
      <c r="I161" s="278"/>
      <c r="J161" s="278"/>
      <c r="K161" s="278"/>
      <c r="L161" s="278"/>
      <c r="M161" s="278"/>
      <c r="N161" s="278"/>
      <c r="O161" s="278"/>
      <c r="P161" s="278"/>
      <c r="Q161" s="278"/>
      <c r="R161" s="278"/>
      <c r="S161" s="278"/>
      <c r="T161" s="278"/>
      <c r="U161" s="278"/>
      <c r="V161" s="278"/>
      <c r="W161" s="278"/>
      <c r="X161" s="278"/>
      <c r="Y161" s="279"/>
      <c r="Z161" s="340"/>
      <c r="AA161" s="341"/>
      <c r="AB161" s="341"/>
      <c r="AC161" s="341"/>
      <c r="AD161" s="341"/>
      <c r="AE161" s="341"/>
      <c r="AF161" s="341"/>
      <c r="AG161" s="342"/>
      <c r="AH161" s="344"/>
      <c r="AI161" s="344"/>
      <c r="AJ161" s="344"/>
      <c r="AK161" s="344"/>
      <c r="AL161" s="344"/>
      <c r="AM161" s="344"/>
      <c r="AN161" s="353"/>
    </row>
    <row r="162" spans="2:40" ht="64.95" customHeight="1" thickTop="1">
      <c r="B162" s="280" t="s">
        <v>144</v>
      </c>
      <c r="C162" s="281"/>
      <c r="D162" s="282"/>
      <c r="E162" s="286" t="s">
        <v>173</v>
      </c>
      <c r="F162" s="287"/>
      <c r="G162" s="288"/>
      <c r="H162" s="295" t="str">
        <f>IF('（東京都送付用）①'!H36="","",'（東京都送付用）①'!H36)</f>
        <v/>
      </c>
      <c r="I162" s="296"/>
      <c r="J162" s="296"/>
      <c r="K162" s="296"/>
      <c r="L162" s="296"/>
      <c r="M162" s="296"/>
      <c r="N162" s="296"/>
      <c r="O162" s="296"/>
      <c r="P162" s="296"/>
      <c r="Q162" s="296"/>
      <c r="R162" s="296"/>
      <c r="S162" s="296"/>
      <c r="T162" s="296"/>
      <c r="U162" s="296"/>
      <c r="V162" s="296"/>
      <c r="W162" s="296"/>
      <c r="X162" s="296"/>
      <c r="Y162" s="296"/>
      <c r="Z162" s="296"/>
      <c r="AA162" s="296"/>
      <c r="AB162" s="296"/>
      <c r="AC162" s="297"/>
      <c r="AD162" s="301" t="s">
        <v>145</v>
      </c>
      <c r="AE162" s="302"/>
      <c r="AF162" s="302"/>
      <c r="AG162" s="305" t="str">
        <f>IF('（東京都送付用）①'!AG36="","",'（東京都送付用）①'!AG36)</f>
        <v/>
      </c>
      <c r="AH162" s="306"/>
      <c r="AI162" s="306"/>
      <c r="AJ162" s="306"/>
      <c r="AK162" s="306"/>
      <c r="AL162" s="306"/>
      <c r="AM162" s="306"/>
      <c r="AN162" s="307"/>
    </row>
    <row r="163" spans="2:40" ht="64.95" customHeight="1">
      <c r="B163" s="280"/>
      <c r="C163" s="281"/>
      <c r="D163" s="282"/>
      <c r="E163" s="289"/>
      <c r="F163" s="290"/>
      <c r="G163" s="291"/>
      <c r="H163" s="295"/>
      <c r="I163" s="296"/>
      <c r="J163" s="296"/>
      <c r="K163" s="296"/>
      <c r="L163" s="296"/>
      <c r="M163" s="296"/>
      <c r="N163" s="296"/>
      <c r="O163" s="296"/>
      <c r="P163" s="296"/>
      <c r="Q163" s="296"/>
      <c r="R163" s="296"/>
      <c r="S163" s="296"/>
      <c r="T163" s="296"/>
      <c r="U163" s="296"/>
      <c r="V163" s="296"/>
      <c r="W163" s="296"/>
      <c r="X163" s="296"/>
      <c r="Y163" s="296"/>
      <c r="Z163" s="296"/>
      <c r="AA163" s="296"/>
      <c r="AB163" s="296"/>
      <c r="AC163" s="297"/>
      <c r="AD163" s="301"/>
      <c r="AE163" s="302"/>
      <c r="AF163" s="302"/>
      <c r="AG163" s="305"/>
      <c r="AH163" s="306"/>
      <c r="AI163" s="306"/>
      <c r="AJ163" s="306"/>
      <c r="AK163" s="306"/>
      <c r="AL163" s="306"/>
      <c r="AM163" s="306"/>
      <c r="AN163" s="307"/>
    </row>
    <row r="164" spans="2:40" ht="64.95" customHeight="1">
      <c r="B164" s="280"/>
      <c r="C164" s="281"/>
      <c r="D164" s="282"/>
      <c r="E164" s="292"/>
      <c r="F164" s="293"/>
      <c r="G164" s="294"/>
      <c r="H164" s="298"/>
      <c r="I164" s="299"/>
      <c r="J164" s="299"/>
      <c r="K164" s="299"/>
      <c r="L164" s="299"/>
      <c r="M164" s="299"/>
      <c r="N164" s="299"/>
      <c r="O164" s="299"/>
      <c r="P164" s="299"/>
      <c r="Q164" s="299"/>
      <c r="R164" s="299"/>
      <c r="S164" s="299"/>
      <c r="T164" s="299"/>
      <c r="U164" s="299"/>
      <c r="V164" s="299"/>
      <c r="W164" s="299"/>
      <c r="X164" s="299"/>
      <c r="Y164" s="299"/>
      <c r="Z164" s="299"/>
      <c r="AA164" s="299"/>
      <c r="AB164" s="299"/>
      <c r="AC164" s="300"/>
      <c r="AD164" s="303"/>
      <c r="AE164" s="304"/>
      <c r="AF164" s="304"/>
      <c r="AG164" s="308"/>
      <c r="AH164" s="309"/>
      <c r="AI164" s="309"/>
      <c r="AJ164" s="309"/>
      <c r="AK164" s="309"/>
      <c r="AL164" s="309"/>
      <c r="AM164" s="309"/>
      <c r="AN164" s="310"/>
    </row>
    <row r="165" spans="2:40" ht="64.95" customHeight="1">
      <c r="B165" s="280"/>
      <c r="C165" s="281"/>
      <c r="D165" s="282"/>
      <c r="E165" s="286" t="s">
        <v>174</v>
      </c>
      <c r="F165" s="287"/>
      <c r="G165" s="288"/>
      <c r="H165" s="316" t="s">
        <v>10</v>
      </c>
      <c r="I165" s="264"/>
      <c r="J165" s="264"/>
      <c r="K165" s="264"/>
      <c r="L165" s="317" t="str">
        <f>IF('（東京都送付用）①'!L39="","",'（東京都送付用）①'!L39)</f>
        <v/>
      </c>
      <c r="M165" s="317"/>
      <c r="N165" s="317"/>
      <c r="O165" s="116" t="s">
        <v>4395</v>
      </c>
      <c r="P165" s="317" t="str">
        <f>IF('（東京都送付用）①'!P39="","",'（東京都送付用）①'!P39)</f>
        <v/>
      </c>
      <c r="Q165" s="317"/>
      <c r="R165" s="317"/>
      <c r="S165" s="317"/>
      <c r="T165" s="318"/>
      <c r="U165" s="318"/>
      <c r="V165" s="318"/>
      <c r="W165" s="318"/>
      <c r="X165" s="318"/>
      <c r="Y165" s="318"/>
      <c r="Z165" s="318"/>
      <c r="AA165" s="318"/>
      <c r="AB165" s="318"/>
      <c r="AC165" s="318"/>
      <c r="AD165" s="318"/>
      <c r="AE165" s="318"/>
      <c r="AF165" s="318"/>
      <c r="AG165" s="318"/>
      <c r="AH165" s="318"/>
      <c r="AI165" s="318"/>
      <c r="AJ165" s="318"/>
      <c r="AK165" s="318"/>
      <c r="AL165" s="318"/>
      <c r="AM165" s="318"/>
      <c r="AN165" s="319"/>
    </row>
    <row r="166" spans="2:40" ht="139.94999999999999" customHeight="1">
      <c r="B166" s="280"/>
      <c r="C166" s="281"/>
      <c r="D166" s="282"/>
      <c r="E166" s="289"/>
      <c r="F166" s="290"/>
      <c r="G166" s="291"/>
      <c r="H166" s="320" t="str">
        <f>IF('（東京都送付用）①'!H40="","",'（東京都送付用）①'!H40)</f>
        <v/>
      </c>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c r="AI166" s="321"/>
      <c r="AJ166" s="321"/>
      <c r="AK166" s="321"/>
      <c r="AL166" s="321"/>
      <c r="AM166" s="321"/>
      <c r="AN166" s="322"/>
    </row>
    <row r="167" spans="2:40" ht="64.95" customHeight="1" thickBot="1">
      <c r="B167" s="283"/>
      <c r="C167" s="284"/>
      <c r="D167" s="285"/>
      <c r="E167" s="313"/>
      <c r="F167" s="314"/>
      <c r="G167" s="315"/>
      <c r="H167" s="323"/>
      <c r="I167" s="324"/>
      <c r="J167" s="324"/>
      <c r="K167" s="324"/>
      <c r="L167" s="324"/>
      <c r="M167" s="324"/>
      <c r="N167" s="324"/>
      <c r="O167" s="324"/>
      <c r="P167" s="324"/>
      <c r="Q167" s="324"/>
      <c r="R167" s="324"/>
      <c r="S167" s="324"/>
      <c r="T167" s="324"/>
      <c r="U167" s="324"/>
      <c r="V167" s="162" t="s">
        <v>12</v>
      </c>
      <c r="W167" s="162"/>
      <c r="X167" s="162"/>
      <c r="Y167" s="325" t="str">
        <f>IF('（東京都送付用）①'!Y41="","",'（東京都送付用）①'!Y41)</f>
        <v/>
      </c>
      <c r="Z167" s="326"/>
      <c r="AA167" s="326"/>
      <c r="AB167" s="326"/>
      <c r="AC167" s="163" t="s">
        <v>166</v>
      </c>
      <c r="AD167" s="325" t="str">
        <f>IF('（東京都送付用）①'!AD41="","",'（東京都送付用）①'!AD41)</f>
        <v/>
      </c>
      <c r="AE167" s="326"/>
      <c r="AF167" s="326"/>
      <c r="AG167" s="326"/>
      <c r="AH167" s="163" t="s">
        <v>167</v>
      </c>
      <c r="AI167" s="325" t="str">
        <f>IF('（東京都送付用）①'!AI41="","",'（東京都送付用）①'!AI41)</f>
        <v/>
      </c>
      <c r="AJ167" s="326"/>
      <c r="AK167" s="326"/>
      <c r="AL167" s="326"/>
      <c r="AM167" s="326"/>
      <c r="AN167" s="327"/>
    </row>
    <row r="168" spans="2:40" ht="33" customHeight="1">
      <c r="B168" s="267" t="s">
        <v>264</v>
      </c>
      <c r="C168" s="268"/>
      <c r="D168" s="268"/>
      <c r="E168" s="268"/>
      <c r="F168" s="268"/>
      <c r="G168" s="268"/>
      <c r="H168" s="268"/>
      <c r="I168" s="268"/>
      <c r="J168" s="268"/>
      <c r="K168" s="268"/>
      <c r="L168" s="268"/>
      <c r="M168" s="268"/>
      <c r="N168" s="268"/>
      <c r="O168" s="268"/>
      <c r="P168" s="268"/>
      <c r="Q168" s="268"/>
      <c r="R168" s="268"/>
      <c r="S168" s="268"/>
      <c r="T168" s="268"/>
      <c r="U168" s="268"/>
      <c r="V168" s="268"/>
      <c r="W168" s="268"/>
      <c r="X168" s="268"/>
      <c r="Y168" s="268"/>
      <c r="Z168" s="268"/>
      <c r="AA168" s="268"/>
      <c r="AB168" s="268"/>
      <c r="AC168" s="268"/>
      <c r="AD168" s="268"/>
      <c r="AE168" s="268"/>
      <c r="AF168" s="268"/>
      <c r="AG168" s="268"/>
      <c r="AH168" s="268"/>
      <c r="AI168" s="268"/>
      <c r="AJ168" s="268"/>
      <c r="AK168" s="268"/>
      <c r="AL168" s="268"/>
      <c r="AM168" s="268"/>
      <c r="AN168" s="268"/>
    </row>
    <row r="169" spans="2:40" ht="33" customHeight="1">
      <c r="B169" s="268"/>
      <c r="C169" s="268"/>
      <c r="D169" s="268"/>
      <c r="E169" s="268"/>
      <c r="F169" s="268"/>
      <c r="G169" s="268"/>
      <c r="H169" s="268"/>
      <c r="I169" s="268"/>
      <c r="J169" s="268"/>
      <c r="K169" s="268"/>
      <c r="L169" s="268"/>
      <c r="M169" s="268"/>
      <c r="N169" s="268"/>
      <c r="O169" s="268"/>
      <c r="P169" s="268"/>
      <c r="Q169" s="268"/>
      <c r="R169" s="268"/>
      <c r="S169" s="268"/>
      <c r="T169" s="268"/>
      <c r="U169" s="268"/>
      <c r="V169" s="268"/>
      <c r="W169" s="268"/>
      <c r="X169" s="268"/>
      <c r="Y169" s="268"/>
      <c r="Z169" s="268"/>
      <c r="AA169" s="268"/>
      <c r="AB169" s="268"/>
      <c r="AC169" s="268"/>
      <c r="AD169" s="268"/>
      <c r="AE169" s="268"/>
      <c r="AF169" s="268"/>
      <c r="AG169" s="268"/>
      <c r="AH169" s="268"/>
      <c r="AI169" s="268"/>
      <c r="AJ169" s="268"/>
      <c r="AK169" s="268"/>
      <c r="AL169" s="268"/>
      <c r="AM169" s="268"/>
      <c r="AN169" s="268"/>
    </row>
    <row r="170" spans="2:40" ht="33" customHeight="1">
      <c r="B170" s="268"/>
      <c r="C170" s="268"/>
      <c r="D170" s="268"/>
      <c r="E170" s="268"/>
      <c r="F170" s="268"/>
      <c r="G170" s="268"/>
      <c r="H170" s="268"/>
      <c r="I170" s="268"/>
      <c r="J170" s="268"/>
      <c r="K170" s="268"/>
      <c r="L170" s="268"/>
      <c r="M170" s="268"/>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row>
    <row r="171" spans="2:40" ht="33" customHeight="1">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row>
    <row r="172" spans="2:40" ht="33" customHeight="1">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row>
    <row r="173" spans="2:40" ht="33" customHeight="1">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row>
    <row r="174" spans="2:40" ht="33" customHeight="1">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row>
    <row r="175" spans="2:40" ht="33" customHeight="1">
      <c r="B175" s="268"/>
      <c r="C175" s="268"/>
      <c r="D175" s="268"/>
      <c r="E175" s="268"/>
      <c r="F175" s="268"/>
      <c r="G175" s="268"/>
      <c r="H175" s="268"/>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68"/>
      <c r="AL175" s="268"/>
      <c r="AM175" s="268"/>
      <c r="AN175" s="268"/>
    </row>
    <row r="176" spans="2:40" ht="33" customHeight="1">
      <c r="B176" s="268"/>
      <c r="C176" s="268"/>
      <c r="D176" s="268"/>
      <c r="E176" s="268"/>
      <c r="F176" s="268"/>
      <c r="G176" s="268"/>
      <c r="H176" s="268"/>
      <c r="I176" s="268"/>
      <c r="J176" s="268"/>
      <c r="K176" s="268"/>
      <c r="L176" s="268"/>
      <c r="M176" s="268"/>
      <c r="N176" s="268"/>
      <c r="O176" s="268"/>
      <c r="P176" s="268"/>
      <c r="Q176" s="268"/>
      <c r="R176" s="268"/>
      <c r="S176" s="268"/>
      <c r="T176" s="268"/>
      <c r="U176" s="268"/>
      <c r="V176" s="268"/>
      <c r="W176" s="268"/>
      <c r="X176" s="268"/>
      <c r="Y176" s="268"/>
      <c r="Z176" s="268"/>
      <c r="AA176" s="268"/>
      <c r="AB176" s="268"/>
      <c r="AC176" s="268"/>
      <c r="AD176" s="268"/>
      <c r="AE176" s="268"/>
      <c r="AF176" s="268"/>
      <c r="AG176" s="268"/>
      <c r="AH176" s="268"/>
      <c r="AI176" s="268"/>
      <c r="AJ176" s="268"/>
      <c r="AK176" s="268"/>
      <c r="AL176" s="268"/>
      <c r="AM176" s="268"/>
      <c r="AN176" s="268"/>
    </row>
    <row r="177" spans="2:40" ht="33" customHeight="1">
      <c r="B177" s="268"/>
      <c r="C177" s="268"/>
      <c r="D177" s="268"/>
      <c r="E177" s="268"/>
      <c r="F177" s="268"/>
      <c r="G177" s="268"/>
      <c r="H177" s="268"/>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68"/>
      <c r="AL177" s="268"/>
      <c r="AM177" s="268"/>
      <c r="AN177" s="268"/>
    </row>
    <row r="178" spans="2:40" ht="33" customHeight="1">
      <c r="B178" s="268"/>
      <c r="C178" s="268"/>
      <c r="D178" s="268"/>
      <c r="E178" s="268"/>
      <c r="F178" s="268"/>
      <c r="G178" s="268"/>
      <c r="H178" s="268"/>
      <c r="I178" s="268"/>
      <c r="J178" s="268"/>
      <c r="K178" s="268"/>
      <c r="L178" s="268"/>
      <c r="M178" s="268"/>
      <c r="N178" s="268"/>
      <c r="O178" s="268"/>
      <c r="P178" s="268"/>
      <c r="Q178" s="268"/>
      <c r="R178" s="268"/>
      <c r="S178" s="268"/>
      <c r="T178" s="268"/>
      <c r="U178" s="268"/>
      <c r="V178" s="268"/>
      <c r="W178" s="268"/>
      <c r="X178" s="268"/>
      <c r="Y178" s="268"/>
      <c r="Z178" s="268"/>
      <c r="AA178" s="268"/>
      <c r="AB178" s="268"/>
      <c r="AC178" s="268"/>
      <c r="AD178" s="268"/>
      <c r="AE178" s="268"/>
      <c r="AF178" s="268"/>
      <c r="AG178" s="268"/>
      <c r="AH178" s="268"/>
      <c r="AI178" s="268"/>
      <c r="AJ178" s="268"/>
      <c r="AK178" s="268"/>
      <c r="AL178" s="268"/>
      <c r="AM178" s="268"/>
      <c r="AN178" s="268"/>
    </row>
    <row r="179" spans="2:40" ht="33" customHeight="1">
      <c r="B179" s="268"/>
      <c r="C179" s="268"/>
      <c r="D179" s="268"/>
      <c r="E179" s="268"/>
      <c r="F179" s="268"/>
      <c r="G179" s="268"/>
      <c r="H179" s="268"/>
      <c r="I179" s="268"/>
      <c r="J179" s="268"/>
      <c r="K179" s="268"/>
      <c r="L179" s="268"/>
      <c r="M179" s="268"/>
      <c r="N179" s="268"/>
      <c r="O179" s="268"/>
      <c r="P179" s="268"/>
      <c r="Q179" s="268"/>
      <c r="R179" s="268"/>
      <c r="S179" s="268"/>
      <c r="T179" s="268"/>
      <c r="U179" s="268"/>
      <c r="V179" s="268"/>
      <c r="W179" s="268"/>
      <c r="X179" s="268"/>
      <c r="Y179" s="268"/>
      <c r="Z179" s="268"/>
      <c r="AA179" s="268"/>
      <c r="AB179" s="268"/>
      <c r="AC179" s="268"/>
      <c r="AD179" s="268"/>
      <c r="AE179" s="268"/>
      <c r="AF179" s="268"/>
      <c r="AG179" s="268"/>
      <c r="AH179" s="268"/>
      <c r="AI179" s="268"/>
      <c r="AJ179" s="268"/>
      <c r="AK179" s="268"/>
      <c r="AL179" s="268"/>
      <c r="AM179" s="268"/>
      <c r="AN179" s="268"/>
    </row>
    <row r="180" spans="2:40" ht="33" customHeight="1">
      <c r="B180" s="268"/>
      <c r="C180" s="268"/>
      <c r="D180" s="268"/>
      <c r="E180" s="268"/>
      <c r="F180" s="268"/>
      <c r="G180" s="268"/>
      <c r="H180" s="268"/>
      <c r="I180" s="268"/>
      <c r="J180" s="268"/>
      <c r="K180" s="268"/>
      <c r="L180" s="268"/>
      <c r="M180" s="268"/>
      <c r="N180" s="268"/>
      <c r="O180" s="268"/>
      <c r="P180" s="268"/>
      <c r="Q180" s="268"/>
      <c r="R180" s="268"/>
      <c r="S180" s="268"/>
      <c r="T180" s="268"/>
      <c r="U180" s="268"/>
      <c r="V180" s="268"/>
      <c r="W180" s="268"/>
      <c r="X180" s="268"/>
      <c r="Y180" s="268"/>
      <c r="Z180" s="268"/>
      <c r="AA180" s="268"/>
      <c r="AB180" s="268"/>
      <c r="AC180" s="268"/>
      <c r="AD180" s="268"/>
      <c r="AE180" s="268"/>
      <c r="AF180" s="268"/>
      <c r="AG180" s="268"/>
      <c r="AH180" s="268"/>
      <c r="AI180" s="268"/>
      <c r="AJ180" s="268"/>
      <c r="AK180" s="268"/>
      <c r="AL180" s="268"/>
      <c r="AM180" s="268"/>
      <c r="AN180" s="268"/>
    </row>
    <row r="181" spans="2:40" ht="33" customHeight="1">
      <c r="B181" s="268"/>
      <c r="C181" s="268"/>
      <c r="D181" s="268"/>
      <c r="E181" s="268"/>
      <c r="F181" s="268"/>
      <c r="G181" s="268"/>
      <c r="H181" s="268"/>
      <c r="I181" s="268"/>
      <c r="J181" s="268"/>
      <c r="K181" s="268"/>
      <c r="L181" s="268"/>
      <c r="M181" s="268"/>
      <c r="N181" s="268"/>
      <c r="O181" s="268"/>
      <c r="P181" s="268"/>
      <c r="Q181" s="268"/>
      <c r="R181" s="268"/>
      <c r="S181" s="268"/>
      <c r="T181" s="268"/>
      <c r="U181" s="268"/>
      <c r="V181" s="268"/>
      <c r="W181" s="268"/>
      <c r="X181" s="268"/>
      <c r="Y181" s="268"/>
      <c r="Z181" s="268"/>
      <c r="AA181" s="268"/>
      <c r="AB181" s="268"/>
      <c r="AC181" s="268"/>
      <c r="AD181" s="268"/>
      <c r="AE181" s="268"/>
      <c r="AF181" s="268"/>
      <c r="AG181" s="268"/>
      <c r="AH181" s="268"/>
      <c r="AI181" s="268"/>
      <c r="AJ181" s="268"/>
      <c r="AK181" s="268"/>
      <c r="AL181" s="268"/>
      <c r="AM181" s="268"/>
      <c r="AN181" s="268"/>
    </row>
    <row r="182" spans="2:40" ht="33" customHeight="1">
      <c r="B182" s="268"/>
      <c r="C182" s="268"/>
      <c r="D182" s="268"/>
      <c r="E182" s="268"/>
      <c r="F182" s="268"/>
      <c r="G182" s="268"/>
      <c r="H182" s="268"/>
      <c r="I182" s="268"/>
      <c r="J182" s="268"/>
      <c r="K182" s="268"/>
      <c r="L182" s="268"/>
      <c r="M182" s="268"/>
      <c r="N182" s="268"/>
      <c r="O182" s="268"/>
      <c r="P182" s="268"/>
      <c r="Q182" s="268"/>
      <c r="R182" s="268"/>
      <c r="S182" s="268"/>
      <c r="T182" s="268"/>
      <c r="U182" s="268"/>
      <c r="V182" s="268"/>
      <c r="W182" s="268"/>
      <c r="X182" s="268"/>
      <c r="Y182" s="268"/>
      <c r="Z182" s="268"/>
      <c r="AA182" s="268"/>
      <c r="AB182" s="268"/>
      <c r="AC182" s="268"/>
      <c r="AD182" s="268"/>
      <c r="AE182" s="268"/>
      <c r="AF182" s="268"/>
      <c r="AG182" s="268"/>
      <c r="AH182" s="268"/>
      <c r="AI182" s="268"/>
      <c r="AJ182" s="268"/>
      <c r="AK182" s="268"/>
      <c r="AL182" s="268"/>
      <c r="AM182" s="268"/>
      <c r="AN182" s="268"/>
    </row>
    <row r="183" spans="2:40" ht="83.55" customHeight="1">
      <c r="B183" s="268"/>
      <c r="C183" s="268"/>
      <c r="D183" s="268"/>
      <c r="E183" s="268"/>
      <c r="F183" s="268"/>
      <c r="G183" s="268"/>
      <c r="H183" s="268"/>
      <c r="I183" s="268"/>
      <c r="J183" s="268"/>
      <c r="K183" s="268"/>
      <c r="L183" s="268"/>
      <c r="M183" s="268"/>
      <c r="N183" s="268"/>
      <c r="O183" s="268"/>
      <c r="P183" s="268"/>
      <c r="Q183" s="268"/>
      <c r="R183" s="268"/>
      <c r="S183" s="268"/>
      <c r="T183" s="268"/>
      <c r="U183" s="268"/>
      <c r="V183" s="268"/>
      <c r="W183" s="268"/>
      <c r="X183" s="268"/>
      <c r="Y183" s="268"/>
      <c r="Z183" s="268"/>
      <c r="AA183" s="268"/>
      <c r="AB183" s="268"/>
      <c r="AC183" s="268"/>
      <c r="AD183" s="268"/>
      <c r="AE183" s="268"/>
      <c r="AF183" s="268"/>
      <c r="AG183" s="268"/>
      <c r="AH183" s="268"/>
      <c r="AI183" s="268"/>
      <c r="AJ183" s="268"/>
      <c r="AK183" s="268"/>
      <c r="AL183" s="268"/>
      <c r="AM183" s="268"/>
      <c r="AN183" s="268"/>
    </row>
    <row r="184" spans="2:40" ht="40.049999999999997" customHeight="1">
      <c r="B184" s="269" t="s">
        <v>171</v>
      </c>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0"/>
      <c r="AD184" s="270"/>
      <c r="AE184" s="270"/>
      <c r="AF184" s="270"/>
      <c r="AG184" s="270"/>
      <c r="AH184" s="270"/>
      <c r="AI184" s="270"/>
      <c r="AJ184" s="270"/>
      <c r="AK184" s="270"/>
      <c r="AL184" s="270"/>
      <c r="AM184" s="270"/>
      <c r="AN184" s="271"/>
    </row>
    <row r="185" spans="2:40" ht="64.95" customHeight="1">
      <c r="C185" s="272" t="s">
        <v>185</v>
      </c>
      <c r="D185" s="272"/>
      <c r="E185" s="272"/>
      <c r="F185" s="272"/>
      <c r="G185" s="272"/>
      <c r="H185" s="272"/>
      <c r="I185" s="272"/>
      <c r="J185" s="263" t="s">
        <v>146</v>
      </c>
      <c r="K185" s="263"/>
      <c r="L185" s="263"/>
      <c r="M185" s="263"/>
      <c r="N185" s="263"/>
      <c r="O185" s="263"/>
      <c r="P185" s="263"/>
      <c r="Q185" s="164" t="str">
        <f>'（東京都送付用）①'!Q59</f>
        <v>□</v>
      </c>
      <c r="R185" s="264" t="s">
        <v>175</v>
      </c>
      <c r="S185" s="264"/>
      <c r="T185" s="264"/>
      <c r="U185" s="264"/>
      <c r="V185" s="264"/>
      <c r="W185" s="264"/>
      <c r="X185" s="264"/>
      <c r="Y185" s="165" t="str">
        <f>'（東京都送付用）①'!Y59</f>
        <v>□</v>
      </c>
      <c r="Z185" s="264" t="s">
        <v>176</v>
      </c>
      <c r="AA185" s="264"/>
      <c r="AB185" s="264"/>
      <c r="AC185" s="264"/>
      <c r="AD185" s="264"/>
      <c r="AE185" s="264"/>
      <c r="AF185" s="165" t="str">
        <f>'（東京都送付用）①'!AF59</f>
        <v>□</v>
      </c>
      <c r="AG185" s="264" t="s">
        <v>177</v>
      </c>
      <c r="AH185" s="264"/>
      <c r="AI185" s="264"/>
      <c r="AJ185" s="264"/>
      <c r="AK185" s="264"/>
      <c r="AL185" s="264"/>
      <c r="AM185" s="265"/>
      <c r="AN185" s="10"/>
    </row>
    <row r="186" spans="2:40" ht="64.95" customHeight="1">
      <c r="C186" s="272"/>
      <c r="D186" s="272"/>
      <c r="E186" s="272"/>
      <c r="F186" s="272"/>
      <c r="G186" s="272"/>
      <c r="H186" s="272"/>
      <c r="I186" s="272"/>
      <c r="J186" s="263"/>
      <c r="K186" s="263"/>
      <c r="L186" s="263"/>
      <c r="M186" s="263"/>
      <c r="N186" s="263"/>
      <c r="O186" s="263"/>
      <c r="P186" s="263"/>
      <c r="Q186" s="166" t="str">
        <f>'（東京都送付用）①'!Q60</f>
        <v>□</v>
      </c>
      <c r="R186" s="273" t="s">
        <v>178</v>
      </c>
      <c r="S186" s="273"/>
      <c r="T186" s="273"/>
      <c r="U186" s="273"/>
      <c r="V186" s="167" t="str">
        <f>'（東京都送付用）①'!V60</f>
        <v>□</v>
      </c>
      <c r="W186" s="273" t="s">
        <v>179</v>
      </c>
      <c r="X186" s="273"/>
      <c r="Y186" s="273"/>
      <c r="Z186" s="273"/>
      <c r="AA186" s="273"/>
      <c r="AB186" s="167" t="str">
        <f>'（東京都送付用）①'!AB60</f>
        <v>□</v>
      </c>
      <c r="AC186" s="266" t="s">
        <v>187</v>
      </c>
      <c r="AD186" s="266"/>
      <c r="AE186" s="266"/>
      <c r="AF186" s="266"/>
      <c r="AG186" s="266"/>
      <c r="AH186" s="266"/>
      <c r="AI186" s="262" t="str">
        <f>IF('（東京都送付用）①'!AI60="","",'（東京都送付用）①'!AI60)</f>
        <v/>
      </c>
      <c r="AJ186" s="262"/>
      <c r="AK186" s="262"/>
      <c r="AL186" s="262"/>
      <c r="AM186" s="168" t="s">
        <v>180</v>
      </c>
    </row>
    <row r="187" spans="2:40" ht="64.95" customHeight="1">
      <c r="B187" s="11"/>
      <c r="C187" s="272"/>
      <c r="D187" s="272"/>
      <c r="E187" s="272"/>
      <c r="F187" s="272"/>
      <c r="G187" s="272"/>
      <c r="H187" s="272"/>
      <c r="I187" s="272"/>
      <c r="J187" s="263" t="s">
        <v>147</v>
      </c>
      <c r="K187" s="263"/>
      <c r="L187" s="263"/>
      <c r="M187" s="263"/>
      <c r="N187" s="263"/>
      <c r="O187" s="263"/>
      <c r="P187" s="263"/>
      <c r="Q187" s="164" t="str">
        <f>'（東京都送付用）①'!Q61</f>
        <v>□</v>
      </c>
      <c r="R187" s="264" t="s">
        <v>175</v>
      </c>
      <c r="S187" s="264"/>
      <c r="T187" s="264"/>
      <c r="U187" s="264"/>
      <c r="V187" s="264"/>
      <c r="W187" s="264"/>
      <c r="X187" s="264"/>
      <c r="Y187" s="165" t="str">
        <f>'（東京都送付用）①'!Y61</f>
        <v>□</v>
      </c>
      <c r="Z187" s="264" t="s">
        <v>181</v>
      </c>
      <c r="AA187" s="264"/>
      <c r="AB187" s="264"/>
      <c r="AC187" s="264"/>
      <c r="AD187" s="264"/>
      <c r="AE187" s="264"/>
      <c r="AF187" s="165" t="str">
        <f>'（東京都送付用）①'!AF61</f>
        <v>□</v>
      </c>
      <c r="AG187" s="264" t="s">
        <v>182</v>
      </c>
      <c r="AH187" s="264"/>
      <c r="AI187" s="264"/>
      <c r="AJ187" s="264"/>
      <c r="AK187" s="264"/>
      <c r="AL187" s="264"/>
      <c r="AM187" s="265"/>
      <c r="AN187" s="10"/>
    </row>
    <row r="188" spans="2:40" ht="64.95" customHeight="1">
      <c r="B188" s="11"/>
      <c r="C188" s="272"/>
      <c r="D188" s="272"/>
      <c r="E188" s="272"/>
      <c r="F188" s="272"/>
      <c r="G188" s="272"/>
      <c r="H188" s="272"/>
      <c r="I188" s="272"/>
      <c r="J188" s="263"/>
      <c r="K188" s="263"/>
      <c r="L188" s="263"/>
      <c r="M188" s="263"/>
      <c r="N188" s="263"/>
      <c r="O188" s="263"/>
      <c r="P188" s="263"/>
      <c r="Q188" s="169" t="str">
        <f>'（東京都送付用）①'!Q62</f>
        <v>□</v>
      </c>
      <c r="R188" s="266" t="s">
        <v>183</v>
      </c>
      <c r="S188" s="266"/>
      <c r="T188" s="266"/>
      <c r="U188" s="266"/>
      <c r="V188" s="266"/>
      <c r="W188" s="266"/>
      <c r="X188" s="266"/>
      <c r="Y188" s="266"/>
      <c r="Z188" s="170" t="str">
        <f>'（東京都送付用）①'!Z62</f>
        <v>□</v>
      </c>
      <c r="AA188" s="266" t="s">
        <v>184</v>
      </c>
      <c r="AB188" s="266"/>
      <c r="AC188" s="266"/>
      <c r="AD188" s="266"/>
      <c r="AE188" s="262" t="str">
        <f>IF('（東京都送付用）①'!AE62="","",'（東京都送付用）①'!AE62)</f>
        <v/>
      </c>
      <c r="AF188" s="262"/>
      <c r="AG188" s="262"/>
      <c r="AH188" s="262"/>
      <c r="AI188" s="262"/>
      <c r="AJ188" s="262"/>
      <c r="AK188" s="262"/>
      <c r="AL188" s="262"/>
      <c r="AM188" s="171" t="s">
        <v>180</v>
      </c>
      <c r="AN188" s="10"/>
    </row>
    <row r="189" spans="2:40" ht="41.55" customHeight="1">
      <c r="AI189" s="133" t="s">
        <v>193</v>
      </c>
    </row>
  </sheetData>
  <sheetProtection sheet="1" objects="1" scenarios="1" selectLockedCells="1" selectUnlockedCells="1"/>
  <mergeCells count="349">
    <mergeCell ref="AF21:AH21"/>
    <mergeCell ref="B12:X13"/>
    <mergeCell ref="Z12:AE13"/>
    <mergeCell ref="AG12:AM13"/>
    <mergeCell ref="K14:X14"/>
    <mergeCell ref="Z14:AE17"/>
    <mergeCell ref="AG14:AM17"/>
    <mergeCell ref="N15:W15"/>
    <mergeCell ref="U2:AB2"/>
    <mergeCell ref="E4:W4"/>
    <mergeCell ref="AC4:AG4"/>
    <mergeCell ref="AE6:AN6"/>
    <mergeCell ref="AE7:AN10"/>
    <mergeCell ref="R10:U10"/>
    <mergeCell ref="W10:X10"/>
    <mergeCell ref="Z10:AA10"/>
    <mergeCell ref="AK30:AN30"/>
    <mergeCell ref="E22:I24"/>
    <mergeCell ref="J22:M22"/>
    <mergeCell ref="N22:P22"/>
    <mergeCell ref="R22:U22"/>
    <mergeCell ref="V22:AN22"/>
    <mergeCell ref="B19:D24"/>
    <mergeCell ref="E19:I19"/>
    <mergeCell ref="AD19:AE21"/>
    <mergeCell ref="AF19:AN19"/>
    <mergeCell ref="E20:I21"/>
    <mergeCell ref="J20:S20"/>
    <mergeCell ref="T20:AC20"/>
    <mergeCell ref="AF20:AH20"/>
    <mergeCell ref="AI20:AK20"/>
    <mergeCell ref="AL20:AN20"/>
    <mergeCell ref="J23:AN23"/>
    <mergeCell ref="J24:W24"/>
    <mergeCell ref="X24:AA24"/>
    <mergeCell ref="AB24:AD24"/>
    <mergeCell ref="AF24:AI24"/>
    <mergeCell ref="AK24:AN24"/>
    <mergeCell ref="J21:S21"/>
    <mergeCell ref="T21:AC21"/>
    <mergeCell ref="AL34:AL35"/>
    <mergeCell ref="AM34:AM35"/>
    <mergeCell ref="AN34:AN35"/>
    <mergeCell ref="AI21:AK21"/>
    <mergeCell ref="AL21:AN21"/>
    <mergeCell ref="B25:D30"/>
    <mergeCell ref="E25:I27"/>
    <mergeCell ref="J25:S25"/>
    <mergeCell ref="T25:AC25"/>
    <mergeCell ref="AD25:AF27"/>
    <mergeCell ref="AG25:AN26"/>
    <mergeCell ref="J26:S27"/>
    <mergeCell ref="T26:AC27"/>
    <mergeCell ref="AG27:AN27"/>
    <mergeCell ref="E28:I30"/>
    <mergeCell ref="J28:M28"/>
    <mergeCell ref="N28:P28"/>
    <mergeCell ref="R28:U28"/>
    <mergeCell ref="V28:AN28"/>
    <mergeCell ref="J29:AN29"/>
    <mergeCell ref="J30:W30"/>
    <mergeCell ref="X30:AA30"/>
    <mergeCell ref="AB30:AD30"/>
    <mergeCell ref="AF30:AI30"/>
    <mergeCell ref="Z34:AG35"/>
    <mergeCell ref="AH34:AH35"/>
    <mergeCell ref="AI34:AI35"/>
    <mergeCell ref="AJ34:AJ35"/>
    <mergeCell ref="H31:Y31"/>
    <mergeCell ref="Z31:AG33"/>
    <mergeCell ref="AH31:AI33"/>
    <mergeCell ref="AJ31:AJ33"/>
    <mergeCell ref="AK31:AK33"/>
    <mergeCell ref="AK34:AK35"/>
    <mergeCell ref="B35:F35"/>
    <mergeCell ref="H35:Y35"/>
    <mergeCell ref="B36:D41"/>
    <mergeCell ref="E36:G38"/>
    <mergeCell ref="H36:AC38"/>
    <mergeCell ref="AD36:AF38"/>
    <mergeCell ref="AG36:AN38"/>
    <mergeCell ref="B31:F34"/>
    <mergeCell ref="E39:G41"/>
    <mergeCell ref="H39:K39"/>
    <mergeCell ref="L39:N39"/>
    <mergeCell ref="P39:S39"/>
    <mergeCell ref="T39:AN39"/>
    <mergeCell ref="H40:AN40"/>
    <mergeCell ref="H41:U41"/>
    <mergeCell ref="Y41:AB41"/>
    <mergeCell ref="AD41:AG41"/>
    <mergeCell ref="AI41:AN41"/>
    <mergeCell ref="AL31:AL33"/>
    <mergeCell ref="AM31:AM33"/>
    <mergeCell ref="AN31:AN33"/>
    <mergeCell ref="N32:O32"/>
    <mergeCell ref="H33:Y33"/>
    <mergeCell ref="Q34:R34"/>
    <mergeCell ref="AI60:AL60"/>
    <mergeCell ref="J61:P62"/>
    <mergeCell ref="R61:X61"/>
    <mergeCell ref="Z61:AE61"/>
    <mergeCell ref="AG61:AM61"/>
    <mergeCell ref="R62:Y62"/>
    <mergeCell ref="AA62:AD62"/>
    <mergeCell ref="AE62:AL62"/>
    <mergeCell ref="B42:AN57"/>
    <mergeCell ref="B58:AN58"/>
    <mergeCell ref="C59:I62"/>
    <mergeCell ref="J59:P60"/>
    <mergeCell ref="R59:X59"/>
    <mergeCell ref="Z59:AE59"/>
    <mergeCell ref="AG59:AM59"/>
    <mergeCell ref="R60:U60"/>
    <mergeCell ref="W60:AA60"/>
    <mergeCell ref="AC60:AH60"/>
    <mergeCell ref="AF84:AH84"/>
    <mergeCell ref="B75:X76"/>
    <mergeCell ref="Z75:AE76"/>
    <mergeCell ref="AG75:AM76"/>
    <mergeCell ref="K77:X77"/>
    <mergeCell ref="Z77:AE80"/>
    <mergeCell ref="AG77:AM80"/>
    <mergeCell ref="N78:W78"/>
    <mergeCell ref="U65:AB65"/>
    <mergeCell ref="E67:W67"/>
    <mergeCell ref="AC67:AG67"/>
    <mergeCell ref="AE69:AN69"/>
    <mergeCell ref="AE70:AN73"/>
    <mergeCell ref="R73:U73"/>
    <mergeCell ref="W73:X73"/>
    <mergeCell ref="Z73:AA73"/>
    <mergeCell ref="AK93:AN93"/>
    <mergeCell ref="E85:I87"/>
    <mergeCell ref="J85:M85"/>
    <mergeCell ref="N85:P85"/>
    <mergeCell ref="R85:U85"/>
    <mergeCell ref="V85:AN85"/>
    <mergeCell ref="B82:D87"/>
    <mergeCell ref="E82:I82"/>
    <mergeCell ref="AD82:AE84"/>
    <mergeCell ref="AF82:AN82"/>
    <mergeCell ref="E83:I84"/>
    <mergeCell ref="J83:S83"/>
    <mergeCell ref="T83:AC83"/>
    <mergeCell ref="AF83:AH83"/>
    <mergeCell ref="AI83:AK83"/>
    <mergeCell ref="AL83:AN83"/>
    <mergeCell ref="J86:AN86"/>
    <mergeCell ref="J87:W87"/>
    <mergeCell ref="X87:AA87"/>
    <mergeCell ref="AB87:AD87"/>
    <mergeCell ref="AF87:AI87"/>
    <mergeCell ref="AK87:AN87"/>
    <mergeCell ref="J84:S84"/>
    <mergeCell ref="T84:AC84"/>
    <mergeCell ref="AL97:AL98"/>
    <mergeCell ref="AM97:AM98"/>
    <mergeCell ref="AN97:AN98"/>
    <mergeCell ref="AI84:AK84"/>
    <mergeCell ref="AL84:AN84"/>
    <mergeCell ref="B88:D93"/>
    <mergeCell ref="E88:I90"/>
    <mergeCell ref="J88:S88"/>
    <mergeCell ref="T88:AC88"/>
    <mergeCell ref="AD88:AF90"/>
    <mergeCell ref="AG88:AN89"/>
    <mergeCell ref="J89:S90"/>
    <mergeCell ref="T89:AC90"/>
    <mergeCell ref="AG90:AN90"/>
    <mergeCell ref="E91:I93"/>
    <mergeCell ref="J91:M91"/>
    <mergeCell ref="N91:P91"/>
    <mergeCell ref="R91:U91"/>
    <mergeCell ref="V91:AN91"/>
    <mergeCell ref="J92:AN92"/>
    <mergeCell ref="J93:W93"/>
    <mergeCell ref="X93:AA93"/>
    <mergeCell ref="AB93:AD93"/>
    <mergeCell ref="AF93:AI93"/>
    <mergeCell ref="Z97:AG98"/>
    <mergeCell ref="AH97:AH98"/>
    <mergeCell ref="AI97:AI98"/>
    <mergeCell ref="AJ97:AJ98"/>
    <mergeCell ref="H94:Y94"/>
    <mergeCell ref="Z94:AG96"/>
    <mergeCell ref="AH94:AI96"/>
    <mergeCell ref="AJ94:AJ96"/>
    <mergeCell ref="AK94:AK96"/>
    <mergeCell ref="AK97:AK98"/>
    <mergeCell ref="B98:F98"/>
    <mergeCell ref="H98:Y98"/>
    <mergeCell ref="B99:D104"/>
    <mergeCell ref="E99:G101"/>
    <mergeCell ref="H99:AC101"/>
    <mergeCell ref="AD99:AF101"/>
    <mergeCell ref="AG99:AN101"/>
    <mergeCell ref="B94:F97"/>
    <mergeCell ref="E102:G104"/>
    <mergeCell ref="H102:K102"/>
    <mergeCell ref="L102:N102"/>
    <mergeCell ref="P102:S102"/>
    <mergeCell ref="T102:AN102"/>
    <mergeCell ref="H103:AN103"/>
    <mergeCell ref="H104:U104"/>
    <mergeCell ref="Y104:AB104"/>
    <mergeCell ref="AD104:AG104"/>
    <mergeCell ref="AI104:AN104"/>
    <mergeCell ref="AL94:AL96"/>
    <mergeCell ref="AM94:AM96"/>
    <mergeCell ref="AN94:AN96"/>
    <mergeCell ref="N95:O95"/>
    <mergeCell ref="H96:Y96"/>
    <mergeCell ref="Q97:R97"/>
    <mergeCell ref="AI123:AL123"/>
    <mergeCell ref="J124:P125"/>
    <mergeCell ref="R124:X124"/>
    <mergeCell ref="Z124:AE124"/>
    <mergeCell ref="AG124:AM124"/>
    <mergeCell ref="R125:Y125"/>
    <mergeCell ref="AA125:AD125"/>
    <mergeCell ref="AE125:AL125"/>
    <mergeCell ref="B105:AN120"/>
    <mergeCell ref="B121:AN121"/>
    <mergeCell ref="C122:I125"/>
    <mergeCell ref="J122:P123"/>
    <mergeCell ref="R122:X122"/>
    <mergeCell ref="Z122:AE122"/>
    <mergeCell ref="AG122:AM122"/>
    <mergeCell ref="R123:U123"/>
    <mergeCell ref="W123:AA123"/>
    <mergeCell ref="AC123:AH123"/>
    <mergeCell ref="AF147:AH147"/>
    <mergeCell ref="B138:X139"/>
    <mergeCell ref="Z138:AE139"/>
    <mergeCell ref="AG138:AM139"/>
    <mergeCell ref="K140:X140"/>
    <mergeCell ref="Z140:AE143"/>
    <mergeCell ref="AG140:AM143"/>
    <mergeCell ref="N141:W141"/>
    <mergeCell ref="U128:AB128"/>
    <mergeCell ref="AC128:AN128"/>
    <mergeCell ref="E130:W130"/>
    <mergeCell ref="AC130:AG130"/>
    <mergeCell ref="AE132:AN132"/>
    <mergeCell ref="AE133:AN136"/>
    <mergeCell ref="R136:U136"/>
    <mergeCell ref="W136:X136"/>
    <mergeCell ref="Z136:AA136"/>
    <mergeCell ref="AK156:AN156"/>
    <mergeCell ref="E148:I150"/>
    <mergeCell ref="J148:M148"/>
    <mergeCell ref="N148:P148"/>
    <mergeCell ref="R148:U148"/>
    <mergeCell ref="V148:AN148"/>
    <mergeCell ref="B145:D150"/>
    <mergeCell ref="E145:I145"/>
    <mergeCell ref="AD145:AE147"/>
    <mergeCell ref="AF145:AN145"/>
    <mergeCell ref="E146:I147"/>
    <mergeCell ref="J146:S146"/>
    <mergeCell ref="T146:AC146"/>
    <mergeCell ref="AF146:AH146"/>
    <mergeCell ref="AI146:AK146"/>
    <mergeCell ref="AL146:AN146"/>
    <mergeCell ref="J149:AN149"/>
    <mergeCell ref="J150:W150"/>
    <mergeCell ref="X150:AA150"/>
    <mergeCell ref="AB150:AD150"/>
    <mergeCell ref="AF150:AI150"/>
    <mergeCell ref="AK150:AN150"/>
    <mergeCell ref="J147:S147"/>
    <mergeCell ref="T147:AC147"/>
    <mergeCell ref="AL160:AL161"/>
    <mergeCell ref="AM160:AM161"/>
    <mergeCell ref="AN160:AN161"/>
    <mergeCell ref="AI147:AK147"/>
    <mergeCell ref="AL147:AN147"/>
    <mergeCell ref="B151:D156"/>
    <mergeCell ref="E151:I153"/>
    <mergeCell ref="J151:S151"/>
    <mergeCell ref="T151:AC151"/>
    <mergeCell ref="AD151:AF153"/>
    <mergeCell ref="AG151:AN152"/>
    <mergeCell ref="J152:S153"/>
    <mergeCell ref="T152:AC153"/>
    <mergeCell ref="AG153:AN153"/>
    <mergeCell ref="E154:I156"/>
    <mergeCell ref="J154:M154"/>
    <mergeCell ref="N154:P154"/>
    <mergeCell ref="R154:U154"/>
    <mergeCell ref="V154:AN154"/>
    <mergeCell ref="J155:AN155"/>
    <mergeCell ref="J156:W156"/>
    <mergeCell ref="X156:AA156"/>
    <mergeCell ref="AB156:AD156"/>
    <mergeCell ref="AF156:AI156"/>
    <mergeCell ref="Z160:AG161"/>
    <mergeCell ref="AH160:AH161"/>
    <mergeCell ref="AI160:AI161"/>
    <mergeCell ref="AJ160:AJ161"/>
    <mergeCell ref="H157:Y157"/>
    <mergeCell ref="Z157:AG159"/>
    <mergeCell ref="AH157:AI159"/>
    <mergeCell ref="AJ157:AJ159"/>
    <mergeCell ref="AK157:AK159"/>
    <mergeCell ref="AK160:AK161"/>
    <mergeCell ref="B161:F161"/>
    <mergeCell ref="H161:Y161"/>
    <mergeCell ref="B162:D167"/>
    <mergeCell ref="E162:G164"/>
    <mergeCell ref="H162:AC164"/>
    <mergeCell ref="AD162:AF164"/>
    <mergeCell ref="AG162:AN164"/>
    <mergeCell ref="B157:F160"/>
    <mergeCell ref="E165:G167"/>
    <mergeCell ref="H165:K165"/>
    <mergeCell ref="L165:N165"/>
    <mergeCell ref="P165:S165"/>
    <mergeCell ref="T165:AN165"/>
    <mergeCell ref="H166:AN166"/>
    <mergeCell ref="H167:U167"/>
    <mergeCell ref="Y167:AB167"/>
    <mergeCell ref="AD167:AG167"/>
    <mergeCell ref="AI167:AN167"/>
    <mergeCell ref="AL157:AL159"/>
    <mergeCell ref="AM157:AM159"/>
    <mergeCell ref="AN157:AN159"/>
    <mergeCell ref="N158:O158"/>
    <mergeCell ref="H159:Y159"/>
    <mergeCell ref="Q160:R160"/>
    <mergeCell ref="AI186:AL186"/>
    <mergeCell ref="J187:P188"/>
    <mergeCell ref="R187:X187"/>
    <mergeCell ref="Z187:AE187"/>
    <mergeCell ref="AG187:AM187"/>
    <mergeCell ref="R188:Y188"/>
    <mergeCell ref="AA188:AD188"/>
    <mergeCell ref="AE188:AL188"/>
    <mergeCell ref="B168:AN183"/>
    <mergeCell ref="B184:AN184"/>
    <mergeCell ref="C185:I188"/>
    <mergeCell ref="J185:P186"/>
    <mergeCell ref="R185:X185"/>
    <mergeCell ref="Z185:AE185"/>
    <mergeCell ref="AG185:AM185"/>
    <mergeCell ref="R186:U186"/>
    <mergeCell ref="W186:AA186"/>
    <mergeCell ref="AC186:AH186"/>
  </mergeCells>
  <phoneticPr fontId="3"/>
  <dataValidations count="1">
    <dataValidation allowBlank="1" showDropDown="1" showInputMessage="1" showErrorMessage="1" sqref="AC65:AN65 AH67:AN67 J82:AC82 J145:AC145 AH130:AN130 AC128 AG25:AN26" xr:uid="{E5B73D99-A974-4C21-9979-A4EFD1D932EA}"/>
  </dataValidations>
  <printOptions horizontalCentered="1"/>
  <pageMargins left="0" right="0" top="0" bottom="0" header="0" footer="0"/>
  <pageSetup paperSize="9" scale="19" fitToHeight="3" orientation="portrait" r:id="rId1"/>
  <rowBreaks count="2" manualBreakCount="2">
    <brk id="63" max="40" man="1"/>
    <brk id="126" max="40" man="1"/>
  </rowBreaks>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B0AD835B-D279-4524-A2AF-DA20BAD0EB10}">
          <x14:formula1>
            <xm:f>入力規則!$L$1:$L$2</xm:f>
          </x14:formula1>
          <xm:sqref>G31:G35 Q59:Q62 Y59 V60 AF59 AB60 Y61 AF61 Z62</xm:sqref>
        </x14:dataValidation>
        <x14:dataValidation type="list" allowBlank="1" showInputMessage="1" showErrorMessage="1" xr:uid="{0052B789-75F3-4FED-AE68-624AC3E1AA70}">
          <x14:formula1>
            <xm:f>入力規則!$J$1:$J$5</xm:f>
          </x14:formula1>
          <xm:sqref>K14</xm:sqref>
        </x14:dataValidation>
        <x14:dataValidation type="list" allowBlank="1" showInputMessage="1" showErrorMessage="1" xr:uid="{AD88975E-FD93-4DB6-B794-2EDAEF3B3257}">
          <x14:formula1>
            <xm:f>入力規則!$K$1:$K$3</xm:f>
          </x14:formula1>
          <xm:sqref>N15</xm:sqref>
        </x14:dataValidation>
        <x14:dataValidation type="list" allowBlank="1" showInputMessage="1" showErrorMessage="1" xr:uid="{74CBF767-E717-475A-B23D-4A60D0BBACA9}">
          <x14:formula1>
            <xm:f>入力規則!$D$1:$D$3</xm:f>
          </x14:formula1>
          <xm:sqref>N32 Q34</xm:sqref>
        </x14:dataValidation>
        <x14:dataValidation type="list" allowBlank="1" showInputMessage="1" showErrorMessage="1" xr:uid="{D1B116CF-9DFF-482A-B97F-CF7C60A2CE4E}">
          <x14:formula1>
            <xm:f>入力規則!$I$1:$I$10</xm:f>
          </x14:formula1>
          <xm:sqref>AC2:AN2 AH4:AN4 AH34:AN35</xm:sqref>
        </x14:dataValidation>
        <x14:dataValidation type="list" allowBlank="1" showInputMessage="1" showErrorMessage="1" xr:uid="{2945CDE1-DCA0-4D94-9BCF-B5E35EBF6A33}">
          <x14:formula1>
            <xm:f>入力規則!$E$1:$E$64</xm:f>
          </x14:formula1>
          <xm:sqref>AF21:AH21</xm:sqref>
        </x14:dataValidation>
        <x14:dataValidation type="list" allowBlank="1" showInputMessage="1" showErrorMessage="1" xr:uid="{B3A1FDFF-DAC9-43DF-B189-9F4AFD0FB131}">
          <x14:formula1>
            <xm:f>入力規則!$B$1:$B$6</xm:f>
          </x14:formula1>
          <xm:sqref>AF19:AN19</xm:sqref>
        </x14:dataValidation>
        <x14:dataValidation type="list" allowBlank="1" showInputMessage="1" showErrorMessage="1" xr:uid="{5519AAD2-4A7A-4C07-93C4-359948D0FDFC}">
          <x14:formula1>
            <xm:f>入力規則!$G$1:$G$31</xm:f>
          </x14:formula1>
          <xm:sqref>Z10:AA10 AL21:AN21 AM31</xm:sqref>
        </x14:dataValidation>
        <x14:dataValidation type="list" allowBlank="1" showInputMessage="1" showErrorMessage="1" xr:uid="{D0157378-9B34-4E5C-A989-BBE242C27445}">
          <x14:formula1>
            <xm:f>入力規則!$F$1:$F$12</xm:f>
          </x14:formula1>
          <xm:sqref>W10:X10 AI21:AK21 AK31</xm:sqref>
        </x14:dataValidation>
        <x14:dataValidation type="list" allowBlank="1" showInputMessage="1" showErrorMessage="1" xr:uid="{8662BDAE-7032-4AAD-B4B7-97A1C14C27C6}">
          <x14:formula1>
            <xm:f>入力規則!$H$1:$H$46</xm:f>
          </x14:formula1>
          <xm:sqref>R10:U10 AH31</xm:sqref>
        </x14:dataValidation>
        <x14:dataValidation type="list" allowBlank="1" showInputMessage="1" showErrorMessage="1" xr:uid="{DD09701D-C5A5-4C46-A7E4-6A65B8CC735D}">
          <x14:formula1>
            <xm:f>入力規則!$A$1:$A$3</xm:f>
          </x14:formula1>
          <xm:sqref>Z14 AN14:AN17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E2E40-0945-4EBB-A542-E21DF56D57C3}">
  <dimension ref="A1:J43"/>
  <sheetViews>
    <sheetView view="pageBreakPreview" zoomScale="85" zoomScaleNormal="100" zoomScaleSheetLayoutView="85" workbookViewId="0">
      <selection activeCell="C6" sqref="C6:E6"/>
    </sheetView>
  </sheetViews>
  <sheetFormatPr defaultRowHeight="18"/>
  <cols>
    <col min="1" max="1" width="9.09765625" style="36" customWidth="1"/>
    <col min="2" max="2" width="4.09765625" style="36" customWidth="1"/>
    <col min="3" max="3" width="12.69921875" style="36" customWidth="1"/>
    <col min="4" max="4" width="9.796875" style="36" customWidth="1"/>
    <col min="5" max="5" width="10.3984375" style="36" customWidth="1"/>
    <col min="6" max="6" width="10.796875" style="36" customWidth="1"/>
    <col min="7" max="7" width="11" style="36" customWidth="1"/>
    <col min="8" max="8" width="10.19921875" style="36" customWidth="1"/>
    <col min="9" max="9" width="10.8984375" style="36" customWidth="1"/>
    <col min="10" max="16384" width="8.796875" style="36"/>
  </cols>
  <sheetData>
    <row r="1" spans="1:10">
      <c r="B1" s="38"/>
      <c r="C1" s="37"/>
      <c r="D1" s="37"/>
      <c r="E1" s="37"/>
      <c r="F1" s="37"/>
      <c r="G1" s="37"/>
      <c r="H1" s="37"/>
      <c r="I1" s="37"/>
    </row>
    <row r="2" spans="1:10">
      <c r="B2" s="37"/>
      <c r="C2" s="37"/>
      <c r="D2" s="37"/>
      <c r="E2" s="37"/>
      <c r="F2" s="37"/>
      <c r="G2" s="37"/>
      <c r="H2" s="37"/>
      <c r="I2" s="37"/>
    </row>
    <row r="3" spans="1:10" ht="18" customHeight="1">
      <c r="A3" s="550" t="s">
        <v>4323</v>
      </c>
      <c r="B3" s="550"/>
      <c r="C3" s="550"/>
      <c r="D3" s="550"/>
      <c r="E3" s="550"/>
      <c r="F3" s="550"/>
      <c r="G3" s="550"/>
      <c r="H3" s="550"/>
      <c r="I3" s="550"/>
      <c r="J3" s="550"/>
    </row>
    <row r="4" spans="1:10" ht="18" customHeight="1">
      <c r="B4" s="37"/>
      <c r="C4" s="37"/>
      <c r="D4" s="37"/>
      <c r="E4" s="37"/>
      <c r="F4" s="37"/>
      <c r="G4" s="37"/>
      <c r="H4" s="37"/>
      <c r="I4" s="37"/>
    </row>
    <row r="5" spans="1:10" ht="18" customHeight="1">
      <c r="B5" s="65" t="s">
        <v>4348</v>
      </c>
      <c r="C5" s="65"/>
      <c r="D5" s="65"/>
      <c r="E5" s="65"/>
      <c r="F5" s="65"/>
      <c r="G5" s="65"/>
      <c r="H5" s="65"/>
      <c r="I5" s="65"/>
    </row>
    <row r="6" spans="1:10" ht="18" customHeight="1">
      <c r="B6" s="66"/>
      <c r="C6" s="558" t="s">
        <v>4349</v>
      </c>
      <c r="D6" s="558"/>
      <c r="E6" s="558"/>
      <c r="F6" s="65"/>
      <c r="G6" s="65"/>
      <c r="H6" s="65"/>
      <c r="I6" s="65"/>
    </row>
    <row r="7" spans="1:10" ht="18" customHeight="1">
      <c r="B7" s="66"/>
      <c r="C7" s="65"/>
      <c r="D7" s="65"/>
      <c r="E7" s="65"/>
      <c r="F7" s="65"/>
      <c r="G7" s="65"/>
      <c r="H7" s="65"/>
      <c r="I7" s="65"/>
    </row>
    <row r="8" spans="1:10" ht="18" customHeight="1">
      <c r="B8" s="66"/>
      <c r="C8" s="65"/>
      <c r="D8" s="65"/>
      <c r="E8" s="65"/>
      <c r="F8" s="65"/>
      <c r="G8" s="65"/>
      <c r="H8" s="65"/>
      <c r="I8" s="65"/>
    </row>
    <row r="9" spans="1:10" ht="18" customHeight="1">
      <c r="B9" s="66"/>
      <c r="C9" s="65"/>
      <c r="D9" s="65"/>
      <c r="E9" s="65"/>
      <c r="F9" s="65"/>
      <c r="G9" s="65"/>
      <c r="H9" s="65"/>
      <c r="I9" s="65"/>
    </row>
    <row r="10" spans="1:10" ht="18" customHeight="1">
      <c r="B10" s="66"/>
      <c r="C10" s="65"/>
      <c r="D10" s="65"/>
      <c r="E10" s="65"/>
      <c r="F10" s="65"/>
      <c r="G10" s="65"/>
      <c r="H10" s="65"/>
      <c r="I10" s="65"/>
    </row>
    <row r="11" spans="1:10" ht="18" customHeight="1">
      <c r="B11" s="65"/>
      <c r="C11" s="65"/>
      <c r="D11" s="65"/>
      <c r="E11" s="65"/>
      <c r="F11" s="65"/>
      <c r="G11" s="65"/>
      <c r="H11" s="65"/>
      <c r="I11" s="65"/>
    </row>
    <row r="12" spans="1:10" ht="18" customHeight="1">
      <c r="B12" s="65" t="s">
        <v>4324</v>
      </c>
      <c r="C12" s="65"/>
      <c r="D12" s="65"/>
      <c r="E12" s="65"/>
      <c r="F12" s="65"/>
      <c r="G12" s="65"/>
      <c r="H12" s="65"/>
      <c r="I12" s="65"/>
    </row>
    <row r="13" spans="1:10" ht="18" customHeight="1">
      <c r="B13" s="65" t="s">
        <v>4325</v>
      </c>
      <c r="C13" s="551"/>
      <c r="D13" s="551"/>
      <c r="E13" s="551"/>
      <c r="F13" s="551"/>
      <c r="G13" s="551"/>
      <c r="H13" s="551"/>
      <c r="I13" s="67" t="s">
        <v>4326</v>
      </c>
    </row>
    <row r="14" spans="1:10" ht="18" customHeight="1">
      <c r="B14" s="65"/>
      <c r="C14" s="65"/>
      <c r="D14" s="65"/>
      <c r="E14" s="65"/>
      <c r="F14" s="65"/>
      <c r="G14" s="65"/>
      <c r="H14" s="65"/>
      <c r="I14" s="65"/>
    </row>
    <row r="15" spans="1:10" ht="18" customHeight="1">
      <c r="B15" s="552" t="s">
        <v>4327</v>
      </c>
      <c r="C15" s="552"/>
      <c r="D15" s="552"/>
      <c r="E15" s="552"/>
      <c r="F15" s="552"/>
      <c r="G15" s="552"/>
      <c r="H15" s="552"/>
      <c r="I15" s="552"/>
    </row>
    <row r="16" spans="1:10" ht="18" customHeight="1">
      <c r="B16" s="65" t="s">
        <v>4328</v>
      </c>
      <c r="C16" s="68"/>
      <c r="D16" s="68"/>
      <c r="E16" s="68"/>
      <c r="F16" s="68"/>
      <c r="G16" s="68"/>
      <c r="H16" s="68"/>
      <c r="I16" s="68"/>
    </row>
    <row r="17" spans="2:9" ht="18" customHeight="1">
      <c r="B17" s="65" t="s">
        <v>4329</v>
      </c>
      <c r="C17" s="68"/>
      <c r="D17" s="68"/>
      <c r="E17" s="68"/>
      <c r="F17" s="68"/>
      <c r="G17" s="68"/>
      <c r="H17" s="68"/>
      <c r="I17" s="68"/>
    </row>
    <row r="18" spans="2:9" ht="18" customHeight="1">
      <c r="B18" s="69" t="s">
        <v>4330</v>
      </c>
      <c r="C18" s="68"/>
      <c r="D18" s="68"/>
      <c r="E18" s="68"/>
      <c r="F18" s="68"/>
      <c r="G18" s="68"/>
      <c r="H18" s="68"/>
      <c r="I18" s="68"/>
    </row>
    <row r="19" spans="2:9" ht="18" customHeight="1">
      <c r="B19" s="69" t="s">
        <v>4331</v>
      </c>
      <c r="C19" s="68"/>
      <c r="D19" s="68"/>
      <c r="E19" s="68"/>
      <c r="F19" s="68"/>
      <c r="G19" s="68"/>
      <c r="H19" s="68"/>
      <c r="I19" s="68"/>
    </row>
    <row r="20" spans="2:9" ht="18" customHeight="1">
      <c r="B20" s="69" t="s">
        <v>4332</v>
      </c>
      <c r="C20" s="68"/>
      <c r="D20" s="68"/>
      <c r="E20" s="68"/>
      <c r="F20" s="68"/>
      <c r="G20" s="68"/>
      <c r="H20" s="68"/>
      <c r="I20" s="68"/>
    </row>
    <row r="21" spans="2:9" ht="18" customHeight="1" thickBot="1">
      <c r="B21" s="37"/>
      <c r="C21" s="37"/>
      <c r="D21" s="37"/>
      <c r="E21" s="37"/>
      <c r="F21" s="37"/>
      <c r="G21" s="37"/>
      <c r="H21" s="37"/>
      <c r="I21" s="37"/>
    </row>
    <row r="22" spans="2:9" ht="33.6" customHeight="1">
      <c r="B22" s="553" t="s">
        <v>248</v>
      </c>
      <c r="C22" s="554"/>
      <c r="D22" s="554"/>
      <c r="E22" s="554"/>
      <c r="F22" s="554"/>
      <c r="G22" s="554"/>
      <c r="H22" s="554"/>
      <c r="I22" s="555"/>
    </row>
    <row r="23" spans="2:9" ht="18" customHeight="1">
      <c r="B23" s="70"/>
      <c r="C23" s="37"/>
      <c r="D23" s="37"/>
      <c r="E23" s="37"/>
      <c r="F23" s="37"/>
      <c r="G23" s="37"/>
      <c r="H23" s="37"/>
      <c r="I23" s="71"/>
    </row>
    <row r="24" spans="2:9" ht="18" customHeight="1">
      <c r="B24" s="556" t="s">
        <v>4333</v>
      </c>
      <c r="C24" s="552"/>
      <c r="D24" s="552"/>
      <c r="E24" s="552"/>
      <c r="F24" s="552"/>
      <c r="G24" s="552"/>
      <c r="H24" s="552"/>
      <c r="I24" s="557"/>
    </row>
    <row r="25" spans="2:9" ht="18" customHeight="1">
      <c r="B25" s="73" t="s">
        <v>4334</v>
      </c>
      <c r="C25" s="68"/>
      <c r="D25" s="68"/>
      <c r="E25" s="68"/>
      <c r="F25" s="68"/>
      <c r="G25" s="68"/>
      <c r="H25" s="68"/>
      <c r="I25" s="72"/>
    </row>
    <row r="26" spans="2:9" ht="18" customHeight="1">
      <c r="B26" s="73" t="s">
        <v>4335</v>
      </c>
      <c r="C26" s="68"/>
      <c r="D26" s="68"/>
      <c r="E26" s="68"/>
      <c r="F26" s="68"/>
      <c r="G26" s="68"/>
      <c r="H26" s="68"/>
      <c r="I26" s="72"/>
    </row>
    <row r="27" spans="2:9" ht="18" customHeight="1">
      <c r="B27" s="556" t="s">
        <v>4336</v>
      </c>
      <c r="C27" s="552"/>
      <c r="D27" s="552"/>
      <c r="E27" s="552"/>
      <c r="F27" s="552"/>
      <c r="G27" s="552"/>
      <c r="H27" s="552"/>
      <c r="I27" s="557"/>
    </row>
    <row r="28" spans="2:9" ht="18" customHeight="1">
      <c r="B28" s="73" t="s">
        <v>4337</v>
      </c>
      <c r="C28" s="68"/>
      <c r="D28" s="68"/>
      <c r="E28" s="68"/>
      <c r="F28" s="68"/>
      <c r="G28" s="68"/>
      <c r="H28" s="68"/>
      <c r="I28" s="72"/>
    </row>
    <row r="29" spans="2:9" ht="18" customHeight="1">
      <c r="B29" s="73"/>
      <c r="C29" s="65"/>
      <c r="D29" s="65"/>
      <c r="E29" s="65"/>
      <c r="F29" s="65"/>
      <c r="G29" s="65"/>
      <c r="H29" s="65"/>
      <c r="I29" s="74"/>
    </row>
    <row r="30" spans="2:9" ht="18" customHeight="1">
      <c r="B30" s="73" t="s">
        <v>4338</v>
      </c>
      <c r="C30" s="65" t="str">
        <f>入力してください!B6&amp;入力してください!B7&amp;"年"&amp;入力してください!B8&amp;"月"&amp;入力してください!B9&amp;"日"</f>
        <v>令和年月日</v>
      </c>
      <c r="D30" s="65"/>
      <c r="E30" s="65"/>
      <c r="F30" s="65"/>
      <c r="G30" s="65"/>
      <c r="H30" s="65"/>
      <c r="I30" s="74"/>
    </row>
    <row r="31" spans="2:9" ht="18" customHeight="1">
      <c r="B31" s="73"/>
      <c r="C31" s="65"/>
      <c r="D31" s="65"/>
      <c r="E31" s="65"/>
      <c r="F31" s="65"/>
      <c r="G31" s="65"/>
      <c r="H31" s="65"/>
      <c r="I31" s="74"/>
    </row>
    <row r="32" spans="2:9" ht="36.6" customHeight="1">
      <c r="B32" s="75"/>
      <c r="C32" s="66"/>
      <c r="D32" s="66"/>
      <c r="E32" s="66"/>
      <c r="F32" s="76" t="s">
        <v>4339</v>
      </c>
      <c r="G32" s="77"/>
      <c r="H32" s="543"/>
      <c r="I32" s="544"/>
    </row>
    <row r="33" spans="2:9" ht="18" customHeight="1">
      <c r="B33" s="75"/>
      <c r="C33" s="66"/>
      <c r="D33" s="65"/>
      <c r="E33" s="65"/>
      <c r="F33" s="65" t="s">
        <v>4340</v>
      </c>
      <c r="G33" s="65"/>
      <c r="H33" s="77"/>
      <c r="I33" s="78"/>
    </row>
    <row r="34" spans="2:9" ht="18" customHeight="1">
      <c r="B34" s="75"/>
      <c r="C34" s="66"/>
      <c r="D34" s="66"/>
      <c r="E34" s="66"/>
      <c r="F34" s="65" t="s">
        <v>4341</v>
      </c>
      <c r="G34" s="546"/>
      <c r="H34" s="546"/>
      <c r="I34" s="547"/>
    </row>
    <row r="35" spans="2:9" ht="33" customHeight="1">
      <c r="B35" s="73"/>
      <c r="C35" s="65"/>
      <c r="D35" s="65"/>
      <c r="E35" s="65"/>
      <c r="F35" s="65"/>
      <c r="G35" s="546"/>
      <c r="H35" s="546"/>
      <c r="I35" s="547"/>
    </row>
    <row r="36" spans="2:9" ht="18" customHeight="1">
      <c r="B36" s="73" t="s">
        <v>4342</v>
      </c>
      <c r="C36" s="65"/>
      <c r="D36" s="65"/>
      <c r="E36" s="65"/>
      <c r="F36" s="65"/>
      <c r="G36" s="65"/>
      <c r="H36" s="65"/>
      <c r="I36" s="74"/>
    </row>
    <row r="37" spans="2:9" ht="18" customHeight="1">
      <c r="B37" s="73"/>
      <c r="C37" s="65"/>
      <c r="D37" s="65"/>
      <c r="E37" s="65"/>
      <c r="F37" s="65"/>
      <c r="G37" s="65"/>
      <c r="H37" s="65"/>
      <c r="I37" s="74"/>
    </row>
    <row r="38" spans="2:9" ht="36" customHeight="1">
      <c r="B38" s="75"/>
      <c r="C38" s="66"/>
      <c r="D38" s="66"/>
      <c r="E38" s="66"/>
      <c r="F38" s="79" t="s">
        <v>4343</v>
      </c>
      <c r="G38" s="545"/>
      <c r="H38" s="545"/>
      <c r="I38" s="78"/>
    </row>
    <row r="39" spans="2:9" ht="34.799999999999997" customHeight="1">
      <c r="B39" s="75"/>
      <c r="C39" s="65"/>
      <c r="D39" s="65"/>
      <c r="E39" s="65"/>
      <c r="F39" s="65"/>
      <c r="G39" s="79" t="s">
        <v>4346</v>
      </c>
      <c r="H39" s="80"/>
      <c r="I39" s="81" t="s">
        <v>167</v>
      </c>
    </row>
    <row r="40" spans="2:9" ht="18" customHeight="1">
      <c r="B40" s="75"/>
      <c r="C40" s="66"/>
      <c r="D40" s="66"/>
      <c r="E40" s="66"/>
      <c r="F40" s="65" t="s">
        <v>4341</v>
      </c>
      <c r="G40" s="548"/>
      <c r="H40" s="548"/>
      <c r="I40" s="549"/>
    </row>
    <row r="41" spans="2:9" ht="24.6" customHeight="1">
      <c r="B41" s="73"/>
      <c r="C41" s="65"/>
      <c r="D41" s="65"/>
      <c r="E41" s="65"/>
      <c r="F41" s="65"/>
      <c r="G41" s="548"/>
      <c r="H41" s="548"/>
      <c r="I41" s="549"/>
    </row>
    <row r="42" spans="2:9" ht="18" customHeight="1">
      <c r="B42" s="73"/>
      <c r="C42" s="65"/>
      <c r="D42" s="65"/>
      <c r="E42" s="65"/>
      <c r="F42" s="65"/>
      <c r="G42" s="65"/>
      <c r="H42" s="65"/>
      <c r="I42" s="74"/>
    </row>
    <row r="43" spans="2:9" ht="52.2" customHeight="1" thickBot="1">
      <c r="B43" s="82" t="s">
        <v>4344</v>
      </c>
      <c r="C43" s="83"/>
      <c r="D43" s="83"/>
      <c r="E43" s="83"/>
      <c r="F43" s="83"/>
      <c r="G43" s="83"/>
      <c r="H43" s="83"/>
      <c r="I43" s="84"/>
    </row>
  </sheetData>
  <sheetProtection sheet="1" objects="1" scenarios="1"/>
  <mergeCells count="11">
    <mergeCell ref="H32:I32"/>
    <mergeCell ref="G38:H38"/>
    <mergeCell ref="G34:I35"/>
    <mergeCell ref="G40:I41"/>
    <mergeCell ref="A3:J3"/>
    <mergeCell ref="C13:H13"/>
    <mergeCell ref="B15:I15"/>
    <mergeCell ref="B22:I22"/>
    <mergeCell ref="B24:I24"/>
    <mergeCell ref="B27:I27"/>
    <mergeCell ref="C6:E6"/>
  </mergeCells>
  <phoneticPr fontId="3"/>
  <conditionalFormatting sqref="C13">
    <cfRule type="expression" dxfId="2" priority="1">
      <formula>ISBLANK(C13)</formula>
    </cfRule>
  </conditionalFormatting>
  <printOptions horizontalCentered="1"/>
  <pageMargins left="0" right="0" top="0.59055118110236227" bottom="0" header="0" footer="0"/>
  <pageSetup paperSize="9" scale="8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F0AF95B-18CA-4951-848E-D6FD518156F4}">
          <x14:formula1>
            <xm:f>入力規則!$M$2:$M$12</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DEB4-5CBE-48C3-BFDF-7AC96756A3A2}">
  <sheetPr>
    <pageSetUpPr fitToPage="1"/>
  </sheetPr>
  <dimension ref="A1:BF135"/>
  <sheetViews>
    <sheetView view="pageBreakPreview" zoomScale="10" zoomScaleNormal="25" zoomScaleSheetLayoutView="10" workbookViewId="0">
      <selection activeCell="Y34" sqref="Y34:AD34"/>
    </sheetView>
  </sheetViews>
  <sheetFormatPr defaultRowHeight="15"/>
  <cols>
    <col min="1" max="1" width="6" style="178" customWidth="1"/>
    <col min="2" max="4" width="4.59765625" style="178" customWidth="1"/>
    <col min="5" max="5" width="12.69921875" style="178" customWidth="1"/>
    <col min="6" max="7" width="14.296875" style="178" customWidth="1"/>
    <col min="8" max="9" width="14.796875" style="178" customWidth="1"/>
    <col min="10" max="10" width="13.796875" style="178" customWidth="1"/>
    <col min="11" max="11" width="12.69921875" style="178" customWidth="1"/>
    <col min="12" max="12" width="14.796875" style="178" customWidth="1"/>
    <col min="13" max="13" width="12.69921875" style="178" customWidth="1"/>
    <col min="14" max="14" width="14.69921875" style="178" customWidth="1"/>
    <col min="15" max="26" width="12.69921875" style="178" customWidth="1"/>
    <col min="27" max="27" width="13.19921875" style="178" customWidth="1"/>
    <col min="28" max="28" width="12.69921875" style="178" customWidth="1"/>
    <col min="29" max="29" width="15.296875" style="178" customWidth="1"/>
    <col min="30" max="30" width="14.296875" style="178" customWidth="1"/>
    <col min="31" max="31" width="13.796875" style="178" customWidth="1"/>
    <col min="32" max="33" width="12.69921875" style="178" customWidth="1"/>
    <col min="34" max="39" width="14.69921875" style="178" customWidth="1"/>
    <col min="40" max="40" width="15.69921875" style="178" customWidth="1"/>
    <col min="41" max="41" width="5" style="178" customWidth="1"/>
    <col min="42" max="16384" width="8.796875" style="178"/>
  </cols>
  <sheetData>
    <row r="1" spans="1:41" ht="49.8" customHeight="1">
      <c r="A1" s="176" t="s">
        <v>4363</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H1" s="177"/>
      <c r="AI1" s="177"/>
      <c r="AJ1" s="176" t="s">
        <v>31</v>
      </c>
      <c r="AL1" s="177"/>
      <c r="AM1" s="177"/>
      <c r="AN1" s="177"/>
      <c r="AO1" s="177"/>
    </row>
    <row r="2" spans="1:41" ht="9.4499999999999993" customHeight="1">
      <c r="A2" s="177"/>
      <c r="B2" s="177"/>
      <c r="C2" s="177"/>
      <c r="D2" s="177"/>
      <c r="E2" s="177"/>
      <c r="F2" s="177"/>
      <c r="G2" s="177"/>
      <c r="H2" s="177"/>
      <c r="I2" s="177"/>
      <c r="J2" s="177"/>
      <c r="K2" s="177"/>
      <c r="L2" s="177"/>
      <c r="M2" s="177"/>
      <c r="N2" s="177"/>
      <c r="O2" s="177"/>
      <c r="P2" s="177"/>
      <c r="Q2" s="177"/>
      <c r="R2" s="177"/>
      <c r="S2" s="177"/>
      <c r="T2" s="177"/>
      <c r="U2" s="179"/>
      <c r="V2" s="179"/>
      <c r="W2" s="179"/>
      <c r="X2" s="179"/>
      <c r="Y2" s="179"/>
      <c r="Z2" s="179"/>
      <c r="AA2" s="179"/>
      <c r="AB2" s="179"/>
      <c r="AC2" s="179"/>
      <c r="AD2" s="179"/>
      <c r="AE2" s="179"/>
      <c r="AF2" s="179"/>
      <c r="AG2" s="179"/>
      <c r="AH2" s="179"/>
      <c r="AI2" s="179"/>
      <c r="AJ2" s="177"/>
      <c r="AK2" s="177"/>
      <c r="AL2" s="177"/>
      <c r="AM2" s="177"/>
      <c r="AN2" s="177"/>
      <c r="AO2" s="177"/>
    </row>
    <row r="3" spans="1:41" ht="120" customHeight="1">
      <c r="A3" s="177"/>
      <c r="B3" s="177"/>
      <c r="C3" s="177"/>
      <c r="D3" s="177"/>
      <c r="E3" s="177"/>
      <c r="F3" s="180"/>
      <c r="G3" s="180"/>
      <c r="H3" s="180"/>
      <c r="I3" s="180"/>
      <c r="J3" s="180"/>
      <c r="K3" s="180"/>
      <c r="L3" s="180"/>
      <c r="M3" s="180"/>
      <c r="N3" s="180"/>
      <c r="O3" s="180"/>
      <c r="P3" s="180"/>
      <c r="Q3" s="180"/>
      <c r="R3" s="180"/>
      <c r="S3" s="180"/>
      <c r="T3" s="180"/>
      <c r="U3" s="180"/>
      <c r="V3" s="180"/>
      <c r="W3" s="180"/>
      <c r="X3" s="177"/>
      <c r="Y3" s="177"/>
      <c r="Z3" s="177"/>
      <c r="AA3" s="177"/>
      <c r="AB3" s="177"/>
      <c r="AC3" s="562" t="s">
        <v>1</v>
      </c>
      <c r="AD3" s="562"/>
      <c r="AE3" s="562"/>
      <c r="AF3" s="562"/>
      <c r="AG3" s="563"/>
      <c r="AH3" s="181"/>
      <c r="AI3" s="181"/>
      <c r="AJ3" s="181"/>
      <c r="AK3" s="181"/>
      <c r="AL3" s="181"/>
      <c r="AM3" s="181"/>
      <c r="AN3" s="181"/>
      <c r="AO3" s="177"/>
    </row>
    <row r="4" spans="1:41" ht="81.599999999999994" customHeight="1">
      <c r="A4" s="177"/>
      <c r="B4" s="177"/>
      <c r="C4" s="177"/>
      <c r="D4" s="177"/>
      <c r="E4" s="177"/>
      <c r="F4" s="180"/>
      <c r="G4" s="180"/>
      <c r="H4" s="180"/>
      <c r="I4" s="180"/>
      <c r="J4" s="180"/>
      <c r="K4" s="180"/>
      <c r="L4" s="180"/>
      <c r="M4" s="180"/>
      <c r="N4" s="180"/>
      <c r="O4" s="180"/>
      <c r="P4" s="180"/>
      <c r="Q4" s="180"/>
      <c r="R4" s="180"/>
      <c r="S4" s="180"/>
      <c r="T4" s="180"/>
      <c r="U4" s="180"/>
      <c r="V4" s="180"/>
      <c r="W4" s="180"/>
      <c r="X4" s="177"/>
      <c r="Y4" s="177"/>
      <c r="Z4" s="177"/>
      <c r="AA4" s="177"/>
      <c r="AB4" s="177"/>
      <c r="AC4" s="182"/>
      <c r="AD4" s="182"/>
      <c r="AE4" s="182"/>
      <c r="AF4" s="182"/>
      <c r="AG4" s="182"/>
      <c r="AH4" s="183"/>
      <c r="AI4" s="183"/>
      <c r="AJ4" s="183"/>
      <c r="AK4" s="183"/>
      <c r="AL4" s="183"/>
      <c r="AM4" s="183"/>
      <c r="AN4" s="183"/>
      <c r="AO4" s="177"/>
    </row>
    <row r="5" spans="1:41" ht="120" customHeight="1">
      <c r="A5" s="177"/>
      <c r="B5" s="184"/>
      <c r="C5" s="185"/>
      <c r="D5" s="185"/>
      <c r="E5" s="186"/>
      <c r="F5" s="186"/>
      <c r="G5" s="186"/>
      <c r="H5" s="186"/>
      <c r="I5" s="186"/>
      <c r="J5" s="186"/>
      <c r="K5" s="186"/>
      <c r="L5" s="186"/>
      <c r="M5" s="186"/>
      <c r="N5" s="186"/>
      <c r="O5" s="186"/>
      <c r="P5" s="186"/>
      <c r="Q5" s="186"/>
      <c r="R5" s="186"/>
      <c r="S5" s="186"/>
      <c r="T5" s="186"/>
      <c r="U5" s="186"/>
      <c r="V5" s="186"/>
      <c r="W5" s="186"/>
      <c r="X5" s="185"/>
      <c r="Y5" s="185"/>
      <c r="Z5" s="185"/>
      <c r="AA5" s="185"/>
      <c r="AB5" s="185"/>
      <c r="AC5" s="187"/>
      <c r="AD5" s="187"/>
      <c r="AE5" s="187"/>
      <c r="AF5" s="187"/>
      <c r="AG5" s="187"/>
      <c r="AH5" s="188"/>
      <c r="AI5" s="188"/>
      <c r="AJ5" s="188"/>
      <c r="AK5" s="188"/>
      <c r="AL5" s="188"/>
      <c r="AM5" s="188"/>
      <c r="AN5" s="188"/>
      <c r="AO5" s="189"/>
    </row>
    <row r="6" spans="1:41" ht="33.450000000000003" customHeight="1">
      <c r="A6" s="177"/>
      <c r="B6" s="190"/>
      <c r="C6" s="177"/>
      <c r="D6" s="177"/>
      <c r="E6" s="180"/>
      <c r="F6" s="180"/>
      <c r="G6" s="180"/>
      <c r="H6" s="180"/>
      <c r="I6" s="180"/>
      <c r="J6" s="180"/>
      <c r="K6" s="180"/>
      <c r="L6" s="180"/>
      <c r="M6" s="180"/>
      <c r="N6" s="180"/>
      <c r="O6" s="180"/>
      <c r="P6" s="180"/>
      <c r="Q6" s="180"/>
      <c r="R6" s="180"/>
      <c r="S6" s="180"/>
      <c r="T6" s="180"/>
      <c r="U6" s="180"/>
      <c r="V6" s="180"/>
      <c r="W6" s="180"/>
      <c r="X6" s="177"/>
      <c r="Y6" s="177"/>
      <c r="Z6" s="177"/>
      <c r="AA6" s="177"/>
      <c r="AB6" s="177"/>
      <c r="AC6" s="177"/>
      <c r="AD6" s="177"/>
      <c r="AE6" s="177"/>
      <c r="AF6" s="177"/>
      <c r="AG6" s="177"/>
      <c r="AH6" s="177"/>
      <c r="AI6" s="177"/>
      <c r="AJ6" s="177"/>
      <c r="AK6" s="177"/>
      <c r="AL6" s="177"/>
      <c r="AM6" s="177"/>
      <c r="AN6" s="177"/>
      <c r="AO6" s="191"/>
    </row>
    <row r="7" spans="1:41" ht="79.95" customHeight="1">
      <c r="A7" s="177"/>
      <c r="B7" s="190"/>
      <c r="C7" s="177"/>
      <c r="D7" s="177"/>
      <c r="E7" s="564" t="s">
        <v>4364</v>
      </c>
      <c r="F7" s="564"/>
      <c r="G7" s="564"/>
      <c r="H7" s="564"/>
      <c r="I7" s="564"/>
      <c r="J7" s="564"/>
      <c r="K7" s="564"/>
      <c r="L7" s="564"/>
      <c r="M7" s="564"/>
      <c r="N7" s="564"/>
      <c r="O7" s="564"/>
      <c r="P7" s="564"/>
      <c r="Q7" s="564"/>
      <c r="R7" s="564"/>
      <c r="S7" s="564"/>
      <c r="T7" s="564"/>
      <c r="U7" s="564"/>
      <c r="V7" s="564"/>
      <c r="W7" s="564"/>
      <c r="X7" s="564"/>
      <c r="Y7" s="564"/>
      <c r="Z7" s="564"/>
      <c r="AA7" s="564"/>
      <c r="AB7" s="564"/>
      <c r="AC7" s="564"/>
      <c r="AD7" s="177"/>
      <c r="AE7" s="562" t="s">
        <v>172</v>
      </c>
      <c r="AF7" s="562"/>
      <c r="AG7" s="562"/>
      <c r="AH7" s="562"/>
      <c r="AI7" s="562"/>
      <c r="AJ7" s="562"/>
      <c r="AK7" s="562"/>
      <c r="AL7" s="562"/>
      <c r="AM7" s="562"/>
      <c r="AN7" s="562"/>
      <c r="AO7" s="191"/>
    </row>
    <row r="8" spans="1:41" ht="79.95" customHeight="1">
      <c r="A8" s="177"/>
      <c r="B8" s="190"/>
      <c r="C8" s="177"/>
      <c r="D8" s="177"/>
      <c r="E8" s="564"/>
      <c r="F8" s="564"/>
      <c r="G8" s="564"/>
      <c r="H8" s="564"/>
      <c r="I8" s="564"/>
      <c r="J8" s="564"/>
      <c r="K8" s="564"/>
      <c r="L8" s="564"/>
      <c r="M8" s="564"/>
      <c r="N8" s="564"/>
      <c r="O8" s="564"/>
      <c r="P8" s="564"/>
      <c r="Q8" s="564"/>
      <c r="R8" s="564"/>
      <c r="S8" s="564"/>
      <c r="T8" s="564"/>
      <c r="U8" s="564"/>
      <c r="V8" s="564"/>
      <c r="W8" s="564"/>
      <c r="X8" s="564"/>
      <c r="Y8" s="564"/>
      <c r="Z8" s="564"/>
      <c r="AA8" s="564"/>
      <c r="AB8" s="564"/>
      <c r="AC8" s="564"/>
      <c r="AD8" s="177"/>
      <c r="AE8" s="565"/>
      <c r="AF8" s="565"/>
      <c r="AG8" s="565"/>
      <c r="AH8" s="565"/>
      <c r="AI8" s="565"/>
      <c r="AJ8" s="565"/>
      <c r="AK8" s="565"/>
      <c r="AL8" s="565"/>
      <c r="AM8" s="565"/>
      <c r="AN8" s="565"/>
      <c r="AO8" s="191"/>
    </row>
    <row r="9" spans="1:41" ht="79.95" customHeight="1">
      <c r="A9" s="177"/>
      <c r="B9" s="192"/>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565"/>
      <c r="AF9" s="565"/>
      <c r="AG9" s="565"/>
      <c r="AH9" s="565"/>
      <c r="AI9" s="565"/>
      <c r="AJ9" s="565"/>
      <c r="AK9" s="565"/>
      <c r="AL9" s="565"/>
      <c r="AM9" s="565"/>
      <c r="AN9" s="565"/>
      <c r="AO9" s="191"/>
    </row>
    <row r="10" spans="1:41" ht="79.95" customHeight="1">
      <c r="A10" s="177"/>
      <c r="B10" s="192"/>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565"/>
      <c r="AF10" s="565"/>
      <c r="AG10" s="565"/>
      <c r="AH10" s="565"/>
      <c r="AI10" s="565"/>
      <c r="AJ10" s="565"/>
      <c r="AK10" s="565"/>
      <c r="AL10" s="565"/>
      <c r="AM10" s="565"/>
      <c r="AN10" s="565"/>
      <c r="AO10" s="191"/>
    </row>
    <row r="11" spans="1:41" ht="120.6" customHeight="1">
      <c r="A11" s="177"/>
      <c r="B11" s="193" t="s">
        <v>4365</v>
      </c>
      <c r="C11" s="177"/>
      <c r="D11" s="177"/>
      <c r="E11" s="177"/>
      <c r="F11" s="177"/>
      <c r="G11" s="177"/>
      <c r="H11" s="177"/>
      <c r="I11" s="177"/>
      <c r="J11" s="177"/>
      <c r="K11" s="177"/>
      <c r="L11" s="177"/>
      <c r="M11" s="177"/>
      <c r="N11" s="177"/>
      <c r="O11" s="177"/>
      <c r="P11" s="177"/>
      <c r="Q11" s="177"/>
      <c r="R11" s="566"/>
      <c r="S11" s="566"/>
      <c r="T11" s="566"/>
      <c r="U11" s="566"/>
      <c r="V11" s="177"/>
      <c r="W11" s="177"/>
      <c r="X11" s="177"/>
      <c r="Y11" s="177"/>
      <c r="Z11" s="177"/>
      <c r="AA11" s="177"/>
      <c r="AB11" s="177"/>
      <c r="AC11" s="177"/>
      <c r="AD11" s="177"/>
      <c r="AE11" s="565"/>
      <c r="AF11" s="565"/>
      <c r="AG11" s="565"/>
      <c r="AH11" s="565"/>
      <c r="AI11" s="565"/>
      <c r="AJ11" s="565"/>
      <c r="AK11" s="565"/>
      <c r="AL11" s="565"/>
      <c r="AM11" s="565"/>
      <c r="AN11" s="565"/>
      <c r="AO11" s="191"/>
    </row>
    <row r="12" spans="1:41" ht="120.6" customHeight="1">
      <c r="A12" s="177"/>
      <c r="B12" s="190"/>
      <c r="C12" s="177"/>
      <c r="D12" s="177"/>
      <c r="E12" s="177"/>
      <c r="F12" s="177"/>
      <c r="G12" s="177"/>
      <c r="H12" s="177"/>
      <c r="I12" s="177"/>
      <c r="J12" s="177"/>
      <c r="K12" s="177"/>
      <c r="L12" s="177"/>
      <c r="M12" s="177"/>
      <c r="N12" s="177"/>
      <c r="O12" s="177"/>
      <c r="P12" s="177"/>
      <c r="Q12" s="177"/>
      <c r="R12" s="194"/>
      <c r="S12" s="194"/>
      <c r="T12" s="194"/>
      <c r="U12" s="194"/>
      <c r="V12" s="177"/>
      <c r="W12" s="177"/>
      <c r="X12" s="177"/>
      <c r="Y12" s="177"/>
      <c r="Z12" s="177"/>
      <c r="AA12" s="177"/>
      <c r="AB12" s="177"/>
      <c r="AC12" s="177"/>
      <c r="AD12" s="177"/>
      <c r="AE12" s="195"/>
      <c r="AF12" s="195"/>
      <c r="AG12" s="195"/>
      <c r="AH12" s="195"/>
      <c r="AI12" s="195"/>
      <c r="AJ12" s="195"/>
      <c r="AK12" s="195"/>
      <c r="AL12" s="195"/>
      <c r="AM12" s="195"/>
      <c r="AN12" s="195"/>
      <c r="AO12" s="191"/>
    </row>
    <row r="13" spans="1:41" ht="120.6" customHeight="1">
      <c r="A13" s="177"/>
      <c r="B13" s="190"/>
      <c r="C13" s="177"/>
      <c r="D13" s="177"/>
      <c r="E13" s="177"/>
      <c r="F13" s="177"/>
      <c r="G13" s="177"/>
      <c r="H13" s="177"/>
      <c r="I13" s="177"/>
      <c r="J13" s="177"/>
      <c r="K13" s="177"/>
      <c r="L13" s="177"/>
      <c r="M13" s="177"/>
      <c r="N13" s="177"/>
      <c r="O13" s="177"/>
      <c r="P13" s="177"/>
      <c r="Q13" s="177"/>
      <c r="R13" s="194"/>
      <c r="S13" s="194"/>
      <c r="T13" s="194"/>
      <c r="U13" s="194"/>
      <c r="V13" s="600" t="str">
        <f>IF(AND(入力してください!B6="",入力してください!B7=""),"",入力してください!B6&amp;入力してください!B7)</f>
        <v>令和</v>
      </c>
      <c r="W13" s="600"/>
      <c r="X13" s="600"/>
      <c r="Y13" s="600"/>
      <c r="Z13" s="196" t="s">
        <v>4</v>
      </c>
      <c r="AA13" s="600" t="str">
        <f>IF(入力してください!B8="","",入力してください!B8)</f>
        <v/>
      </c>
      <c r="AB13" s="600"/>
      <c r="AC13" s="196" t="s">
        <v>5</v>
      </c>
      <c r="AD13" s="600" t="str">
        <f>IF(入力してください!B9="","",入力してください!B9)</f>
        <v/>
      </c>
      <c r="AE13" s="600"/>
      <c r="AF13" s="196" t="s">
        <v>6</v>
      </c>
      <c r="AG13" s="195"/>
      <c r="AH13" s="195"/>
      <c r="AI13" s="195"/>
      <c r="AJ13" s="195"/>
      <c r="AK13" s="195"/>
      <c r="AL13" s="195"/>
      <c r="AM13" s="195"/>
      <c r="AN13" s="195"/>
      <c r="AO13" s="191"/>
    </row>
    <row r="14" spans="1:41" ht="109.95" customHeight="1">
      <c r="A14" s="177"/>
      <c r="B14" s="190"/>
      <c r="C14" s="177"/>
      <c r="D14" s="177"/>
      <c r="E14" s="177"/>
      <c r="F14" s="177"/>
      <c r="G14" s="177"/>
      <c r="H14" s="177"/>
      <c r="I14" s="177"/>
      <c r="J14" s="177"/>
      <c r="K14" s="177"/>
      <c r="L14" s="177"/>
      <c r="M14" s="177"/>
      <c r="N14" s="177"/>
      <c r="O14" s="177"/>
      <c r="P14" s="177"/>
      <c r="Q14" s="177"/>
      <c r="R14" s="177"/>
      <c r="S14" s="177"/>
      <c r="T14" s="197"/>
      <c r="U14" s="197"/>
      <c r="V14" s="197"/>
      <c r="W14" s="198" t="s">
        <v>4366</v>
      </c>
      <c r="X14" s="197"/>
      <c r="Y14" s="601" t="str">
        <f>'（東京都送付用）①'!L39</f>
        <v/>
      </c>
      <c r="Z14" s="601"/>
      <c r="AA14" s="601"/>
      <c r="AB14" s="199" t="s">
        <v>4395</v>
      </c>
      <c r="AC14" s="601" t="str">
        <f>'（東京都送付用）①'!P39</f>
        <v/>
      </c>
      <c r="AD14" s="601"/>
      <c r="AE14" s="601"/>
      <c r="AF14" s="601"/>
      <c r="AG14" s="177"/>
      <c r="AH14" s="177"/>
      <c r="AI14" s="177"/>
      <c r="AJ14" s="177"/>
      <c r="AK14" s="177"/>
      <c r="AL14" s="177"/>
      <c r="AM14" s="177"/>
      <c r="AN14" s="177"/>
      <c r="AO14" s="191"/>
    </row>
    <row r="15" spans="1:41" s="204" customFormat="1" ht="142.80000000000001" customHeight="1">
      <c r="A15" s="200"/>
      <c r="B15" s="201"/>
      <c r="C15" s="202"/>
      <c r="D15" s="202"/>
      <c r="E15" s="202"/>
      <c r="F15" s="202"/>
      <c r="G15" s="202"/>
      <c r="H15" s="202"/>
      <c r="I15" s="202"/>
      <c r="J15" s="202"/>
      <c r="K15" s="202"/>
      <c r="L15" s="202"/>
      <c r="M15" s="202"/>
      <c r="N15" s="202"/>
      <c r="O15" s="202"/>
      <c r="P15" s="202"/>
      <c r="Q15" s="202"/>
      <c r="R15" s="202"/>
      <c r="S15" s="202"/>
      <c r="T15" s="202"/>
      <c r="U15" s="202"/>
      <c r="V15" s="198" t="s">
        <v>4367</v>
      </c>
      <c r="W15" s="200"/>
      <c r="X15" s="202"/>
      <c r="Y15" s="560" t="str">
        <f>'（東京都送付用）①'!H40</f>
        <v/>
      </c>
      <c r="Z15" s="560"/>
      <c r="AA15" s="560"/>
      <c r="AB15" s="560"/>
      <c r="AC15" s="560"/>
      <c r="AD15" s="560"/>
      <c r="AE15" s="560"/>
      <c r="AF15" s="560"/>
      <c r="AG15" s="560"/>
      <c r="AH15" s="560"/>
      <c r="AI15" s="560"/>
      <c r="AJ15" s="560"/>
      <c r="AK15" s="560"/>
      <c r="AL15" s="560"/>
      <c r="AM15" s="560"/>
      <c r="AN15" s="560"/>
      <c r="AO15" s="203"/>
    </row>
    <row r="16" spans="1:41" s="204" customFormat="1" ht="109.95" customHeight="1">
      <c r="A16" s="200"/>
      <c r="B16" s="201"/>
      <c r="C16" s="202"/>
      <c r="D16" s="202"/>
      <c r="E16" s="202"/>
      <c r="F16" s="202"/>
      <c r="G16" s="202"/>
      <c r="H16" s="202"/>
      <c r="I16" s="202"/>
      <c r="J16" s="202"/>
      <c r="K16" s="202"/>
      <c r="L16" s="202"/>
      <c r="M16" s="202"/>
      <c r="N16" s="202"/>
      <c r="O16" s="202"/>
      <c r="P16" s="202"/>
      <c r="Q16" s="202"/>
      <c r="R16" s="202"/>
      <c r="S16" s="202"/>
      <c r="T16" s="202"/>
      <c r="U16" s="202"/>
      <c r="V16" s="198" t="s">
        <v>4368</v>
      </c>
      <c r="W16" s="200"/>
      <c r="X16" s="202"/>
      <c r="Y16" s="561" t="str">
        <f>'（東京都送付用）①'!H36</f>
        <v/>
      </c>
      <c r="Z16" s="561"/>
      <c r="AA16" s="561"/>
      <c r="AB16" s="561"/>
      <c r="AC16" s="561"/>
      <c r="AD16" s="561"/>
      <c r="AE16" s="561"/>
      <c r="AF16" s="561"/>
      <c r="AG16" s="561"/>
      <c r="AH16" s="561"/>
      <c r="AI16" s="561"/>
      <c r="AJ16" s="561"/>
      <c r="AK16" s="561"/>
      <c r="AL16" s="561"/>
      <c r="AM16" s="561"/>
      <c r="AN16" s="561"/>
      <c r="AO16" s="203"/>
    </row>
    <row r="17" spans="1:41" s="204" customFormat="1" ht="109.95" customHeight="1">
      <c r="A17" s="200"/>
      <c r="B17" s="201"/>
      <c r="C17" s="202"/>
      <c r="D17" s="202"/>
      <c r="E17" s="202"/>
      <c r="F17" s="202"/>
      <c r="G17" s="202"/>
      <c r="H17" s="202"/>
      <c r="I17" s="202"/>
      <c r="J17" s="202"/>
      <c r="K17" s="202"/>
      <c r="L17" s="202"/>
      <c r="M17" s="202"/>
      <c r="N17" s="202"/>
      <c r="O17" s="202"/>
      <c r="P17" s="202"/>
      <c r="Q17" s="205"/>
      <c r="R17" s="202"/>
      <c r="S17" s="202"/>
      <c r="T17" s="202"/>
      <c r="U17" s="202"/>
      <c r="V17" s="206" t="s">
        <v>4369</v>
      </c>
      <c r="X17" s="207"/>
      <c r="Y17" s="207"/>
      <c r="Z17" s="207"/>
      <c r="AA17" s="207"/>
      <c r="AB17" s="207"/>
      <c r="AC17" s="559" t="str">
        <f>'（東京都送付用）①'!AG36</f>
        <v/>
      </c>
      <c r="AD17" s="559"/>
      <c r="AE17" s="559"/>
      <c r="AF17" s="559"/>
      <c r="AG17" s="559"/>
      <c r="AH17" s="559"/>
      <c r="AI17" s="559"/>
      <c r="AJ17" s="559"/>
      <c r="AK17" s="207" t="s">
        <v>4326</v>
      </c>
      <c r="AL17" s="202"/>
      <c r="AM17" s="202"/>
      <c r="AN17" s="202"/>
      <c r="AO17" s="203"/>
    </row>
    <row r="18" spans="1:41" s="204" customFormat="1" ht="60" customHeight="1">
      <c r="A18" s="200"/>
      <c r="B18" s="201"/>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3"/>
    </row>
    <row r="19" spans="1:41" s="204" customFormat="1" ht="60" customHeight="1">
      <c r="A19" s="200"/>
      <c r="B19" s="201"/>
      <c r="C19" s="570" t="s">
        <v>4370</v>
      </c>
      <c r="D19" s="570"/>
      <c r="E19" s="570"/>
      <c r="F19" s="570"/>
      <c r="G19" s="570"/>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570"/>
      <c r="AL19" s="570"/>
      <c r="AM19" s="570"/>
      <c r="AN19" s="570"/>
      <c r="AO19" s="203"/>
    </row>
    <row r="20" spans="1:41" s="204" customFormat="1" ht="158.4" customHeight="1">
      <c r="A20" s="200"/>
      <c r="B20" s="201"/>
      <c r="C20" s="570"/>
      <c r="D20" s="570"/>
      <c r="E20" s="570"/>
      <c r="F20" s="570"/>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70"/>
      <c r="AL20" s="570"/>
      <c r="AM20" s="570"/>
      <c r="AN20" s="570"/>
      <c r="AO20" s="203"/>
    </row>
    <row r="21" spans="1:41" s="204" customFormat="1" ht="60" customHeight="1">
      <c r="A21" s="200"/>
      <c r="B21" s="201"/>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3"/>
    </row>
    <row r="22" spans="1:41" ht="100.8" customHeight="1">
      <c r="A22" s="177"/>
      <c r="B22" s="208"/>
      <c r="C22" s="209" t="s">
        <v>4371</v>
      </c>
      <c r="D22" s="210"/>
      <c r="E22" s="210"/>
      <c r="F22" s="210"/>
      <c r="G22" s="210"/>
      <c r="H22" s="210"/>
      <c r="I22" s="210"/>
      <c r="J22" s="210"/>
      <c r="K22" s="210"/>
      <c r="L22" s="210"/>
      <c r="M22" s="210"/>
      <c r="N22" s="210"/>
      <c r="O22" s="210"/>
      <c r="P22" s="210"/>
      <c r="Q22" s="210"/>
      <c r="R22" s="210"/>
      <c r="S22" s="210"/>
      <c r="T22" s="197"/>
      <c r="U22" s="177"/>
      <c r="V22" s="177"/>
      <c r="W22" s="177"/>
      <c r="X22" s="177"/>
      <c r="Y22" s="177"/>
      <c r="Z22" s="177"/>
      <c r="AA22" s="177"/>
      <c r="AB22" s="177"/>
      <c r="AC22" s="177"/>
      <c r="AD22" s="177"/>
      <c r="AE22" s="177"/>
      <c r="AF22" s="177"/>
      <c r="AG22" s="177"/>
      <c r="AH22" s="177"/>
      <c r="AI22" s="177"/>
      <c r="AJ22" s="177"/>
      <c r="AK22" s="177"/>
      <c r="AL22" s="177"/>
      <c r="AM22" s="177"/>
      <c r="AN22" s="177"/>
      <c r="AO22" s="191"/>
    </row>
    <row r="23" spans="1:41" ht="28.8" customHeight="1" thickBot="1">
      <c r="A23" s="177"/>
      <c r="B23" s="208"/>
      <c r="C23" s="209"/>
      <c r="D23" s="210"/>
      <c r="E23" s="210"/>
      <c r="F23" s="210"/>
      <c r="G23" s="210"/>
      <c r="H23" s="210"/>
      <c r="I23" s="210"/>
      <c r="J23" s="210"/>
      <c r="K23" s="210"/>
      <c r="L23" s="210"/>
      <c r="M23" s="210"/>
      <c r="N23" s="210"/>
      <c r="O23" s="210"/>
      <c r="P23" s="210"/>
      <c r="Q23" s="210"/>
      <c r="R23" s="210"/>
      <c r="S23" s="210"/>
      <c r="T23" s="197"/>
      <c r="U23" s="177"/>
      <c r="V23" s="177"/>
      <c r="W23" s="177"/>
      <c r="X23" s="177"/>
      <c r="Y23" s="177"/>
      <c r="Z23" s="177"/>
      <c r="AA23" s="177"/>
      <c r="AB23" s="177"/>
      <c r="AC23" s="177"/>
      <c r="AD23" s="177"/>
      <c r="AE23" s="177"/>
      <c r="AF23" s="177"/>
      <c r="AG23" s="177"/>
      <c r="AH23" s="177"/>
      <c r="AI23" s="177"/>
      <c r="AJ23" s="177"/>
      <c r="AK23" s="177"/>
      <c r="AL23" s="177"/>
      <c r="AM23" s="177"/>
      <c r="AN23" s="177"/>
      <c r="AO23" s="191"/>
    </row>
    <row r="24" spans="1:41" ht="59.4" customHeight="1">
      <c r="A24" s="177"/>
      <c r="B24" s="211"/>
      <c r="C24" s="571" t="s">
        <v>4372</v>
      </c>
      <c r="D24" s="572"/>
      <c r="E24" s="572"/>
      <c r="F24" s="575" t="s">
        <v>4373</v>
      </c>
      <c r="G24" s="576"/>
      <c r="H24" s="576"/>
      <c r="I24" s="576"/>
      <c r="J24" s="576"/>
      <c r="K24" s="577"/>
      <c r="L24" s="603" t="str">
        <f>IF(AND(入力してください!B16="",入力してください!B17=""),"",入力してください!B16&amp;"　"&amp;入力してください!B17)</f>
        <v/>
      </c>
      <c r="M24" s="604"/>
      <c r="N24" s="604"/>
      <c r="O24" s="604"/>
      <c r="P24" s="604"/>
      <c r="Q24" s="604"/>
      <c r="R24" s="604"/>
      <c r="S24" s="604"/>
      <c r="T24" s="604"/>
      <c r="U24" s="604"/>
      <c r="V24" s="605"/>
      <c r="W24" s="578" t="s">
        <v>4374</v>
      </c>
      <c r="X24" s="579"/>
      <c r="Y24" s="579"/>
      <c r="Z24" s="579"/>
      <c r="AA24" s="580"/>
      <c r="AB24" s="587" t="str">
        <f>IF(AND(入力してください!B20="",入力してください!B21=""),"",入力してください!B20&amp;入力してください!B21)</f>
        <v/>
      </c>
      <c r="AC24" s="585"/>
      <c r="AD24" s="585"/>
      <c r="AE24" s="585"/>
      <c r="AF24" s="585"/>
      <c r="AG24" s="576" t="s">
        <v>4375</v>
      </c>
      <c r="AH24" s="585" t="str">
        <f>IF(入力してください!B22="","",入力してください!B22)</f>
        <v/>
      </c>
      <c r="AI24" s="585"/>
      <c r="AJ24" s="576" t="s">
        <v>4376</v>
      </c>
      <c r="AK24" s="585" t="str">
        <f>IF(入力してください!B23="","",入力してください!B23)</f>
        <v/>
      </c>
      <c r="AL24" s="585"/>
      <c r="AM24" s="576" t="s">
        <v>4377</v>
      </c>
      <c r="AN24" s="212"/>
      <c r="AO24" s="191"/>
    </row>
    <row r="25" spans="1:41" ht="136.19999999999999" customHeight="1">
      <c r="A25" s="177"/>
      <c r="B25" s="211"/>
      <c r="C25" s="573"/>
      <c r="D25" s="574"/>
      <c r="E25" s="574"/>
      <c r="F25" s="581" t="s">
        <v>4378</v>
      </c>
      <c r="G25" s="582"/>
      <c r="H25" s="582"/>
      <c r="I25" s="582"/>
      <c r="J25" s="582"/>
      <c r="K25" s="583"/>
      <c r="L25" s="588" t="str">
        <f>IF(AND(入力してください!B18="",入力してください!B19=""),"",入力してください!B18&amp;"　"&amp;入力してください!B19)</f>
        <v/>
      </c>
      <c r="M25" s="586"/>
      <c r="N25" s="586"/>
      <c r="O25" s="586"/>
      <c r="P25" s="586"/>
      <c r="Q25" s="586"/>
      <c r="R25" s="586"/>
      <c r="S25" s="586"/>
      <c r="T25" s="586"/>
      <c r="U25" s="586"/>
      <c r="V25" s="602"/>
      <c r="W25" s="581"/>
      <c r="X25" s="582"/>
      <c r="Y25" s="582"/>
      <c r="Z25" s="582"/>
      <c r="AA25" s="583"/>
      <c r="AB25" s="588"/>
      <c r="AC25" s="586"/>
      <c r="AD25" s="586"/>
      <c r="AE25" s="586"/>
      <c r="AF25" s="586"/>
      <c r="AG25" s="584"/>
      <c r="AH25" s="586"/>
      <c r="AI25" s="586"/>
      <c r="AJ25" s="584"/>
      <c r="AK25" s="586"/>
      <c r="AL25" s="586"/>
      <c r="AM25" s="584"/>
      <c r="AN25" s="213"/>
      <c r="AO25" s="191"/>
    </row>
    <row r="26" spans="1:41" ht="67.8" customHeight="1">
      <c r="A26" s="177"/>
      <c r="B26" s="211"/>
      <c r="C26" s="573"/>
      <c r="D26" s="574"/>
      <c r="E26" s="574"/>
      <c r="F26" s="615" t="s">
        <v>4379</v>
      </c>
      <c r="G26" s="616"/>
      <c r="H26" s="616"/>
      <c r="I26" s="616"/>
      <c r="J26" s="616"/>
      <c r="K26" s="617"/>
      <c r="L26" s="214" t="s">
        <v>4366</v>
      </c>
      <c r="M26" s="568" t="str">
        <f>IF(入力してください!B24="","",LEFT(入力してください!B24,3))</f>
        <v/>
      </c>
      <c r="N26" s="568"/>
      <c r="O26" s="568"/>
      <c r="P26" s="214" t="s">
        <v>4380</v>
      </c>
      <c r="Q26" s="568" t="str">
        <f>IF(入力してください!B24="","",MID(入力してください!B24,4,4))</f>
        <v/>
      </c>
      <c r="R26" s="568"/>
      <c r="S26" s="568"/>
      <c r="T26" s="568"/>
      <c r="U26" s="568"/>
      <c r="V26" s="214"/>
      <c r="W26" s="214"/>
      <c r="X26" s="214"/>
      <c r="Y26" s="214"/>
      <c r="Z26" s="214"/>
      <c r="AA26" s="214"/>
      <c r="AB26" s="214"/>
      <c r="AC26" s="214"/>
      <c r="AD26" s="215"/>
      <c r="AE26" s="215"/>
      <c r="AF26" s="216"/>
      <c r="AG26" s="216"/>
      <c r="AH26" s="216"/>
      <c r="AI26" s="216"/>
      <c r="AJ26" s="216"/>
      <c r="AK26" s="216"/>
      <c r="AL26" s="216"/>
      <c r="AM26" s="216"/>
      <c r="AN26" s="217"/>
      <c r="AO26" s="191"/>
    </row>
    <row r="27" spans="1:41" ht="168.6" customHeight="1" thickBot="1">
      <c r="A27" s="177"/>
      <c r="B27" s="211"/>
      <c r="C27" s="573"/>
      <c r="D27" s="574"/>
      <c r="E27" s="574"/>
      <c r="F27" s="618"/>
      <c r="G27" s="601"/>
      <c r="H27" s="601"/>
      <c r="I27" s="601"/>
      <c r="J27" s="601"/>
      <c r="K27" s="619"/>
      <c r="L27" s="620" t="str">
        <f>IF(AND(入力してください!B25="",入力してください!B26=""),"",TRIM(入力してください!B25&amp;" "&amp;入力してください!B26))</f>
        <v/>
      </c>
      <c r="M27" s="621"/>
      <c r="N27" s="621"/>
      <c r="O27" s="621"/>
      <c r="P27" s="621"/>
      <c r="Q27" s="621"/>
      <c r="R27" s="621"/>
      <c r="S27" s="621"/>
      <c r="T27" s="621"/>
      <c r="U27" s="621"/>
      <c r="V27" s="621"/>
      <c r="W27" s="621"/>
      <c r="X27" s="621"/>
      <c r="Y27" s="621"/>
      <c r="Z27" s="621"/>
      <c r="AA27" s="621"/>
      <c r="AB27" s="621"/>
      <c r="AC27" s="621"/>
      <c r="AD27" s="621"/>
      <c r="AE27" s="621"/>
      <c r="AF27" s="621"/>
      <c r="AG27" s="621"/>
      <c r="AH27" s="621"/>
      <c r="AI27" s="621"/>
      <c r="AJ27" s="621"/>
      <c r="AK27" s="621"/>
      <c r="AL27" s="621"/>
      <c r="AM27" s="621"/>
      <c r="AN27" s="622"/>
      <c r="AO27" s="191"/>
    </row>
    <row r="28" spans="1:41" ht="160.05000000000001" customHeight="1" thickBot="1">
      <c r="A28" s="177"/>
      <c r="B28" s="211"/>
      <c r="C28" s="623" t="s">
        <v>4381</v>
      </c>
      <c r="D28" s="624"/>
      <c r="E28" s="624"/>
      <c r="F28" s="624"/>
      <c r="G28" s="624"/>
      <c r="H28" s="624"/>
      <c r="I28" s="624"/>
      <c r="J28" s="624"/>
      <c r="K28" s="624"/>
      <c r="L28" s="624"/>
      <c r="M28" s="624"/>
      <c r="N28" s="624"/>
      <c r="O28" s="624"/>
      <c r="P28" s="625"/>
      <c r="Q28" s="567" t="str">
        <f>IF(OR(入力してください!B44="",LEN(入力してください!B44)&lt;1),"",MID(入力してください!B44,1,1))</f>
        <v/>
      </c>
      <c r="R28" s="567"/>
      <c r="S28" s="567" t="str">
        <f>IF(OR(入力してください!B44="",LEN(入力してください!B44)&lt;2),"",MID(入力してください!B44,2,1))</f>
        <v/>
      </c>
      <c r="T28" s="567"/>
      <c r="U28" s="567" t="str">
        <f>IF(OR(入力してください!B44="",LEN(入力してください!B44)&lt;3),"",MID(入力してください!B44,3,1))</f>
        <v/>
      </c>
      <c r="V28" s="567"/>
      <c r="W28" s="567" t="str">
        <f>IF(OR(入力してください!B44="",LEN(入力してください!B44)&lt;4),"",MID(入力してください!B44,4,1))</f>
        <v/>
      </c>
      <c r="X28" s="567"/>
      <c r="Y28" s="567" t="str">
        <f>IF(OR(入力してください!B44="",LEN(入力してください!B44)&lt;5),"",MID(入力してください!B44,5,1))</f>
        <v/>
      </c>
      <c r="Z28" s="567"/>
      <c r="AA28" s="567" t="str">
        <f>IF(OR(入力してください!B44="",LEN(入力してください!B44)&lt;6),"",MID(入力してください!B44,6,1))</f>
        <v/>
      </c>
      <c r="AB28" s="567"/>
      <c r="AC28" s="567" t="str">
        <f>IF(OR(入力してください!B44="",LEN(入力してください!B44)&lt;7),"",MID(入力してください!B44,7,1))</f>
        <v/>
      </c>
      <c r="AD28" s="606"/>
      <c r="AE28" s="218"/>
      <c r="AF28" s="219"/>
      <c r="AG28" s="219"/>
      <c r="AH28" s="219"/>
      <c r="AI28" s="219"/>
      <c r="AJ28" s="219"/>
      <c r="AK28" s="219"/>
      <c r="AL28" s="219"/>
      <c r="AM28" s="219"/>
      <c r="AN28" s="219"/>
      <c r="AO28" s="191"/>
    </row>
    <row r="29" spans="1:41" ht="79.95" customHeight="1">
      <c r="A29" s="177"/>
      <c r="B29" s="211"/>
      <c r="C29" s="220"/>
      <c r="D29" s="220"/>
      <c r="E29" s="221"/>
      <c r="F29" s="221"/>
      <c r="G29" s="221"/>
      <c r="H29" s="221"/>
      <c r="I29" s="221"/>
      <c r="J29" s="222"/>
      <c r="K29" s="222"/>
      <c r="L29" s="222"/>
      <c r="M29" s="222"/>
      <c r="N29" s="222"/>
      <c r="O29" s="222"/>
      <c r="P29" s="222"/>
      <c r="Q29" s="222"/>
      <c r="R29" s="222"/>
      <c r="S29" s="222"/>
      <c r="T29" s="222"/>
      <c r="U29" s="222"/>
      <c r="V29" s="222"/>
      <c r="W29" s="222"/>
      <c r="X29" s="223"/>
      <c r="Y29" s="223"/>
      <c r="Z29" s="223"/>
      <c r="AA29" s="223"/>
      <c r="AB29" s="199"/>
      <c r="AC29" s="224"/>
      <c r="AD29" s="224"/>
      <c r="AE29" s="225"/>
      <c r="AF29" s="199"/>
      <c r="AG29" s="224"/>
      <c r="AH29" s="224"/>
      <c r="AI29" s="224"/>
      <c r="AJ29" s="225"/>
      <c r="AK29" s="199"/>
      <c r="AL29" s="224"/>
      <c r="AM29" s="224"/>
      <c r="AN29" s="224"/>
      <c r="AO29" s="191"/>
    </row>
    <row r="30" spans="1:41" ht="79.95" customHeight="1">
      <c r="A30" s="177"/>
      <c r="B30" s="211"/>
      <c r="C30" s="198" t="s">
        <v>4382</v>
      </c>
      <c r="D30" s="220"/>
      <c r="E30" s="221"/>
      <c r="F30" s="221"/>
      <c r="G30" s="221"/>
      <c r="H30" s="221"/>
      <c r="I30" s="221"/>
      <c r="J30" s="226"/>
      <c r="K30" s="227"/>
      <c r="L30" s="227"/>
      <c r="M30" s="227"/>
      <c r="N30" s="227"/>
      <c r="O30" s="227"/>
      <c r="P30" s="227"/>
      <c r="Q30" s="227"/>
      <c r="R30" s="227"/>
      <c r="S30" s="227"/>
      <c r="T30" s="226"/>
      <c r="U30" s="227"/>
      <c r="V30" s="227"/>
      <c r="W30" s="227"/>
      <c r="X30" s="227"/>
      <c r="Y30" s="227"/>
      <c r="Z30" s="227"/>
      <c r="AA30" s="227"/>
      <c r="AB30" s="227"/>
      <c r="AC30" s="227"/>
      <c r="AD30" s="228"/>
      <c r="AE30" s="228"/>
      <c r="AF30" s="228"/>
      <c r="AG30" s="229"/>
      <c r="AH30" s="229"/>
      <c r="AI30" s="229"/>
      <c r="AJ30" s="229"/>
      <c r="AK30" s="229"/>
      <c r="AL30" s="229"/>
      <c r="AM30" s="229"/>
      <c r="AN30" s="229"/>
      <c r="AO30" s="191"/>
    </row>
    <row r="31" spans="1:41" ht="103.8" customHeight="1">
      <c r="A31" s="177"/>
      <c r="B31" s="211"/>
      <c r="C31" s="607" t="s">
        <v>4383</v>
      </c>
      <c r="D31" s="607"/>
      <c r="E31" s="607"/>
      <c r="F31" s="607"/>
      <c r="G31" s="607"/>
      <c r="H31" s="607"/>
      <c r="I31" s="607"/>
      <c r="J31" s="607"/>
      <c r="K31" s="607"/>
      <c r="L31" s="607"/>
      <c r="M31" s="607"/>
      <c r="N31" s="607"/>
      <c r="O31" s="607"/>
      <c r="P31" s="607"/>
      <c r="Q31" s="607"/>
      <c r="R31" s="607"/>
      <c r="S31" s="607"/>
      <c r="T31" s="607"/>
      <c r="U31" s="607"/>
      <c r="V31" s="607"/>
      <c r="W31" s="607"/>
      <c r="X31" s="607"/>
      <c r="Y31" s="607"/>
      <c r="Z31" s="607"/>
      <c r="AA31" s="607"/>
      <c r="AB31" s="607"/>
      <c r="AC31" s="607"/>
      <c r="AD31" s="607"/>
      <c r="AE31" s="607"/>
      <c r="AF31" s="607"/>
      <c r="AG31" s="607"/>
      <c r="AH31" s="607"/>
      <c r="AI31" s="607"/>
      <c r="AJ31" s="607"/>
      <c r="AK31" s="607"/>
      <c r="AL31" s="607"/>
      <c r="AM31" s="607"/>
      <c r="AN31" s="607"/>
      <c r="AO31" s="191"/>
    </row>
    <row r="32" spans="1:41" ht="101.4" customHeight="1">
      <c r="A32" s="177"/>
      <c r="B32" s="230"/>
      <c r="C32" s="608" t="s">
        <v>4384</v>
      </c>
      <c r="D32" s="608"/>
      <c r="E32" s="608"/>
      <c r="F32" s="608"/>
      <c r="G32" s="608"/>
      <c r="H32" s="608"/>
      <c r="I32" s="608"/>
      <c r="J32" s="608"/>
      <c r="K32" s="608"/>
      <c r="L32" s="608"/>
      <c r="M32" s="608"/>
      <c r="N32" s="608"/>
      <c r="O32" s="608"/>
      <c r="P32" s="608"/>
      <c r="Q32" s="608"/>
      <c r="R32" s="608"/>
      <c r="S32" s="608"/>
      <c r="T32" s="608"/>
      <c r="U32" s="608"/>
      <c r="V32" s="608"/>
      <c r="W32" s="608"/>
      <c r="X32" s="608"/>
      <c r="Y32" s="608"/>
      <c r="Z32" s="608"/>
      <c r="AA32" s="608"/>
      <c r="AB32" s="608"/>
      <c r="AC32" s="608"/>
      <c r="AD32" s="608"/>
      <c r="AE32" s="608"/>
      <c r="AF32" s="608"/>
      <c r="AG32" s="608"/>
      <c r="AH32" s="608"/>
      <c r="AI32" s="608"/>
      <c r="AJ32" s="608"/>
      <c r="AK32" s="608"/>
      <c r="AL32" s="608"/>
      <c r="AM32" s="608"/>
      <c r="AN32" s="608"/>
      <c r="AO32" s="191"/>
    </row>
    <row r="33" spans="1:41" ht="79.95" customHeight="1">
      <c r="A33" s="177"/>
      <c r="B33" s="211"/>
      <c r="C33" s="220"/>
      <c r="D33" s="220"/>
      <c r="E33" s="221"/>
      <c r="F33" s="221"/>
      <c r="G33" s="221"/>
      <c r="H33" s="221"/>
      <c r="I33" s="221"/>
      <c r="J33" s="223"/>
      <c r="K33" s="223"/>
      <c r="L33" s="223"/>
      <c r="M33" s="223"/>
      <c r="N33" s="199"/>
      <c r="O33" s="224"/>
      <c r="P33" s="224"/>
      <c r="Q33" s="223"/>
      <c r="R33" s="199"/>
      <c r="S33" s="224"/>
      <c r="T33" s="224"/>
      <c r="U33" s="224"/>
      <c r="V33" s="223"/>
      <c r="W33" s="223"/>
      <c r="X33" s="223"/>
      <c r="Y33" s="223"/>
      <c r="Z33" s="223"/>
      <c r="AA33" s="223"/>
      <c r="AB33" s="223"/>
      <c r="AC33" s="223"/>
      <c r="AD33" s="223"/>
      <c r="AE33" s="223"/>
      <c r="AF33" s="223"/>
      <c r="AG33" s="223"/>
      <c r="AH33" s="223"/>
      <c r="AI33" s="223"/>
      <c r="AJ33" s="223"/>
      <c r="AK33" s="223"/>
      <c r="AL33" s="223"/>
      <c r="AM33" s="223"/>
      <c r="AN33" s="223"/>
      <c r="AO33" s="191"/>
    </row>
    <row r="34" spans="1:41" ht="160.05000000000001" customHeight="1">
      <c r="A34" s="177"/>
      <c r="B34" s="231"/>
      <c r="C34" s="196" t="s">
        <v>4385</v>
      </c>
      <c r="D34" s="176"/>
      <c r="E34" s="176"/>
      <c r="F34" s="176"/>
      <c r="G34" s="176"/>
      <c r="H34" s="176"/>
      <c r="I34" s="176"/>
      <c r="J34" s="232"/>
      <c r="K34" s="232"/>
      <c r="L34" s="232"/>
      <c r="M34" s="232"/>
      <c r="N34" s="232"/>
      <c r="O34" s="232"/>
      <c r="P34" s="232"/>
      <c r="Q34" s="232"/>
      <c r="R34" s="232"/>
      <c r="S34" s="232"/>
      <c r="T34" s="233" t="s">
        <v>4386</v>
      </c>
      <c r="U34" s="234"/>
      <c r="V34" s="234"/>
      <c r="W34" s="234"/>
      <c r="X34" s="234"/>
      <c r="Y34" s="569"/>
      <c r="Z34" s="569"/>
      <c r="AA34" s="569"/>
      <c r="AB34" s="569"/>
      <c r="AC34" s="569"/>
      <c r="AD34" s="569"/>
      <c r="AE34" s="249" t="s">
        <v>4375</v>
      </c>
      <c r="AF34" s="569"/>
      <c r="AG34" s="569"/>
      <c r="AH34" s="569"/>
      <c r="AI34" s="249" t="s">
        <v>4376</v>
      </c>
      <c r="AJ34" s="569"/>
      <c r="AK34" s="569"/>
      <c r="AL34" s="569"/>
      <c r="AM34" s="234" t="s">
        <v>4377</v>
      </c>
      <c r="AN34" s="232"/>
      <c r="AO34" s="191"/>
    </row>
    <row r="35" spans="1:41" ht="34.200000000000003" customHeight="1" thickBot="1">
      <c r="A35" s="177"/>
      <c r="B35" s="211"/>
      <c r="C35" s="220"/>
      <c r="D35" s="220"/>
      <c r="E35" s="221"/>
      <c r="F35" s="221"/>
      <c r="G35" s="221"/>
      <c r="H35" s="221"/>
      <c r="I35" s="221"/>
      <c r="J35" s="222"/>
      <c r="K35" s="222"/>
      <c r="L35" s="222"/>
      <c r="M35" s="222"/>
      <c r="N35" s="222"/>
      <c r="O35" s="222"/>
      <c r="P35" s="222"/>
      <c r="Q35" s="222"/>
      <c r="R35" s="222"/>
      <c r="S35" s="222"/>
      <c r="T35" s="222"/>
      <c r="U35" s="222"/>
      <c r="V35" s="222"/>
      <c r="W35" s="222"/>
      <c r="X35" s="223"/>
      <c r="Y35" s="223"/>
      <c r="Z35" s="223"/>
      <c r="AA35" s="223"/>
      <c r="AB35" s="199"/>
      <c r="AC35" s="224"/>
      <c r="AD35" s="224"/>
      <c r="AE35" s="225"/>
      <c r="AF35" s="199"/>
      <c r="AG35" s="224"/>
      <c r="AH35" s="224"/>
      <c r="AI35" s="224"/>
      <c r="AJ35" s="225"/>
      <c r="AK35" s="199"/>
      <c r="AL35" s="224"/>
      <c r="AM35" s="224"/>
      <c r="AN35" s="224"/>
      <c r="AO35" s="191"/>
    </row>
    <row r="36" spans="1:41" ht="79.8" customHeight="1">
      <c r="A36" s="177"/>
      <c r="B36" s="235"/>
      <c r="C36" s="609" t="s">
        <v>4387</v>
      </c>
      <c r="D36" s="579"/>
      <c r="E36" s="579"/>
      <c r="F36" s="579"/>
      <c r="G36" s="579"/>
      <c r="H36" s="579"/>
      <c r="I36" s="579"/>
      <c r="J36" s="580"/>
      <c r="K36" s="611"/>
      <c r="L36" s="611"/>
      <c r="M36" s="611"/>
      <c r="N36" s="611"/>
      <c r="O36" s="611"/>
      <c r="P36" s="611"/>
      <c r="Q36" s="611"/>
      <c r="R36" s="611"/>
      <c r="S36" s="611"/>
      <c r="T36" s="611"/>
      <c r="U36" s="611"/>
      <c r="V36" s="611"/>
      <c r="W36" s="611"/>
      <c r="X36" s="611"/>
      <c r="Y36" s="611"/>
      <c r="Z36" s="611"/>
      <c r="AA36" s="611"/>
      <c r="AB36" s="611"/>
      <c r="AC36" s="611"/>
      <c r="AD36" s="611"/>
      <c r="AE36" s="611"/>
      <c r="AF36" s="611"/>
      <c r="AG36" s="611"/>
      <c r="AH36" s="611"/>
      <c r="AI36" s="611"/>
      <c r="AJ36" s="611"/>
      <c r="AK36" s="611"/>
      <c r="AL36" s="611"/>
      <c r="AM36" s="611"/>
      <c r="AN36" s="612"/>
      <c r="AO36" s="191"/>
    </row>
    <row r="37" spans="1:41" ht="127.8" customHeight="1">
      <c r="A37" s="177"/>
      <c r="B37" s="235"/>
      <c r="C37" s="610"/>
      <c r="D37" s="582"/>
      <c r="E37" s="582"/>
      <c r="F37" s="582"/>
      <c r="G37" s="582"/>
      <c r="H37" s="582"/>
      <c r="I37" s="582"/>
      <c r="J37" s="58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4"/>
      <c r="AO37" s="191"/>
    </row>
    <row r="38" spans="1:41" ht="79.95" customHeight="1">
      <c r="A38" s="177"/>
      <c r="B38" s="235"/>
      <c r="C38" s="589" t="s">
        <v>4388</v>
      </c>
      <c r="D38" s="590"/>
      <c r="E38" s="590"/>
      <c r="F38" s="590"/>
      <c r="G38" s="590"/>
      <c r="H38" s="590"/>
      <c r="I38" s="590"/>
      <c r="J38" s="591"/>
      <c r="K38" s="595"/>
      <c r="L38" s="595"/>
      <c r="M38" s="595"/>
      <c r="N38" s="595"/>
      <c r="O38" s="595"/>
      <c r="P38" s="595"/>
      <c r="Q38" s="595"/>
      <c r="R38" s="595"/>
      <c r="S38" s="595"/>
      <c r="T38" s="595"/>
      <c r="U38" s="595"/>
      <c r="V38" s="595"/>
      <c r="W38" s="595"/>
      <c r="X38" s="595"/>
      <c r="Y38" s="595"/>
      <c r="Z38" s="595"/>
      <c r="AA38" s="595"/>
      <c r="AB38" s="595"/>
      <c r="AC38" s="595"/>
      <c r="AD38" s="595"/>
      <c r="AE38" s="595"/>
      <c r="AF38" s="595"/>
      <c r="AG38" s="595"/>
      <c r="AH38" s="595"/>
      <c r="AI38" s="595"/>
      <c r="AJ38" s="595"/>
      <c r="AK38" s="595"/>
      <c r="AL38" s="595"/>
      <c r="AM38" s="595"/>
      <c r="AN38" s="596"/>
      <c r="AO38" s="191"/>
    </row>
    <row r="39" spans="1:41" ht="137.4" customHeight="1" thickBot="1">
      <c r="A39" s="177"/>
      <c r="B39" s="235"/>
      <c r="C39" s="592"/>
      <c r="D39" s="593"/>
      <c r="E39" s="593"/>
      <c r="F39" s="593"/>
      <c r="G39" s="593"/>
      <c r="H39" s="593"/>
      <c r="I39" s="593"/>
      <c r="J39" s="594"/>
      <c r="K39" s="597"/>
      <c r="L39" s="597"/>
      <c r="M39" s="597"/>
      <c r="N39" s="597"/>
      <c r="O39" s="597"/>
      <c r="P39" s="597"/>
      <c r="Q39" s="597"/>
      <c r="R39" s="597"/>
      <c r="S39" s="597"/>
      <c r="T39" s="597"/>
      <c r="U39" s="597"/>
      <c r="V39" s="597"/>
      <c r="W39" s="597"/>
      <c r="X39" s="597"/>
      <c r="Y39" s="597"/>
      <c r="Z39" s="597"/>
      <c r="AA39" s="597"/>
      <c r="AB39" s="597"/>
      <c r="AC39" s="597"/>
      <c r="AD39" s="597"/>
      <c r="AE39" s="597"/>
      <c r="AF39" s="597"/>
      <c r="AG39" s="597"/>
      <c r="AH39" s="597"/>
      <c r="AI39" s="597"/>
      <c r="AJ39" s="597"/>
      <c r="AK39" s="597"/>
      <c r="AL39" s="597"/>
      <c r="AM39" s="597"/>
      <c r="AN39" s="598"/>
      <c r="AO39" s="191"/>
    </row>
    <row r="40" spans="1:41" ht="79.95" customHeight="1">
      <c r="A40" s="177"/>
      <c r="B40" s="236"/>
      <c r="C40" s="237"/>
      <c r="D40" s="237"/>
      <c r="E40" s="237"/>
      <c r="F40" s="237"/>
      <c r="G40" s="238"/>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39"/>
      <c r="AI40" s="239"/>
      <c r="AJ40" s="239"/>
      <c r="AK40" s="239"/>
      <c r="AL40" s="239"/>
      <c r="AM40" s="239"/>
      <c r="AN40" s="239"/>
      <c r="AO40" s="191"/>
    </row>
    <row r="41" spans="1:41" ht="85.05" customHeight="1">
      <c r="A41" s="177"/>
      <c r="B41" s="211"/>
      <c r="C41" s="599" t="s">
        <v>4389</v>
      </c>
      <c r="D41" s="599"/>
      <c r="E41" s="599"/>
      <c r="F41" s="599"/>
      <c r="G41" s="240" t="s">
        <v>4390</v>
      </c>
      <c r="H41" s="240"/>
      <c r="I41" s="240"/>
      <c r="J41" s="240"/>
      <c r="K41" s="240"/>
      <c r="L41" s="240"/>
      <c r="M41" s="240"/>
      <c r="N41" s="240"/>
      <c r="O41" s="240"/>
      <c r="P41" s="240"/>
      <c r="Q41" s="240"/>
      <c r="R41" s="240"/>
      <c r="S41" s="240"/>
      <c r="T41" s="240"/>
      <c r="U41" s="240"/>
      <c r="V41" s="240"/>
      <c r="W41" s="240"/>
      <c r="X41" s="240"/>
      <c r="Y41" s="240"/>
      <c r="Z41" s="240"/>
      <c r="AA41" s="240"/>
      <c r="AB41" s="240"/>
      <c r="AC41" s="240"/>
      <c r="AD41" s="241"/>
      <c r="AE41" s="241"/>
      <c r="AF41" s="241"/>
      <c r="AG41" s="241"/>
      <c r="AH41" s="241"/>
      <c r="AI41" s="241"/>
      <c r="AJ41" s="241"/>
      <c r="AK41" s="241"/>
      <c r="AL41" s="241"/>
      <c r="AM41" s="241"/>
      <c r="AN41" s="241"/>
      <c r="AO41" s="191"/>
    </row>
    <row r="42" spans="1:41" ht="85.05" customHeight="1">
      <c r="A42" s="177"/>
      <c r="B42" s="211"/>
      <c r="C42" s="220"/>
      <c r="D42" s="220"/>
      <c r="E42" s="242"/>
      <c r="F42" s="242"/>
      <c r="G42" s="240" t="s">
        <v>4391</v>
      </c>
      <c r="H42" s="240"/>
      <c r="I42" s="240"/>
      <c r="J42" s="240"/>
      <c r="K42" s="240"/>
      <c r="L42" s="240"/>
      <c r="M42" s="240"/>
      <c r="N42" s="240"/>
      <c r="O42" s="240"/>
      <c r="P42" s="240"/>
      <c r="Q42" s="240"/>
      <c r="R42" s="240"/>
      <c r="S42" s="240"/>
      <c r="T42" s="240"/>
      <c r="U42" s="240"/>
      <c r="V42" s="240"/>
      <c r="W42" s="240"/>
      <c r="X42" s="240"/>
      <c r="Y42" s="240"/>
      <c r="Z42" s="240"/>
      <c r="AA42" s="240"/>
      <c r="AB42" s="240"/>
      <c r="AC42" s="240"/>
      <c r="AD42" s="241"/>
      <c r="AE42" s="241"/>
      <c r="AF42" s="241"/>
      <c r="AG42" s="241"/>
      <c r="AH42" s="241"/>
      <c r="AI42" s="241"/>
      <c r="AJ42" s="241"/>
      <c r="AK42" s="241"/>
      <c r="AL42" s="241"/>
      <c r="AM42" s="241"/>
      <c r="AN42" s="241"/>
      <c r="AO42" s="191"/>
    </row>
    <row r="43" spans="1:41" ht="85.05" customHeight="1">
      <c r="A43" s="177"/>
      <c r="B43" s="211"/>
      <c r="C43" s="220"/>
      <c r="D43" s="220"/>
      <c r="E43" s="242"/>
      <c r="F43" s="242"/>
      <c r="G43" s="240" t="s">
        <v>4392</v>
      </c>
      <c r="H43" s="240"/>
      <c r="I43" s="240"/>
      <c r="J43" s="240"/>
      <c r="K43" s="240"/>
      <c r="L43" s="240"/>
      <c r="M43" s="240"/>
      <c r="N43" s="240"/>
      <c r="O43" s="240"/>
      <c r="P43" s="240"/>
      <c r="Q43" s="240"/>
      <c r="R43" s="240"/>
      <c r="S43" s="240"/>
      <c r="T43" s="240"/>
      <c r="U43" s="240"/>
      <c r="V43" s="240"/>
      <c r="W43" s="240"/>
      <c r="X43" s="240"/>
      <c r="Y43" s="240"/>
      <c r="Z43" s="240"/>
      <c r="AA43" s="240"/>
      <c r="AB43" s="240"/>
      <c r="AC43" s="240"/>
      <c r="AD43" s="241"/>
      <c r="AE43" s="241"/>
      <c r="AF43" s="241"/>
      <c r="AG43" s="241"/>
      <c r="AH43" s="241"/>
      <c r="AI43" s="241"/>
      <c r="AJ43" s="241"/>
      <c r="AK43" s="241"/>
      <c r="AL43" s="241"/>
      <c r="AM43" s="241"/>
      <c r="AN43" s="241"/>
      <c r="AO43" s="191"/>
    </row>
    <row r="44" spans="1:41" ht="85.05" customHeight="1">
      <c r="A44" s="177"/>
      <c r="B44" s="211"/>
      <c r="C44" s="220"/>
      <c r="D44" s="220"/>
      <c r="E44" s="242"/>
      <c r="F44" s="242"/>
      <c r="G44" s="240" t="s">
        <v>4393</v>
      </c>
      <c r="H44" s="223"/>
      <c r="I44" s="223"/>
      <c r="J44" s="223"/>
      <c r="K44" s="223"/>
      <c r="L44" s="199"/>
      <c r="M44" s="224"/>
      <c r="N44" s="224"/>
      <c r="O44" s="223"/>
      <c r="P44" s="199"/>
      <c r="Q44" s="224"/>
      <c r="R44" s="224"/>
      <c r="S44" s="224"/>
      <c r="T44" s="221"/>
      <c r="U44" s="221"/>
      <c r="V44" s="221"/>
      <c r="W44" s="221"/>
      <c r="X44" s="221"/>
      <c r="Y44" s="221"/>
      <c r="Z44" s="221"/>
      <c r="AA44" s="221"/>
      <c r="AB44" s="221"/>
      <c r="AC44" s="221"/>
      <c r="AD44" s="221"/>
      <c r="AE44" s="221"/>
      <c r="AF44" s="221"/>
      <c r="AG44" s="221"/>
      <c r="AH44" s="221"/>
      <c r="AI44" s="221"/>
      <c r="AJ44" s="221"/>
      <c r="AK44" s="221"/>
      <c r="AL44" s="221"/>
      <c r="AM44" s="221"/>
      <c r="AN44" s="221"/>
      <c r="AO44" s="191"/>
    </row>
    <row r="45" spans="1:41" ht="85.05" customHeight="1">
      <c r="A45" s="177"/>
      <c r="B45" s="243"/>
      <c r="C45" s="244"/>
      <c r="D45" s="244"/>
      <c r="E45" s="245"/>
      <c r="F45" s="245"/>
      <c r="G45" s="246" t="s">
        <v>4394</v>
      </c>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8"/>
    </row>
    <row r="46" spans="1:41" ht="49.8" customHeight="1">
      <c r="A46" s="176" t="s">
        <v>4363</v>
      </c>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H46" s="177"/>
      <c r="AI46" s="177"/>
      <c r="AJ46" s="176" t="s">
        <v>4412</v>
      </c>
      <c r="AL46" s="177"/>
      <c r="AM46" s="177"/>
      <c r="AN46" s="177"/>
      <c r="AO46" s="177"/>
    </row>
    <row r="47" spans="1:41" s="204" customFormat="1" ht="9.4499999999999993" customHeight="1">
      <c r="A47" s="177"/>
      <c r="B47" s="177"/>
      <c r="C47" s="177"/>
      <c r="D47" s="177"/>
      <c r="E47" s="177"/>
      <c r="F47" s="177"/>
      <c r="G47" s="177"/>
      <c r="H47" s="177"/>
      <c r="I47" s="177"/>
      <c r="J47" s="177"/>
      <c r="K47" s="177"/>
      <c r="L47" s="177"/>
      <c r="M47" s="177"/>
      <c r="N47" s="177"/>
      <c r="O47" s="177"/>
      <c r="P47" s="177"/>
      <c r="Q47" s="177"/>
      <c r="R47" s="177"/>
      <c r="S47" s="177"/>
      <c r="T47" s="177"/>
      <c r="U47" s="179"/>
      <c r="V47" s="179"/>
      <c r="W47" s="179"/>
      <c r="X47" s="179"/>
      <c r="Y47" s="179"/>
      <c r="Z47" s="179"/>
      <c r="AA47" s="179"/>
      <c r="AB47" s="179"/>
      <c r="AC47" s="179"/>
      <c r="AD47" s="179"/>
      <c r="AE47" s="179"/>
      <c r="AF47" s="179"/>
      <c r="AG47" s="179"/>
      <c r="AH47" s="179"/>
      <c r="AI47" s="179"/>
      <c r="AJ47" s="177"/>
      <c r="AK47" s="177"/>
      <c r="AL47" s="177"/>
      <c r="AM47" s="177"/>
      <c r="AN47" s="177"/>
      <c r="AO47" s="177"/>
    </row>
    <row r="48" spans="1:41" s="204" customFormat="1" ht="120" customHeight="1">
      <c r="A48" s="177"/>
      <c r="B48" s="177"/>
      <c r="C48" s="177"/>
      <c r="D48" s="177"/>
      <c r="E48" s="177"/>
      <c r="F48" s="180"/>
      <c r="G48" s="180"/>
      <c r="H48" s="180"/>
      <c r="I48" s="180"/>
      <c r="J48" s="180"/>
      <c r="K48" s="180"/>
      <c r="L48" s="180"/>
      <c r="M48" s="180"/>
      <c r="N48" s="180"/>
      <c r="O48" s="180"/>
      <c r="P48" s="180"/>
      <c r="Q48" s="180"/>
      <c r="R48" s="180"/>
      <c r="S48" s="180"/>
      <c r="T48" s="180"/>
      <c r="U48" s="180"/>
      <c r="V48" s="180"/>
      <c r="W48" s="180"/>
      <c r="X48" s="177"/>
      <c r="Y48" s="177"/>
      <c r="Z48" s="177"/>
      <c r="AA48" s="177"/>
      <c r="AB48" s="177"/>
      <c r="AC48" s="562" t="s">
        <v>1</v>
      </c>
      <c r="AD48" s="562"/>
      <c r="AE48" s="562"/>
      <c r="AF48" s="562"/>
      <c r="AG48" s="563"/>
      <c r="AH48" s="181"/>
      <c r="AI48" s="181"/>
      <c r="AJ48" s="181"/>
      <c r="AK48" s="181"/>
      <c r="AL48" s="181"/>
      <c r="AM48" s="181"/>
      <c r="AN48" s="181"/>
      <c r="AO48" s="177"/>
    </row>
    <row r="49" spans="1:58" s="204" customFormat="1" ht="81.45" customHeight="1">
      <c r="A49" s="177"/>
      <c r="B49" s="177"/>
      <c r="C49" s="177"/>
      <c r="D49" s="177"/>
      <c r="E49" s="177"/>
      <c r="F49" s="180"/>
      <c r="G49" s="180"/>
      <c r="H49" s="180"/>
      <c r="I49" s="180"/>
      <c r="J49" s="180"/>
      <c r="K49" s="180"/>
      <c r="L49" s="180"/>
      <c r="M49" s="180"/>
      <c r="N49" s="180"/>
      <c r="O49" s="180"/>
      <c r="P49" s="180"/>
      <c r="Q49" s="180"/>
      <c r="R49" s="180"/>
      <c r="S49" s="180"/>
      <c r="T49" s="180"/>
      <c r="U49" s="180"/>
      <c r="V49" s="180"/>
      <c r="W49" s="180"/>
      <c r="X49" s="177"/>
      <c r="Y49" s="177"/>
      <c r="Z49" s="177"/>
      <c r="AA49" s="177"/>
      <c r="AB49" s="177"/>
      <c r="AC49" s="182"/>
      <c r="AD49" s="182"/>
      <c r="AE49" s="182"/>
      <c r="AF49" s="182"/>
      <c r="AG49" s="182"/>
      <c r="AH49" s="183"/>
      <c r="AI49" s="183"/>
      <c r="AJ49" s="183"/>
      <c r="AK49" s="183"/>
      <c r="AL49" s="183"/>
      <c r="AM49" s="183"/>
      <c r="AN49" s="183"/>
      <c r="AO49" s="177"/>
    </row>
    <row r="50" spans="1:58" s="204" customFormat="1" ht="120" customHeight="1">
      <c r="A50" s="177"/>
      <c r="B50" s="184"/>
      <c r="C50" s="185"/>
      <c r="D50" s="185"/>
      <c r="E50" s="186"/>
      <c r="F50" s="186"/>
      <c r="G50" s="186"/>
      <c r="H50" s="186"/>
      <c r="I50" s="186"/>
      <c r="J50" s="186"/>
      <c r="K50" s="186"/>
      <c r="L50" s="186"/>
      <c r="M50" s="186"/>
      <c r="N50" s="186"/>
      <c r="O50" s="186"/>
      <c r="P50" s="186"/>
      <c r="Q50" s="186"/>
      <c r="R50" s="186"/>
      <c r="S50" s="186"/>
      <c r="T50" s="186"/>
      <c r="U50" s="186"/>
      <c r="V50" s="186"/>
      <c r="W50" s="186"/>
      <c r="X50" s="185"/>
      <c r="Y50" s="185"/>
      <c r="Z50" s="185"/>
      <c r="AA50" s="185"/>
      <c r="AB50" s="185"/>
      <c r="AC50" s="187"/>
      <c r="AD50" s="187"/>
      <c r="AE50" s="187"/>
      <c r="AF50" s="187"/>
      <c r="AG50" s="187"/>
      <c r="AH50" s="188"/>
      <c r="AI50" s="188"/>
      <c r="AJ50" s="188"/>
      <c r="AK50" s="188"/>
      <c r="AL50" s="188"/>
      <c r="AM50" s="188"/>
      <c r="AN50" s="188"/>
      <c r="AO50" s="189"/>
    </row>
    <row r="51" spans="1:58" s="204" customFormat="1" ht="33.450000000000003" customHeight="1">
      <c r="A51" s="177"/>
      <c r="B51" s="190"/>
      <c r="C51" s="177"/>
      <c r="D51" s="177"/>
      <c r="E51" s="180"/>
      <c r="F51" s="180"/>
      <c r="G51" s="180"/>
      <c r="H51" s="180"/>
      <c r="I51" s="180"/>
      <c r="J51" s="180"/>
      <c r="K51" s="180"/>
      <c r="L51" s="180"/>
      <c r="M51" s="180"/>
      <c r="N51" s="180"/>
      <c r="O51" s="180"/>
      <c r="P51" s="180"/>
      <c r="Q51" s="180"/>
      <c r="R51" s="180"/>
      <c r="S51" s="180"/>
      <c r="T51" s="180"/>
      <c r="U51" s="180"/>
      <c r="V51" s="180"/>
      <c r="W51" s="180"/>
      <c r="X51" s="177"/>
      <c r="Y51" s="177"/>
      <c r="Z51" s="177"/>
      <c r="AA51" s="177"/>
      <c r="AB51" s="177"/>
      <c r="AC51" s="177"/>
      <c r="AD51" s="177"/>
      <c r="AE51" s="177"/>
      <c r="AF51" s="177"/>
      <c r="AG51" s="177"/>
      <c r="AH51" s="177"/>
      <c r="AI51" s="177"/>
      <c r="AJ51" s="177"/>
      <c r="AK51" s="177"/>
      <c r="AL51" s="177"/>
      <c r="AM51" s="177"/>
      <c r="AN51" s="177"/>
      <c r="AO51" s="191"/>
    </row>
    <row r="52" spans="1:58" s="204" customFormat="1" ht="79.95" customHeight="1">
      <c r="A52" s="177"/>
      <c r="B52" s="190"/>
      <c r="C52" s="177"/>
      <c r="D52" s="177"/>
      <c r="E52" s="564" t="s">
        <v>4364</v>
      </c>
      <c r="F52" s="564"/>
      <c r="G52" s="564"/>
      <c r="H52" s="564"/>
      <c r="I52" s="564"/>
      <c r="J52" s="564"/>
      <c r="K52" s="564"/>
      <c r="L52" s="564"/>
      <c r="M52" s="564"/>
      <c r="N52" s="564"/>
      <c r="O52" s="564"/>
      <c r="P52" s="564"/>
      <c r="Q52" s="564"/>
      <c r="R52" s="564"/>
      <c r="S52" s="564"/>
      <c r="T52" s="564"/>
      <c r="U52" s="564"/>
      <c r="V52" s="564"/>
      <c r="W52" s="564"/>
      <c r="X52" s="564"/>
      <c r="Y52" s="564"/>
      <c r="Z52" s="564"/>
      <c r="AA52" s="564"/>
      <c r="AB52" s="564"/>
      <c r="AC52" s="564"/>
      <c r="AD52" s="177"/>
      <c r="AE52" s="562" t="s">
        <v>172</v>
      </c>
      <c r="AF52" s="562"/>
      <c r="AG52" s="562"/>
      <c r="AH52" s="562"/>
      <c r="AI52" s="562"/>
      <c r="AJ52" s="562"/>
      <c r="AK52" s="562"/>
      <c r="AL52" s="562"/>
      <c r="AM52" s="562"/>
      <c r="AN52" s="562"/>
      <c r="AO52" s="191"/>
    </row>
    <row r="53" spans="1:58" s="204" customFormat="1" ht="79.95" customHeight="1">
      <c r="A53" s="177"/>
      <c r="B53" s="190"/>
      <c r="C53" s="177"/>
      <c r="D53" s="177"/>
      <c r="E53" s="564"/>
      <c r="F53" s="564"/>
      <c r="G53" s="564"/>
      <c r="H53" s="564"/>
      <c r="I53" s="564"/>
      <c r="J53" s="564"/>
      <c r="K53" s="564"/>
      <c r="L53" s="564"/>
      <c r="M53" s="564"/>
      <c r="N53" s="564"/>
      <c r="O53" s="564"/>
      <c r="P53" s="564"/>
      <c r="Q53" s="564"/>
      <c r="R53" s="564"/>
      <c r="S53" s="564"/>
      <c r="T53" s="564"/>
      <c r="U53" s="564"/>
      <c r="V53" s="564"/>
      <c r="W53" s="564"/>
      <c r="X53" s="564"/>
      <c r="Y53" s="564"/>
      <c r="Z53" s="564"/>
      <c r="AA53" s="564"/>
      <c r="AB53" s="564"/>
      <c r="AC53" s="564"/>
      <c r="AD53" s="177"/>
      <c r="AE53" s="565"/>
      <c r="AF53" s="565"/>
      <c r="AG53" s="565"/>
      <c r="AH53" s="565"/>
      <c r="AI53" s="565"/>
      <c r="AJ53" s="565"/>
      <c r="AK53" s="565"/>
      <c r="AL53" s="565"/>
      <c r="AM53" s="565"/>
      <c r="AN53" s="565"/>
      <c r="AO53" s="191"/>
    </row>
    <row r="54" spans="1:58" s="204" customFormat="1" ht="79.95" customHeight="1">
      <c r="A54" s="177"/>
      <c r="B54" s="192"/>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565"/>
      <c r="AF54" s="565"/>
      <c r="AG54" s="565"/>
      <c r="AH54" s="565"/>
      <c r="AI54" s="565"/>
      <c r="AJ54" s="565"/>
      <c r="AK54" s="565"/>
      <c r="AL54" s="565"/>
      <c r="AM54" s="565"/>
      <c r="AN54" s="565"/>
      <c r="AO54" s="191"/>
    </row>
    <row r="55" spans="1:58" s="204" customFormat="1" ht="79.95" customHeight="1">
      <c r="A55" s="177"/>
      <c r="B55" s="192"/>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565"/>
      <c r="AF55" s="565"/>
      <c r="AG55" s="565"/>
      <c r="AH55" s="565"/>
      <c r="AI55" s="565"/>
      <c r="AJ55" s="565"/>
      <c r="AK55" s="565"/>
      <c r="AL55" s="565"/>
      <c r="AM55" s="565"/>
      <c r="AN55" s="565"/>
      <c r="AO55" s="191"/>
    </row>
    <row r="56" spans="1:58" s="204" customFormat="1" ht="120.45" customHeight="1">
      <c r="A56" s="177"/>
      <c r="B56" s="193" t="s">
        <v>4365</v>
      </c>
      <c r="C56" s="177"/>
      <c r="D56" s="177"/>
      <c r="E56" s="177"/>
      <c r="F56" s="177"/>
      <c r="G56" s="177"/>
      <c r="H56" s="177"/>
      <c r="I56" s="177"/>
      <c r="J56" s="177"/>
      <c r="K56" s="177"/>
      <c r="L56" s="177"/>
      <c r="M56" s="177"/>
      <c r="N56" s="177"/>
      <c r="O56" s="177"/>
      <c r="P56" s="177"/>
      <c r="Q56" s="177"/>
      <c r="R56" s="566"/>
      <c r="S56" s="566"/>
      <c r="T56" s="566"/>
      <c r="U56" s="566"/>
      <c r="V56" s="177"/>
      <c r="W56" s="177"/>
      <c r="X56" s="177"/>
      <c r="Y56" s="177"/>
      <c r="Z56" s="177"/>
      <c r="AA56" s="177"/>
      <c r="AB56" s="177"/>
      <c r="AC56" s="177"/>
      <c r="AD56" s="177"/>
      <c r="AE56" s="565"/>
      <c r="AF56" s="565"/>
      <c r="AG56" s="565"/>
      <c r="AH56" s="565"/>
      <c r="AI56" s="565"/>
      <c r="AJ56" s="565"/>
      <c r="AK56" s="565"/>
      <c r="AL56" s="565"/>
      <c r="AM56" s="565"/>
      <c r="AN56" s="565"/>
      <c r="AO56" s="191"/>
    </row>
    <row r="57" spans="1:58" s="204" customFormat="1" ht="120.45" customHeight="1">
      <c r="A57" s="177"/>
      <c r="B57" s="190"/>
      <c r="C57" s="177"/>
      <c r="D57" s="177"/>
      <c r="E57" s="177"/>
      <c r="F57" s="177"/>
      <c r="G57" s="177"/>
      <c r="H57" s="177"/>
      <c r="I57" s="177"/>
      <c r="J57" s="177"/>
      <c r="K57" s="177"/>
      <c r="L57" s="177"/>
      <c r="M57" s="177"/>
      <c r="N57" s="177"/>
      <c r="O57" s="177"/>
      <c r="P57" s="177"/>
      <c r="Q57" s="177"/>
      <c r="R57" s="194"/>
      <c r="S57" s="194"/>
      <c r="T57" s="194"/>
      <c r="U57" s="194"/>
      <c r="V57" s="177"/>
      <c r="W57" s="177"/>
      <c r="X57" s="177"/>
      <c r="Y57" s="177"/>
      <c r="Z57" s="177"/>
      <c r="AA57" s="177"/>
      <c r="AB57" s="177"/>
      <c r="AC57" s="177"/>
      <c r="AD57" s="177"/>
      <c r="AE57" s="195"/>
      <c r="AF57" s="195"/>
      <c r="AG57" s="195"/>
      <c r="AH57" s="195"/>
      <c r="AI57" s="195"/>
      <c r="AJ57" s="195"/>
      <c r="AK57" s="195"/>
      <c r="AL57" s="195"/>
      <c r="AM57" s="195"/>
      <c r="AN57" s="195"/>
      <c r="AO57" s="191"/>
    </row>
    <row r="58" spans="1:58" s="204" customFormat="1" ht="120.45" customHeight="1">
      <c r="A58" s="177"/>
      <c r="B58" s="190"/>
      <c r="C58" s="177"/>
      <c r="D58" s="177"/>
      <c r="E58" s="177"/>
      <c r="F58" s="177"/>
      <c r="G58" s="177"/>
      <c r="H58" s="177"/>
      <c r="I58" s="177"/>
      <c r="J58" s="177"/>
      <c r="K58" s="177"/>
      <c r="L58" s="177"/>
      <c r="M58" s="177"/>
      <c r="N58" s="177"/>
      <c r="O58" s="177"/>
      <c r="P58" s="177"/>
      <c r="Q58" s="177"/>
      <c r="R58" s="194"/>
      <c r="S58" s="194"/>
      <c r="T58" s="194"/>
      <c r="U58" s="194"/>
      <c r="V58" s="600" t="str">
        <f>IF(V13="","",V13)</f>
        <v>令和</v>
      </c>
      <c r="W58" s="600"/>
      <c r="X58" s="600"/>
      <c r="Y58" s="600"/>
      <c r="Z58" s="196" t="s">
        <v>4</v>
      </c>
      <c r="AA58" s="600" t="str">
        <f>IF(AA13="","",AA13)</f>
        <v/>
      </c>
      <c r="AB58" s="600"/>
      <c r="AC58" s="196" t="s">
        <v>5</v>
      </c>
      <c r="AD58" s="600" t="str">
        <f>IF(AD13="","",AD13)</f>
        <v/>
      </c>
      <c r="AE58" s="600"/>
      <c r="AF58" s="196" t="s">
        <v>6</v>
      </c>
      <c r="AG58" s="195"/>
      <c r="AH58" s="195"/>
      <c r="AI58" s="195"/>
      <c r="AJ58" s="195"/>
      <c r="AK58" s="195"/>
      <c r="AL58" s="195"/>
      <c r="AM58" s="195"/>
      <c r="AN58" s="195"/>
      <c r="AO58" s="191"/>
    </row>
    <row r="59" spans="1:58" s="204" customFormat="1" ht="109.95" customHeight="1">
      <c r="A59" s="177"/>
      <c r="B59" s="190"/>
      <c r="C59" s="177"/>
      <c r="D59" s="177"/>
      <c r="E59" s="177"/>
      <c r="F59" s="177"/>
      <c r="G59" s="177"/>
      <c r="H59" s="177"/>
      <c r="I59" s="177"/>
      <c r="J59" s="177"/>
      <c r="K59" s="177"/>
      <c r="L59" s="177"/>
      <c r="M59" s="177"/>
      <c r="N59" s="177"/>
      <c r="O59" s="177"/>
      <c r="P59" s="177"/>
      <c r="Q59" s="177"/>
      <c r="R59" s="177"/>
      <c r="S59" s="177"/>
      <c r="T59" s="197"/>
      <c r="U59" s="197"/>
      <c r="V59" s="197"/>
      <c r="W59" s="198" t="s">
        <v>4366</v>
      </c>
      <c r="X59" s="197"/>
      <c r="Y59" s="601" t="str">
        <f>IF(Y14="","",Y14)</f>
        <v/>
      </c>
      <c r="Z59" s="601"/>
      <c r="AA59" s="601"/>
      <c r="AB59" s="199" t="s">
        <v>4395</v>
      </c>
      <c r="AC59" s="601" t="str">
        <f>IF(AC14="","",AC14)</f>
        <v/>
      </c>
      <c r="AD59" s="601"/>
      <c r="AE59" s="601"/>
      <c r="AF59" s="601"/>
      <c r="AG59" s="177"/>
      <c r="AH59" s="177"/>
      <c r="AI59" s="177"/>
      <c r="AJ59" s="177"/>
      <c r="AK59" s="177"/>
      <c r="AL59" s="177"/>
      <c r="AM59" s="177"/>
      <c r="AN59" s="177"/>
      <c r="AO59" s="191"/>
    </row>
    <row r="60" spans="1:58" s="204" customFormat="1" ht="142.80000000000001" customHeight="1">
      <c r="A60" s="200"/>
      <c r="B60" s="201"/>
      <c r="C60" s="202"/>
      <c r="D60" s="202"/>
      <c r="E60" s="202"/>
      <c r="F60" s="202"/>
      <c r="G60" s="202"/>
      <c r="H60" s="202"/>
      <c r="I60" s="202"/>
      <c r="J60" s="202"/>
      <c r="K60" s="202"/>
      <c r="L60" s="202"/>
      <c r="M60" s="202"/>
      <c r="N60" s="202"/>
      <c r="O60" s="202"/>
      <c r="P60" s="202"/>
      <c r="Q60" s="202"/>
      <c r="R60" s="202"/>
      <c r="S60" s="202"/>
      <c r="T60" s="202"/>
      <c r="U60" s="202"/>
      <c r="V60" s="198" t="s">
        <v>4367</v>
      </c>
      <c r="W60" s="200"/>
      <c r="X60" s="202"/>
      <c r="Y60" s="560" t="str">
        <f>IF(Y15="","",Y15)</f>
        <v/>
      </c>
      <c r="Z60" s="560"/>
      <c r="AA60" s="560"/>
      <c r="AB60" s="560"/>
      <c r="AC60" s="560"/>
      <c r="AD60" s="560"/>
      <c r="AE60" s="560"/>
      <c r="AF60" s="560"/>
      <c r="AG60" s="560"/>
      <c r="AH60" s="560"/>
      <c r="AI60" s="560"/>
      <c r="AJ60" s="560"/>
      <c r="AK60" s="560"/>
      <c r="AL60" s="560"/>
      <c r="AM60" s="560"/>
      <c r="AN60" s="560"/>
      <c r="AO60" s="203"/>
    </row>
    <row r="61" spans="1:58" s="204" customFormat="1" ht="109.95" customHeight="1">
      <c r="A61" s="200"/>
      <c r="B61" s="201"/>
      <c r="C61" s="202"/>
      <c r="D61" s="202"/>
      <c r="E61" s="202"/>
      <c r="F61" s="202"/>
      <c r="G61" s="202"/>
      <c r="H61" s="202"/>
      <c r="I61" s="202"/>
      <c r="J61" s="202"/>
      <c r="K61" s="202"/>
      <c r="L61" s="202"/>
      <c r="M61" s="202"/>
      <c r="N61" s="202"/>
      <c r="O61" s="202"/>
      <c r="P61" s="202"/>
      <c r="Q61" s="202"/>
      <c r="R61" s="202"/>
      <c r="S61" s="202"/>
      <c r="T61" s="202"/>
      <c r="U61" s="202"/>
      <c r="V61" s="198" t="s">
        <v>4368</v>
      </c>
      <c r="W61" s="200"/>
      <c r="X61" s="202"/>
      <c r="Y61" s="561" t="str">
        <f>IF(Y16="","",Y16)</f>
        <v/>
      </c>
      <c r="Z61" s="561"/>
      <c r="AA61" s="561"/>
      <c r="AB61" s="561"/>
      <c r="AC61" s="561"/>
      <c r="AD61" s="561"/>
      <c r="AE61" s="561"/>
      <c r="AF61" s="561"/>
      <c r="AG61" s="561"/>
      <c r="AH61" s="561"/>
      <c r="AI61" s="561"/>
      <c r="AJ61" s="561"/>
      <c r="AK61" s="561"/>
      <c r="AL61" s="561"/>
      <c r="AM61" s="561"/>
      <c r="AN61" s="561"/>
      <c r="AO61" s="203"/>
    </row>
    <row r="62" spans="1:58" s="204" customFormat="1" ht="109.95" customHeight="1">
      <c r="A62" s="200"/>
      <c r="B62" s="201"/>
      <c r="C62" s="202"/>
      <c r="D62" s="202"/>
      <c r="E62" s="202"/>
      <c r="F62" s="202"/>
      <c r="G62" s="202"/>
      <c r="H62" s="202"/>
      <c r="I62" s="202"/>
      <c r="J62" s="202"/>
      <c r="K62" s="202"/>
      <c r="L62" s="202"/>
      <c r="M62" s="202"/>
      <c r="N62" s="202"/>
      <c r="O62" s="202"/>
      <c r="P62" s="202"/>
      <c r="Q62" s="205"/>
      <c r="R62" s="202"/>
      <c r="S62" s="202"/>
      <c r="T62" s="202"/>
      <c r="U62" s="202"/>
      <c r="V62" s="206" t="s">
        <v>4369</v>
      </c>
      <c r="X62" s="207"/>
      <c r="Y62" s="207"/>
      <c r="Z62" s="207"/>
      <c r="AA62" s="207"/>
      <c r="AB62" s="207"/>
      <c r="AC62" s="559" t="str">
        <f>IF(AC17="","",AC17)</f>
        <v/>
      </c>
      <c r="AD62" s="559"/>
      <c r="AE62" s="559"/>
      <c r="AF62" s="559"/>
      <c r="AG62" s="559"/>
      <c r="AH62" s="559"/>
      <c r="AI62" s="559"/>
      <c r="AJ62" s="559"/>
      <c r="AK62" s="207" t="s">
        <v>4326</v>
      </c>
      <c r="AL62" s="202"/>
      <c r="AM62" s="202"/>
      <c r="AN62" s="202"/>
      <c r="AO62" s="203"/>
    </row>
    <row r="63" spans="1:58" s="204" customFormat="1" ht="60" customHeight="1">
      <c r="A63" s="200"/>
      <c r="B63" s="201"/>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3"/>
    </row>
    <row r="64" spans="1:58" ht="60" customHeight="1">
      <c r="A64" s="200"/>
      <c r="B64" s="201"/>
      <c r="C64" s="570" t="s">
        <v>4370</v>
      </c>
      <c r="D64" s="570"/>
      <c r="E64" s="570"/>
      <c r="F64" s="570"/>
      <c r="G64" s="570"/>
      <c r="H64" s="570"/>
      <c r="I64" s="570"/>
      <c r="J64" s="570"/>
      <c r="K64" s="570"/>
      <c r="L64" s="570"/>
      <c r="M64" s="570"/>
      <c r="N64" s="570"/>
      <c r="O64" s="570"/>
      <c r="P64" s="570"/>
      <c r="Q64" s="570"/>
      <c r="R64" s="570"/>
      <c r="S64" s="570"/>
      <c r="T64" s="570"/>
      <c r="U64" s="570"/>
      <c r="V64" s="570"/>
      <c r="W64" s="570"/>
      <c r="X64" s="570"/>
      <c r="Y64" s="570"/>
      <c r="Z64" s="570"/>
      <c r="AA64" s="570"/>
      <c r="AB64" s="570"/>
      <c r="AC64" s="570"/>
      <c r="AD64" s="570"/>
      <c r="AE64" s="570"/>
      <c r="AF64" s="570"/>
      <c r="AG64" s="570"/>
      <c r="AH64" s="570"/>
      <c r="AI64" s="570"/>
      <c r="AJ64" s="570"/>
      <c r="AK64" s="570"/>
      <c r="AL64" s="570"/>
      <c r="AM64" s="570"/>
      <c r="AN64" s="570"/>
      <c r="AO64" s="203"/>
      <c r="AT64" s="204"/>
      <c r="AU64" s="204"/>
      <c r="AV64" s="204"/>
      <c r="AW64" s="204"/>
      <c r="AX64" s="204"/>
      <c r="AY64" s="204"/>
      <c r="AZ64" s="204"/>
      <c r="BA64" s="204"/>
      <c r="BB64" s="204"/>
      <c r="BC64" s="204"/>
      <c r="BD64" s="204"/>
      <c r="BE64" s="204"/>
      <c r="BF64" s="204"/>
    </row>
    <row r="65" spans="1:58" ht="158.55000000000001" customHeight="1">
      <c r="A65" s="200"/>
      <c r="B65" s="201"/>
      <c r="C65" s="570"/>
      <c r="D65" s="570"/>
      <c r="E65" s="570"/>
      <c r="F65" s="570"/>
      <c r="G65" s="570"/>
      <c r="H65" s="570"/>
      <c r="I65" s="570"/>
      <c r="J65" s="570"/>
      <c r="K65" s="570"/>
      <c r="L65" s="570"/>
      <c r="M65" s="570"/>
      <c r="N65" s="570"/>
      <c r="O65" s="570"/>
      <c r="P65" s="570"/>
      <c r="Q65" s="570"/>
      <c r="R65" s="570"/>
      <c r="S65" s="570"/>
      <c r="T65" s="570"/>
      <c r="U65" s="570"/>
      <c r="V65" s="570"/>
      <c r="W65" s="570"/>
      <c r="X65" s="570"/>
      <c r="Y65" s="570"/>
      <c r="Z65" s="570"/>
      <c r="AA65" s="570"/>
      <c r="AB65" s="570"/>
      <c r="AC65" s="570"/>
      <c r="AD65" s="570"/>
      <c r="AE65" s="570"/>
      <c r="AF65" s="570"/>
      <c r="AG65" s="570"/>
      <c r="AH65" s="570"/>
      <c r="AI65" s="570"/>
      <c r="AJ65" s="570"/>
      <c r="AK65" s="570"/>
      <c r="AL65" s="570"/>
      <c r="AM65" s="570"/>
      <c r="AN65" s="570"/>
      <c r="AO65" s="203"/>
      <c r="AT65" s="204"/>
      <c r="AU65" s="204"/>
      <c r="AV65" s="204"/>
      <c r="AW65" s="204"/>
      <c r="AX65" s="204"/>
      <c r="AY65" s="204"/>
      <c r="AZ65" s="204"/>
      <c r="BA65" s="204"/>
      <c r="BB65" s="204"/>
      <c r="BC65" s="204"/>
      <c r="BD65" s="204"/>
      <c r="BE65" s="204"/>
      <c r="BF65" s="204"/>
    </row>
    <row r="66" spans="1:58" ht="60" customHeight="1">
      <c r="A66" s="200"/>
      <c r="B66" s="201"/>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3"/>
      <c r="AT66" s="204"/>
      <c r="AU66" s="204"/>
      <c r="AV66" s="204"/>
      <c r="AW66" s="204"/>
      <c r="AX66" s="204"/>
      <c r="AY66" s="204"/>
      <c r="AZ66" s="204"/>
      <c r="BA66" s="204"/>
      <c r="BB66" s="204"/>
      <c r="BC66" s="204"/>
      <c r="BD66" s="204"/>
      <c r="BE66" s="204"/>
      <c r="BF66" s="204"/>
    </row>
    <row r="67" spans="1:58" ht="100.8" customHeight="1">
      <c r="A67" s="177"/>
      <c r="B67" s="208"/>
      <c r="C67" s="209" t="s">
        <v>4371</v>
      </c>
      <c r="D67" s="210"/>
      <c r="E67" s="210"/>
      <c r="F67" s="210"/>
      <c r="G67" s="210"/>
      <c r="H67" s="210"/>
      <c r="I67" s="210"/>
      <c r="J67" s="210"/>
      <c r="K67" s="210"/>
      <c r="L67" s="210"/>
      <c r="M67" s="210"/>
      <c r="N67" s="210"/>
      <c r="O67" s="210"/>
      <c r="P67" s="210"/>
      <c r="Q67" s="210"/>
      <c r="R67" s="210"/>
      <c r="S67" s="210"/>
      <c r="T67" s="197"/>
      <c r="U67" s="177"/>
      <c r="V67" s="177"/>
      <c r="W67" s="177"/>
      <c r="X67" s="177"/>
      <c r="Y67" s="177"/>
      <c r="Z67" s="177"/>
      <c r="AA67" s="177"/>
      <c r="AB67" s="177"/>
      <c r="AC67" s="177"/>
      <c r="AD67" s="177"/>
      <c r="AE67" s="177"/>
      <c r="AF67" s="177"/>
      <c r="AG67" s="177"/>
      <c r="AH67" s="177"/>
      <c r="AI67" s="177"/>
      <c r="AJ67" s="177"/>
      <c r="AK67" s="177"/>
      <c r="AL67" s="177"/>
      <c r="AM67" s="177"/>
      <c r="AN67" s="177"/>
      <c r="AO67" s="191"/>
      <c r="AT67" s="204"/>
      <c r="AU67" s="204"/>
      <c r="AV67" s="204"/>
      <c r="AW67" s="204"/>
      <c r="AX67" s="204"/>
      <c r="AY67" s="204"/>
      <c r="AZ67" s="204"/>
      <c r="BA67" s="204"/>
      <c r="BB67" s="204"/>
      <c r="BC67" s="204"/>
      <c r="BD67" s="204"/>
      <c r="BE67" s="204"/>
      <c r="BF67" s="204"/>
    </row>
    <row r="68" spans="1:58" ht="28.8" customHeight="1" thickBot="1">
      <c r="A68" s="177"/>
      <c r="B68" s="208"/>
      <c r="C68" s="209"/>
      <c r="D68" s="210"/>
      <c r="E68" s="210"/>
      <c r="F68" s="210"/>
      <c r="G68" s="210"/>
      <c r="H68" s="210"/>
      <c r="I68" s="210"/>
      <c r="J68" s="210"/>
      <c r="K68" s="210"/>
      <c r="L68" s="210"/>
      <c r="M68" s="210"/>
      <c r="N68" s="210"/>
      <c r="O68" s="210"/>
      <c r="P68" s="210"/>
      <c r="Q68" s="210"/>
      <c r="R68" s="210"/>
      <c r="S68" s="210"/>
      <c r="T68" s="197"/>
      <c r="U68" s="177"/>
      <c r="V68" s="177"/>
      <c r="W68" s="177"/>
      <c r="X68" s="177"/>
      <c r="Y68" s="177"/>
      <c r="Z68" s="177"/>
      <c r="AA68" s="177"/>
      <c r="AB68" s="177"/>
      <c r="AC68" s="177"/>
      <c r="AD68" s="177"/>
      <c r="AE68" s="177"/>
      <c r="AF68" s="177"/>
      <c r="AG68" s="177"/>
      <c r="AH68" s="177"/>
      <c r="AI68" s="177"/>
      <c r="AJ68" s="177"/>
      <c r="AK68" s="177"/>
      <c r="AL68" s="177"/>
      <c r="AM68" s="177"/>
      <c r="AN68" s="177"/>
      <c r="AO68" s="191"/>
      <c r="AT68" s="204"/>
      <c r="AU68" s="204"/>
      <c r="AV68" s="204"/>
      <c r="AW68" s="204"/>
      <c r="AX68" s="204"/>
      <c r="AY68" s="204"/>
      <c r="AZ68" s="204"/>
      <c r="BA68" s="204"/>
      <c r="BB68" s="204"/>
      <c r="BC68" s="204"/>
      <c r="BD68" s="204"/>
      <c r="BE68" s="204"/>
      <c r="BF68" s="204"/>
    </row>
    <row r="69" spans="1:58" ht="59.55" customHeight="1">
      <c r="A69" s="177"/>
      <c r="B69" s="211"/>
      <c r="C69" s="571" t="s">
        <v>4372</v>
      </c>
      <c r="D69" s="572"/>
      <c r="E69" s="572"/>
      <c r="F69" s="575" t="s">
        <v>4373</v>
      </c>
      <c r="G69" s="576"/>
      <c r="H69" s="576"/>
      <c r="I69" s="576"/>
      <c r="J69" s="576"/>
      <c r="K69" s="577"/>
      <c r="L69" s="603" t="str">
        <f>IF(L24="","",L24)</f>
        <v/>
      </c>
      <c r="M69" s="604"/>
      <c r="N69" s="604"/>
      <c r="O69" s="604"/>
      <c r="P69" s="604"/>
      <c r="Q69" s="604"/>
      <c r="R69" s="604"/>
      <c r="S69" s="604"/>
      <c r="T69" s="604"/>
      <c r="U69" s="604"/>
      <c r="V69" s="605"/>
      <c r="W69" s="578" t="s">
        <v>4374</v>
      </c>
      <c r="X69" s="579"/>
      <c r="Y69" s="579"/>
      <c r="Z69" s="579"/>
      <c r="AA69" s="580"/>
      <c r="AB69" s="587" t="str">
        <f>IF(AB24="","",AB24)</f>
        <v/>
      </c>
      <c r="AC69" s="585"/>
      <c r="AD69" s="585"/>
      <c r="AE69" s="585"/>
      <c r="AF69" s="585"/>
      <c r="AG69" s="576" t="s">
        <v>4375</v>
      </c>
      <c r="AH69" s="585" t="str">
        <f>IF(AH24="","",AH24)</f>
        <v/>
      </c>
      <c r="AI69" s="585"/>
      <c r="AJ69" s="576" t="s">
        <v>4376</v>
      </c>
      <c r="AK69" s="585" t="str">
        <f>IF(AK24="","",AK24)</f>
        <v/>
      </c>
      <c r="AL69" s="585"/>
      <c r="AM69" s="576" t="s">
        <v>4377</v>
      </c>
      <c r="AN69" s="212"/>
      <c r="AO69" s="191"/>
      <c r="AT69" s="204"/>
      <c r="AU69" s="204"/>
      <c r="AV69" s="204"/>
      <c r="AW69" s="204"/>
      <c r="AX69" s="204"/>
      <c r="AY69" s="204"/>
      <c r="AZ69" s="204"/>
      <c r="BA69" s="204"/>
      <c r="BB69" s="204"/>
      <c r="BC69" s="204"/>
      <c r="BD69" s="204"/>
      <c r="BE69" s="204"/>
      <c r="BF69" s="204"/>
    </row>
    <row r="70" spans="1:58" ht="136.19999999999999" customHeight="1">
      <c r="A70" s="177"/>
      <c r="B70" s="211"/>
      <c r="C70" s="573"/>
      <c r="D70" s="574"/>
      <c r="E70" s="574"/>
      <c r="F70" s="581" t="s">
        <v>4378</v>
      </c>
      <c r="G70" s="582"/>
      <c r="H70" s="582"/>
      <c r="I70" s="582"/>
      <c r="J70" s="582"/>
      <c r="K70" s="583"/>
      <c r="L70" s="588" t="str">
        <f>IF(L25="","",L25)</f>
        <v/>
      </c>
      <c r="M70" s="586"/>
      <c r="N70" s="586"/>
      <c r="O70" s="586"/>
      <c r="P70" s="586"/>
      <c r="Q70" s="586"/>
      <c r="R70" s="586"/>
      <c r="S70" s="586"/>
      <c r="T70" s="586"/>
      <c r="U70" s="586"/>
      <c r="V70" s="602"/>
      <c r="W70" s="581"/>
      <c r="X70" s="582"/>
      <c r="Y70" s="582"/>
      <c r="Z70" s="582"/>
      <c r="AA70" s="583"/>
      <c r="AB70" s="588"/>
      <c r="AC70" s="586"/>
      <c r="AD70" s="586"/>
      <c r="AE70" s="586"/>
      <c r="AF70" s="586"/>
      <c r="AG70" s="584"/>
      <c r="AH70" s="586"/>
      <c r="AI70" s="586"/>
      <c r="AJ70" s="584"/>
      <c r="AK70" s="586"/>
      <c r="AL70" s="586"/>
      <c r="AM70" s="584"/>
      <c r="AN70" s="213"/>
      <c r="AO70" s="191"/>
      <c r="AT70" s="204"/>
      <c r="AU70" s="204"/>
      <c r="AV70" s="204"/>
      <c r="AW70" s="204"/>
      <c r="AX70" s="204"/>
      <c r="AY70" s="204"/>
      <c r="AZ70" s="204"/>
      <c r="BA70" s="204"/>
      <c r="BB70" s="204"/>
      <c r="BC70" s="204"/>
      <c r="BD70" s="204"/>
      <c r="BE70" s="204"/>
      <c r="BF70" s="204"/>
    </row>
    <row r="71" spans="1:58" ht="67.8" customHeight="1">
      <c r="A71" s="177"/>
      <c r="B71" s="211"/>
      <c r="C71" s="573"/>
      <c r="D71" s="574"/>
      <c r="E71" s="574"/>
      <c r="F71" s="615" t="s">
        <v>4379</v>
      </c>
      <c r="G71" s="616"/>
      <c r="H71" s="616"/>
      <c r="I71" s="616"/>
      <c r="J71" s="616"/>
      <c r="K71" s="617"/>
      <c r="L71" s="214" t="s">
        <v>4366</v>
      </c>
      <c r="M71" s="568" t="str">
        <f>IF(M26="","",M26)</f>
        <v/>
      </c>
      <c r="N71" s="568"/>
      <c r="O71" s="568"/>
      <c r="P71" s="214" t="s">
        <v>4380</v>
      </c>
      <c r="Q71" s="568" t="str">
        <f>IF(Q26="","",Q26)</f>
        <v/>
      </c>
      <c r="R71" s="568"/>
      <c r="S71" s="568"/>
      <c r="T71" s="568"/>
      <c r="U71" s="568"/>
      <c r="V71" s="214"/>
      <c r="W71" s="214"/>
      <c r="X71" s="214"/>
      <c r="Y71" s="214"/>
      <c r="Z71" s="214"/>
      <c r="AA71" s="214"/>
      <c r="AB71" s="214"/>
      <c r="AC71" s="214"/>
      <c r="AD71" s="215"/>
      <c r="AE71" s="215"/>
      <c r="AF71" s="216"/>
      <c r="AG71" s="216"/>
      <c r="AH71" s="216"/>
      <c r="AI71" s="216"/>
      <c r="AJ71" s="216"/>
      <c r="AK71" s="216"/>
      <c r="AL71" s="216"/>
      <c r="AM71" s="216"/>
      <c r="AN71" s="217"/>
      <c r="AO71" s="191"/>
    </row>
    <row r="72" spans="1:58" ht="168.45" customHeight="1" thickBot="1">
      <c r="A72" s="177"/>
      <c r="B72" s="211"/>
      <c r="C72" s="573"/>
      <c r="D72" s="574"/>
      <c r="E72" s="574"/>
      <c r="F72" s="618"/>
      <c r="G72" s="601"/>
      <c r="H72" s="601"/>
      <c r="I72" s="601"/>
      <c r="J72" s="601"/>
      <c r="K72" s="619"/>
      <c r="L72" s="620" t="str">
        <f>IF(L27="","",L27)</f>
        <v/>
      </c>
      <c r="M72" s="621"/>
      <c r="N72" s="621"/>
      <c r="O72" s="621"/>
      <c r="P72" s="621"/>
      <c r="Q72" s="621"/>
      <c r="R72" s="621"/>
      <c r="S72" s="621"/>
      <c r="T72" s="621"/>
      <c r="U72" s="621"/>
      <c r="V72" s="621"/>
      <c r="W72" s="621"/>
      <c r="X72" s="621"/>
      <c r="Y72" s="621"/>
      <c r="Z72" s="621"/>
      <c r="AA72" s="621"/>
      <c r="AB72" s="621"/>
      <c r="AC72" s="621"/>
      <c r="AD72" s="621"/>
      <c r="AE72" s="621"/>
      <c r="AF72" s="621"/>
      <c r="AG72" s="621"/>
      <c r="AH72" s="621"/>
      <c r="AI72" s="621"/>
      <c r="AJ72" s="621"/>
      <c r="AK72" s="621"/>
      <c r="AL72" s="621"/>
      <c r="AM72" s="621"/>
      <c r="AN72" s="622"/>
      <c r="AO72" s="191"/>
    </row>
    <row r="73" spans="1:58" ht="160.05000000000001" customHeight="1" thickBot="1">
      <c r="A73" s="177"/>
      <c r="B73" s="211"/>
      <c r="C73" s="623" t="s">
        <v>4381</v>
      </c>
      <c r="D73" s="624"/>
      <c r="E73" s="624"/>
      <c r="F73" s="624"/>
      <c r="G73" s="624"/>
      <c r="H73" s="624"/>
      <c r="I73" s="624"/>
      <c r="J73" s="624"/>
      <c r="K73" s="624"/>
      <c r="L73" s="624"/>
      <c r="M73" s="624"/>
      <c r="N73" s="624"/>
      <c r="O73" s="624"/>
      <c r="P73" s="625"/>
      <c r="Q73" s="567" t="str">
        <f>IF(Q28="","",Q28)</f>
        <v/>
      </c>
      <c r="R73" s="567"/>
      <c r="S73" s="567" t="str">
        <f>IF(S28="","",S28)</f>
        <v/>
      </c>
      <c r="T73" s="567"/>
      <c r="U73" s="567" t="str">
        <f>IF(U28="","",U28)</f>
        <v/>
      </c>
      <c r="V73" s="567"/>
      <c r="W73" s="567" t="str">
        <f>IF(W28="","",W28)</f>
        <v/>
      </c>
      <c r="X73" s="567"/>
      <c r="Y73" s="567" t="str">
        <f>IF(Y28="","",Y28)</f>
        <v/>
      </c>
      <c r="Z73" s="567"/>
      <c r="AA73" s="567" t="str">
        <f>IF(AA28="","",AA28)</f>
        <v/>
      </c>
      <c r="AB73" s="567"/>
      <c r="AC73" s="567" t="str">
        <f>IF(AC28="","",AC28)</f>
        <v/>
      </c>
      <c r="AD73" s="606"/>
      <c r="AE73" s="218"/>
      <c r="AF73" s="219"/>
      <c r="AG73" s="219"/>
      <c r="AH73" s="219"/>
      <c r="AI73" s="219"/>
      <c r="AJ73" s="219"/>
      <c r="AK73" s="219"/>
      <c r="AL73" s="219"/>
      <c r="AM73" s="219"/>
      <c r="AN73" s="219"/>
      <c r="AO73" s="191"/>
    </row>
    <row r="74" spans="1:58" ht="79.95" customHeight="1">
      <c r="A74" s="177"/>
      <c r="B74" s="211"/>
      <c r="C74" s="220"/>
      <c r="D74" s="220"/>
      <c r="E74" s="221"/>
      <c r="F74" s="221"/>
      <c r="G74" s="221"/>
      <c r="H74" s="221"/>
      <c r="I74" s="221"/>
      <c r="J74" s="222"/>
      <c r="K74" s="222"/>
      <c r="L74" s="222"/>
      <c r="M74" s="222"/>
      <c r="N74" s="222"/>
      <c r="O74" s="222"/>
      <c r="P74" s="222"/>
      <c r="Q74" s="222"/>
      <c r="R74" s="222"/>
      <c r="S74" s="222"/>
      <c r="T74" s="222"/>
      <c r="U74" s="222"/>
      <c r="V74" s="222"/>
      <c r="W74" s="222"/>
      <c r="X74" s="223"/>
      <c r="Y74" s="223"/>
      <c r="Z74" s="223"/>
      <c r="AA74" s="223"/>
      <c r="AB74" s="199"/>
      <c r="AC74" s="224"/>
      <c r="AD74" s="224"/>
      <c r="AE74" s="225"/>
      <c r="AF74" s="199"/>
      <c r="AG74" s="224"/>
      <c r="AH74" s="224"/>
      <c r="AI74" s="224"/>
      <c r="AJ74" s="225"/>
      <c r="AK74" s="199"/>
      <c r="AL74" s="224"/>
      <c r="AM74" s="224"/>
      <c r="AN74" s="224"/>
      <c r="AO74" s="191"/>
    </row>
    <row r="75" spans="1:58" ht="79.95" customHeight="1">
      <c r="A75" s="177"/>
      <c r="B75" s="211"/>
      <c r="C75" s="198" t="s">
        <v>4382</v>
      </c>
      <c r="D75" s="220"/>
      <c r="E75" s="221"/>
      <c r="F75" s="221"/>
      <c r="G75" s="221"/>
      <c r="H75" s="221"/>
      <c r="I75" s="221"/>
      <c r="J75" s="226"/>
      <c r="K75" s="227"/>
      <c r="L75" s="227"/>
      <c r="M75" s="227"/>
      <c r="N75" s="227"/>
      <c r="O75" s="227"/>
      <c r="P75" s="227"/>
      <c r="Q75" s="227"/>
      <c r="R75" s="227"/>
      <c r="S75" s="227"/>
      <c r="T75" s="226"/>
      <c r="U75" s="227"/>
      <c r="V75" s="227"/>
      <c r="W75" s="227"/>
      <c r="X75" s="227"/>
      <c r="Y75" s="227"/>
      <c r="Z75" s="227"/>
      <c r="AA75" s="227"/>
      <c r="AB75" s="227"/>
      <c r="AC75" s="227"/>
      <c r="AD75" s="228"/>
      <c r="AE75" s="228"/>
      <c r="AF75" s="228"/>
      <c r="AG75" s="229"/>
      <c r="AH75" s="229"/>
      <c r="AI75" s="229"/>
      <c r="AJ75" s="229"/>
      <c r="AK75" s="229"/>
      <c r="AL75" s="229"/>
      <c r="AM75" s="229"/>
      <c r="AN75" s="229"/>
      <c r="AO75" s="191"/>
    </row>
    <row r="76" spans="1:58" ht="103.8" customHeight="1">
      <c r="A76" s="177"/>
      <c r="B76" s="211"/>
      <c r="C76" s="607" t="s">
        <v>4383</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607"/>
      <c r="AD76" s="607"/>
      <c r="AE76" s="607"/>
      <c r="AF76" s="607"/>
      <c r="AG76" s="607"/>
      <c r="AH76" s="607"/>
      <c r="AI76" s="607"/>
      <c r="AJ76" s="607"/>
      <c r="AK76" s="607"/>
      <c r="AL76" s="607"/>
      <c r="AM76" s="607"/>
      <c r="AN76" s="607"/>
      <c r="AO76" s="191"/>
    </row>
    <row r="77" spans="1:58" ht="101.55" customHeight="1">
      <c r="A77" s="177"/>
      <c r="B77" s="230"/>
      <c r="C77" s="608" t="s">
        <v>4384</v>
      </c>
      <c r="D77" s="60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8"/>
      <c r="AC77" s="608"/>
      <c r="AD77" s="608"/>
      <c r="AE77" s="608"/>
      <c r="AF77" s="608"/>
      <c r="AG77" s="608"/>
      <c r="AH77" s="608"/>
      <c r="AI77" s="608"/>
      <c r="AJ77" s="608"/>
      <c r="AK77" s="608"/>
      <c r="AL77" s="608"/>
      <c r="AM77" s="608"/>
      <c r="AN77" s="608"/>
      <c r="AO77" s="191"/>
    </row>
    <row r="78" spans="1:58" ht="79.95" customHeight="1">
      <c r="A78" s="177"/>
      <c r="B78" s="211"/>
      <c r="C78" s="220"/>
      <c r="D78" s="220"/>
      <c r="E78" s="221"/>
      <c r="F78" s="221"/>
      <c r="G78" s="221"/>
      <c r="H78" s="221"/>
      <c r="I78" s="221"/>
      <c r="J78" s="223"/>
      <c r="K78" s="223"/>
      <c r="L78" s="223"/>
      <c r="M78" s="223"/>
      <c r="N78" s="199"/>
      <c r="O78" s="224"/>
      <c r="P78" s="224"/>
      <c r="Q78" s="223"/>
      <c r="R78" s="199"/>
      <c r="S78" s="224"/>
      <c r="T78" s="224"/>
      <c r="U78" s="224"/>
      <c r="V78" s="223"/>
      <c r="W78" s="223"/>
      <c r="X78" s="223"/>
      <c r="Y78" s="223"/>
      <c r="Z78" s="223"/>
      <c r="AA78" s="223"/>
      <c r="AB78" s="223"/>
      <c r="AC78" s="223"/>
      <c r="AD78" s="223"/>
      <c r="AE78" s="223"/>
      <c r="AF78" s="223"/>
      <c r="AG78" s="223"/>
      <c r="AH78" s="223"/>
      <c r="AI78" s="223"/>
      <c r="AJ78" s="223"/>
      <c r="AK78" s="223"/>
      <c r="AL78" s="223"/>
      <c r="AM78" s="223"/>
      <c r="AN78" s="223"/>
      <c r="AO78" s="191"/>
    </row>
    <row r="79" spans="1:58" ht="160.05000000000001" customHeight="1">
      <c r="A79" s="177"/>
      <c r="B79" s="231"/>
      <c r="C79" s="196" t="s">
        <v>4385</v>
      </c>
      <c r="D79" s="176"/>
      <c r="E79" s="176"/>
      <c r="F79" s="176"/>
      <c r="G79" s="176"/>
      <c r="H79" s="176"/>
      <c r="I79" s="176"/>
      <c r="J79" s="232"/>
      <c r="K79" s="232"/>
      <c r="L79" s="232"/>
      <c r="M79" s="232"/>
      <c r="N79" s="232"/>
      <c r="O79" s="232"/>
      <c r="P79" s="232"/>
      <c r="Q79" s="232"/>
      <c r="R79" s="232"/>
      <c r="S79" s="232"/>
      <c r="T79" s="233" t="s">
        <v>4386</v>
      </c>
      <c r="U79" s="234"/>
      <c r="V79" s="234"/>
      <c r="W79" s="234"/>
      <c r="X79" s="234"/>
      <c r="Y79" s="633" t="str">
        <f>IF(Y34="","",Y34)</f>
        <v/>
      </c>
      <c r="Z79" s="633"/>
      <c r="AA79" s="633"/>
      <c r="AB79" s="633"/>
      <c r="AC79" s="633"/>
      <c r="AD79" s="633"/>
      <c r="AE79" s="234" t="s">
        <v>4375</v>
      </c>
      <c r="AF79" s="633" t="str">
        <f>IF(AF34="","",AF34)</f>
        <v/>
      </c>
      <c r="AG79" s="633"/>
      <c r="AH79" s="633"/>
      <c r="AI79" s="234" t="s">
        <v>4376</v>
      </c>
      <c r="AJ79" s="633" t="str">
        <f>IF(AJ34="","",AJ34)</f>
        <v/>
      </c>
      <c r="AK79" s="633"/>
      <c r="AL79" s="633"/>
      <c r="AM79" s="234" t="s">
        <v>4377</v>
      </c>
      <c r="AN79" s="232"/>
      <c r="AO79" s="191"/>
    </row>
    <row r="80" spans="1:58" ht="34.200000000000003" customHeight="1" thickBot="1">
      <c r="A80" s="177"/>
      <c r="B80" s="211"/>
      <c r="C80" s="220"/>
      <c r="D80" s="220"/>
      <c r="E80" s="221"/>
      <c r="F80" s="221"/>
      <c r="G80" s="221"/>
      <c r="H80" s="221"/>
      <c r="I80" s="221"/>
      <c r="J80" s="222"/>
      <c r="K80" s="222"/>
      <c r="L80" s="222"/>
      <c r="M80" s="222"/>
      <c r="N80" s="222"/>
      <c r="O80" s="222"/>
      <c r="P80" s="222"/>
      <c r="Q80" s="222"/>
      <c r="R80" s="222"/>
      <c r="S80" s="222"/>
      <c r="T80" s="222"/>
      <c r="U80" s="222"/>
      <c r="V80" s="222"/>
      <c r="W80" s="222"/>
      <c r="X80" s="223"/>
      <c r="Y80" s="223"/>
      <c r="Z80" s="223"/>
      <c r="AA80" s="223"/>
      <c r="AB80" s="199"/>
      <c r="AC80" s="224"/>
      <c r="AD80" s="224"/>
      <c r="AE80" s="225"/>
      <c r="AF80" s="199"/>
      <c r="AG80" s="224"/>
      <c r="AH80" s="224"/>
      <c r="AI80" s="224"/>
      <c r="AJ80" s="225"/>
      <c r="AK80" s="199"/>
      <c r="AL80" s="224"/>
      <c r="AM80" s="224"/>
      <c r="AN80" s="224"/>
      <c r="AO80" s="191"/>
    </row>
    <row r="81" spans="1:41" ht="79.8" customHeight="1">
      <c r="A81" s="177"/>
      <c r="B81" s="235"/>
      <c r="C81" s="609" t="s">
        <v>4387</v>
      </c>
      <c r="D81" s="579"/>
      <c r="E81" s="579"/>
      <c r="F81" s="579"/>
      <c r="G81" s="579"/>
      <c r="H81" s="579"/>
      <c r="I81" s="579"/>
      <c r="J81" s="580"/>
      <c r="K81" s="576" t="str">
        <f>IF(K36="","",K36)</f>
        <v/>
      </c>
      <c r="L81" s="576"/>
      <c r="M81" s="576"/>
      <c r="N81" s="576"/>
      <c r="O81" s="576"/>
      <c r="P81" s="576"/>
      <c r="Q81" s="576"/>
      <c r="R81" s="576"/>
      <c r="S81" s="576"/>
      <c r="T81" s="576"/>
      <c r="U81" s="576"/>
      <c r="V81" s="576"/>
      <c r="W81" s="576"/>
      <c r="X81" s="576"/>
      <c r="Y81" s="576"/>
      <c r="Z81" s="576"/>
      <c r="AA81" s="576"/>
      <c r="AB81" s="576"/>
      <c r="AC81" s="576"/>
      <c r="AD81" s="576"/>
      <c r="AE81" s="576"/>
      <c r="AF81" s="576"/>
      <c r="AG81" s="576"/>
      <c r="AH81" s="576"/>
      <c r="AI81" s="576"/>
      <c r="AJ81" s="576"/>
      <c r="AK81" s="576"/>
      <c r="AL81" s="576"/>
      <c r="AM81" s="576"/>
      <c r="AN81" s="626"/>
      <c r="AO81" s="191"/>
    </row>
    <row r="82" spans="1:41" ht="127.8" customHeight="1">
      <c r="A82" s="177"/>
      <c r="B82" s="235"/>
      <c r="C82" s="610"/>
      <c r="D82" s="582"/>
      <c r="E82" s="582"/>
      <c r="F82" s="582"/>
      <c r="G82" s="582"/>
      <c r="H82" s="582"/>
      <c r="I82" s="582"/>
      <c r="J82" s="583"/>
      <c r="K82" s="627"/>
      <c r="L82" s="627"/>
      <c r="M82" s="627"/>
      <c r="N82" s="627"/>
      <c r="O82" s="627"/>
      <c r="P82" s="627"/>
      <c r="Q82" s="627"/>
      <c r="R82" s="627"/>
      <c r="S82" s="627"/>
      <c r="T82" s="627"/>
      <c r="U82" s="627"/>
      <c r="V82" s="627"/>
      <c r="W82" s="627"/>
      <c r="X82" s="627"/>
      <c r="Y82" s="627"/>
      <c r="Z82" s="627"/>
      <c r="AA82" s="627"/>
      <c r="AB82" s="627"/>
      <c r="AC82" s="627"/>
      <c r="AD82" s="627"/>
      <c r="AE82" s="627"/>
      <c r="AF82" s="627"/>
      <c r="AG82" s="627"/>
      <c r="AH82" s="627"/>
      <c r="AI82" s="627"/>
      <c r="AJ82" s="627"/>
      <c r="AK82" s="627"/>
      <c r="AL82" s="627"/>
      <c r="AM82" s="627"/>
      <c r="AN82" s="628"/>
      <c r="AO82" s="191"/>
    </row>
    <row r="83" spans="1:41" ht="79.95" customHeight="1">
      <c r="A83" s="177"/>
      <c r="B83" s="235"/>
      <c r="C83" s="589" t="s">
        <v>4388</v>
      </c>
      <c r="D83" s="590"/>
      <c r="E83" s="590"/>
      <c r="F83" s="590"/>
      <c r="G83" s="590"/>
      <c r="H83" s="590"/>
      <c r="I83" s="590"/>
      <c r="J83" s="591"/>
      <c r="K83" s="629" t="str">
        <f>IF(K38="","",K38)</f>
        <v/>
      </c>
      <c r="L83" s="629"/>
      <c r="M83" s="629"/>
      <c r="N83" s="629"/>
      <c r="O83" s="629"/>
      <c r="P83" s="629"/>
      <c r="Q83" s="629"/>
      <c r="R83" s="629"/>
      <c r="S83" s="629"/>
      <c r="T83" s="629"/>
      <c r="U83" s="629"/>
      <c r="V83" s="629"/>
      <c r="W83" s="629"/>
      <c r="X83" s="629"/>
      <c r="Y83" s="629"/>
      <c r="Z83" s="629"/>
      <c r="AA83" s="629"/>
      <c r="AB83" s="629"/>
      <c r="AC83" s="629"/>
      <c r="AD83" s="629"/>
      <c r="AE83" s="629"/>
      <c r="AF83" s="629"/>
      <c r="AG83" s="629"/>
      <c r="AH83" s="629"/>
      <c r="AI83" s="629"/>
      <c r="AJ83" s="629"/>
      <c r="AK83" s="629"/>
      <c r="AL83" s="629"/>
      <c r="AM83" s="629"/>
      <c r="AN83" s="630"/>
      <c r="AO83" s="191"/>
    </row>
    <row r="84" spans="1:41" ht="137.55000000000001" customHeight="1" thickBot="1">
      <c r="A84" s="177"/>
      <c r="B84" s="235"/>
      <c r="C84" s="592"/>
      <c r="D84" s="593"/>
      <c r="E84" s="593"/>
      <c r="F84" s="593"/>
      <c r="G84" s="593"/>
      <c r="H84" s="593"/>
      <c r="I84" s="593"/>
      <c r="J84" s="594"/>
      <c r="K84" s="631"/>
      <c r="L84" s="631"/>
      <c r="M84" s="631"/>
      <c r="N84" s="631"/>
      <c r="O84" s="631"/>
      <c r="P84" s="631"/>
      <c r="Q84" s="631"/>
      <c r="R84" s="631"/>
      <c r="S84" s="631"/>
      <c r="T84" s="631"/>
      <c r="U84" s="631"/>
      <c r="V84" s="631"/>
      <c r="W84" s="631"/>
      <c r="X84" s="631"/>
      <c r="Y84" s="631"/>
      <c r="Z84" s="631"/>
      <c r="AA84" s="631"/>
      <c r="AB84" s="631"/>
      <c r="AC84" s="631"/>
      <c r="AD84" s="631"/>
      <c r="AE84" s="631"/>
      <c r="AF84" s="631"/>
      <c r="AG84" s="631"/>
      <c r="AH84" s="631"/>
      <c r="AI84" s="631"/>
      <c r="AJ84" s="631"/>
      <c r="AK84" s="631"/>
      <c r="AL84" s="631"/>
      <c r="AM84" s="631"/>
      <c r="AN84" s="632"/>
      <c r="AO84" s="191"/>
    </row>
    <row r="85" spans="1:41" ht="79.95" customHeight="1">
      <c r="A85" s="177"/>
      <c r="B85" s="236"/>
      <c r="C85" s="237"/>
      <c r="D85" s="237"/>
      <c r="E85" s="237"/>
      <c r="F85" s="237"/>
      <c r="G85" s="238"/>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39"/>
      <c r="AI85" s="239"/>
      <c r="AJ85" s="239"/>
      <c r="AK85" s="239"/>
      <c r="AL85" s="239"/>
      <c r="AM85" s="239"/>
      <c r="AN85" s="239"/>
      <c r="AO85" s="191"/>
    </row>
    <row r="86" spans="1:41" ht="85.05" customHeight="1">
      <c r="A86" s="177"/>
      <c r="B86" s="211"/>
      <c r="C86" s="599" t="s">
        <v>4389</v>
      </c>
      <c r="D86" s="599"/>
      <c r="E86" s="599"/>
      <c r="F86" s="599"/>
      <c r="G86" s="240" t="s">
        <v>4390</v>
      </c>
      <c r="H86" s="240"/>
      <c r="I86" s="240"/>
      <c r="J86" s="240"/>
      <c r="K86" s="240"/>
      <c r="L86" s="240"/>
      <c r="M86" s="240"/>
      <c r="N86" s="240"/>
      <c r="O86" s="240"/>
      <c r="P86" s="240"/>
      <c r="Q86" s="240"/>
      <c r="R86" s="240"/>
      <c r="S86" s="240"/>
      <c r="T86" s="240"/>
      <c r="U86" s="240"/>
      <c r="V86" s="240"/>
      <c r="W86" s="240"/>
      <c r="X86" s="240"/>
      <c r="Y86" s="240"/>
      <c r="Z86" s="240"/>
      <c r="AA86" s="240"/>
      <c r="AB86" s="240"/>
      <c r="AC86" s="240"/>
      <c r="AD86" s="241"/>
      <c r="AE86" s="241"/>
      <c r="AF86" s="241"/>
      <c r="AG86" s="241"/>
      <c r="AH86" s="241"/>
      <c r="AI86" s="241"/>
      <c r="AJ86" s="241"/>
      <c r="AK86" s="241"/>
      <c r="AL86" s="241"/>
      <c r="AM86" s="241"/>
      <c r="AN86" s="241"/>
      <c r="AO86" s="191"/>
    </row>
    <row r="87" spans="1:41" ht="85.05" customHeight="1">
      <c r="A87" s="177"/>
      <c r="B87" s="211"/>
      <c r="C87" s="220"/>
      <c r="D87" s="220"/>
      <c r="E87" s="242"/>
      <c r="F87" s="242"/>
      <c r="G87" s="240" t="s">
        <v>4391</v>
      </c>
      <c r="H87" s="240"/>
      <c r="I87" s="240"/>
      <c r="J87" s="240"/>
      <c r="K87" s="240"/>
      <c r="L87" s="240"/>
      <c r="M87" s="240"/>
      <c r="N87" s="240"/>
      <c r="O87" s="240"/>
      <c r="P87" s="240"/>
      <c r="Q87" s="240"/>
      <c r="R87" s="240"/>
      <c r="S87" s="240"/>
      <c r="T87" s="240"/>
      <c r="U87" s="240"/>
      <c r="V87" s="240"/>
      <c r="W87" s="240"/>
      <c r="X87" s="240"/>
      <c r="Y87" s="240"/>
      <c r="Z87" s="240"/>
      <c r="AA87" s="240"/>
      <c r="AB87" s="240"/>
      <c r="AC87" s="240"/>
      <c r="AD87" s="241"/>
      <c r="AE87" s="241"/>
      <c r="AF87" s="241"/>
      <c r="AG87" s="241"/>
      <c r="AH87" s="241"/>
      <c r="AI87" s="241"/>
      <c r="AJ87" s="241"/>
      <c r="AK87" s="241"/>
      <c r="AL87" s="241"/>
      <c r="AM87" s="241"/>
      <c r="AN87" s="241"/>
      <c r="AO87" s="191"/>
    </row>
    <row r="88" spans="1:41" ht="85.05" customHeight="1">
      <c r="A88" s="177"/>
      <c r="B88" s="211"/>
      <c r="C88" s="220"/>
      <c r="D88" s="220"/>
      <c r="E88" s="242"/>
      <c r="F88" s="242"/>
      <c r="G88" s="240" t="s">
        <v>4392</v>
      </c>
      <c r="H88" s="240"/>
      <c r="I88" s="240"/>
      <c r="J88" s="240"/>
      <c r="K88" s="240"/>
      <c r="L88" s="240"/>
      <c r="M88" s="240"/>
      <c r="N88" s="240"/>
      <c r="O88" s="240"/>
      <c r="P88" s="240"/>
      <c r="Q88" s="240"/>
      <c r="R88" s="240"/>
      <c r="S88" s="240"/>
      <c r="T88" s="240"/>
      <c r="U88" s="240"/>
      <c r="V88" s="240"/>
      <c r="W88" s="240"/>
      <c r="X88" s="240"/>
      <c r="Y88" s="240"/>
      <c r="Z88" s="240"/>
      <c r="AA88" s="240"/>
      <c r="AB88" s="240"/>
      <c r="AC88" s="240"/>
      <c r="AD88" s="241"/>
      <c r="AE88" s="241"/>
      <c r="AF88" s="241"/>
      <c r="AG88" s="241"/>
      <c r="AH88" s="241"/>
      <c r="AI88" s="241"/>
      <c r="AJ88" s="241"/>
      <c r="AK88" s="241"/>
      <c r="AL88" s="241"/>
      <c r="AM88" s="241"/>
      <c r="AN88" s="241"/>
      <c r="AO88" s="191"/>
    </row>
    <row r="89" spans="1:41" ht="85.05" customHeight="1">
      <c r="A89" s="177"/>
      <c r="B89" s="211"/>
      <c r="C89" s="220"/>
      <c r="D89" s="220"/>
      <c r="E89" s="242"/>
      <c r="F89" s="242"/>
      <c r="G89" s="240" t="s">
        <v>4393</v>
      </c>
      <c r="H89" s="223"/>
      <c r="I89" s="223"/>
      <c r="J89" s="223"/>
      <c r="K89" s="223"/>
      <c r="L89" s="199"/>
      <c r="M89" s="224"/>
      <c r="N89" s="224"/>
      <c r="O89" s="223"/>
      <c r="P89" s="199"/>
      <c r="Q89" s="224"/>
      <c r="R89" s="224"/>
      <c r="S89" s="224"/>
      <c r="T89" s="221"/>
      <c r="U89" s="221"/>
      <c r="V89" s="221"/>
      <c r="W89" s="221"/>
      <c r="X89" s="221"/>
      <c r="Y89" s="221"/>
      <c r="Z89" s="221"/>
      <c r="AA89" s="221"/>
      <c r="AB89" s="221"/>
      <c r="AC89" s="221"/>
      <c r="AD89" s="221"/>
      <c r="AE89" s="221"/>
      <c r="AF89" s="221"/>
      <c r="AG89" s="221"/>
      <c r="AH89" s="221"/>
      <c r="AI89" s="221"/>
      <c r="AJ89" s="221"/>
      <c r="AK89" s="221"/>
      <c r="AL89" s="221"/>
      <c r="AM89" s="221"/>
      <c r="AN89" s="221"/>
      <c r="AO89" s="191"/>
    </row>
    <row r="90" spans="1:41" ht="85.05" customHeight="1">
      <c r="A90" s="177"/>
      <c r="B90" s="243"/>
      <c r="C90" s="244"/>
      <c r="D90" s="244"/>
      <c r="E90" s="245"/>
      <c r="F90" s="245"/>
      <c r="G90" s="246" t="s">
        <v>4394</v>
      </c>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8"/>
    </row>
    <row r="91" spans="1:41" ht="49.8" customHeight="1">
      <c r="A91" s="176" t="s">
        <v>4363</v>
      </c>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H91" s="177"/>
      <c r="AI91" s="177"/>
      <c r="AJ91" s="176" t="s">
        <v>4413</v>
      </c>
      <c r="AL91" s="177"/>
      <c r="AM91" s="177"/>
      <c r="AN91" s="177"/>
      <c r="AO91" s="177"/>
    </row>
    <row r="92" spans="1:41" ht="9.4499999999999993" customHeight="1">
      <c r="A92" s="177"/>
      <c r="B92" s="177"/>
      <c r="C92" s="177"/>
      <c r="D92" s="177"/>
      <c r="E92" s="177"/>
      <c r="F92" s="177"/>
      <c r="G92" s="177"/>
      <c r="H92" s="177"/>
      <c r="I92" s="177"/>
      <c r="J92" s="177"/>
      <c r="K92" s="177"/>
      <c r="L92" s="177"/>
      <c r="M92" s="177"/>
      <c r="N92" s="177"/>
      <c r="O92" s="177"/>
      <c r="P92" s="177"/>
      <c r="Q92" s="177"/>
      <c r="R92" s="177"/>
      <c r="S92" s="177"/>
      <c r="T92" s="177"/>
      <c r="U92" s="179"/>
      <c r="V92" s="179"/>
      <c r="W92" s="179"/>
      <c r="X92" s="179"/>
      <c r="Y92" s="179"/>
      <c r="Z92" s="179"/>
      <c r="AA92" s="179"/>
      <c r="AB92" s="179"/>
      <c r="AC92" s="179"/>
      <c r="AD92" s="179"/>
      <c r="AE92" s="179"/>
      <c r="AF92" s="179"/>
      <c r="AG92" s="179"/>
      <c r="AH92" s="179"/>
      <c r="AI92" s="179"/>
      <c r="AJ92" s="177"/>
      <c r="AK92" s="177"/>
      <c r="AL92" s="177"/>
      <c r="AM92" s="177"/>
      <c r="AN92" s="177"/>
      <c r="AO92" s="177"/>
    </row>
    <row r="93" spans="1:41" ht="120" customHeight="1">
      <c r="A93" s="177"/>
      <c r="B93" s="177"/>
      <c r="C93" s="177"/>
      <c r="D93" s="177"/>
      <c r="E93" s="177"/>
      <c r="F93" s="180"/>
      <c r="G93" s="180"/>
      <c r="H93" s="180"/>
      <c r="I93" s="180"/>
      <c r="J93" s="180"/>
      <c r="K93" s="180"/>
      <c r="L93" s="180"/>
      <c r="M93" s="180"/>
      <c r="N93" s="180"/>
      <c r="O93" s="180"/>
      <c r="P93" s="180"/>
      <c r="Q93" s="180"/>
      <c r="R93" s="180"/>
      <c r="S93" s="180"/>
      <c r="T93" s="180"/>
      <c r="U93" s="180"/>
      <c r="V93" s="180"/>
      <c r="W93" s="180"/>
      <c r="X93" s="177"/>
      <c r="Y93" s="177"/>
      <c r="Z93" s="177"/>
      <c r="AA93" s="177"/>
      <c r="AB93" s="177"/>
      <c r="AC93" s="562" t="s">
        <v>1</v>
      </c>
      <c r="AD93" s="562"/>
      <c r="AE93" s="562"/>
      <c r="AF93" s="562"/>
      <c r="AG93" s="563"/>
      <c r="AH93" s="181"/>
      <c r="AI93" s="181"/>
      <c r="AJ93" s="181"/>
      <c r="AK93" s="181"/>
      <c r="AL93" s="181"/>
      <c r="AM93" s="181"/>
      <c r="AN93" s="181"/>
      <c r="AO93" s="177"/>
    </row>
    <row r="94" spans="1:41" ht="81.45" customHeight="1">
      <c r="A94" s="177"/>
      <c r="B94" s="177"/>
      <c r="C94" s="177"/>
      <c r="D94" s="177"/>
      <c r="E94" s="177"/>
      <c r="F94" s="180"/>
      <c r="G94" s="180"/>
      <c r="H94" s="180"/>
      <c r="I94" s="180"/>
      <c r="J94" s="180"/>
      <c r="K94" s="180"/>
      <c r="L94" s="180"/>
      <c r="M94" s="180"/>
      <c r="N94" s="180"/>
      <c r="O94" s="180"/>
      <c r="P94" s="180"/>
      <c r="Q94" s="180"/>
      <c r="R94" s="180"/>
      <c r="S94" s="180"/>
      <c r="T94" s="180"/>
      <c r="U94" s="180"/>
      <c r="V94" s="180"/>
      <c r="W94" s="180"/>
      <c r="X94" s="177"/>
      <c r="Y94" s="177"/>
      <c r="Z94" s="177"/>
      <c r="AA94" s="177"/>
      <c r="AB94" s="177"/>
      <c r="AC94" s="182"/>
      <c r="AD94" s="182"/>
      <c r="AE94" s="182"/>
      <c r="AF94" s="182"/>
      <c r="AG94" s="182"/>
      <c r="AH94" s="183"/>
      <c r="AI94" s="183"/>
      <c r="AJ94" s="183"/>
      <c r="AK94" s="183"/>
      <c r="AL94" s="183"/>
      <c r="AM94" s="183"/>
      <c r="AN94" s="183"/>
      <c r="AO94" s="177"/>
    </row>
    <row r="95" spans="1:41" ht="120" customHeight="1">
      <c r="A95" s="177"/>
      <c r="B95" s="184"/>
      <c r="C95" s="185"/>
      <c r="D95" s="185"/>
      <c r="E95" s="186"/>
      <c r="F95" s="186"/>
      <c r="G95" s="186"/>
      <c r="H95" s="186"/>
      <c r="I95" s="186"/>
      <c r="J95" s="186"/>
      <c r="K95" s="186"/>
      <c r="L95" s="186"/>
      <c r="M95" s="186"/>
      <c r="N95" s="186"/>
      <c r="O95" s="186"/>
      <c r="P95" s="186"/>
      <c r="Q95" s="186"/>
      <c r="R95" s="186"/>
      <c r="S95" s="186"/>
      <c r="T95" s="186"/>
      <c r="U95" s="186"/>
      <c r="V95" s="186"/>
      <c r="W95" s="186"/>
      <c r="X95" s="185"/>
      <c r="Y95" s="185"/>
      <c r="Z95" s="185"/>
      <c r="AA95" s="185"/>
      <c r="AB95" s="185"/>
      <c r="AC95" s="187"/>
      <c r="AD95" s="187"/>
      <c r="AE95" s="187"/>
      <c r="AF95" s="187"/>
      <c r="AG95" s="187"/>
      <c r="AH95" s="188"/>
      <c r="AI95" s="188"/>
      <c r="AJ95" s="188"/>
      <c r="AK95" s="188"/>
      <c r="AL95" s="188"/>
      <c r="AM95" s="188"/>
      <c r="AN95" s="188"/>
      <c r="AO95" s="189"/>
    </row>
    <row r="96" spans="1:41" ht="33.450000000000003" customHeight="1">
      <c r="A96" s="177"/>
      <c r="B96" s="190"/>
      <c r="C96" s="177"/>
      <c r="D96" s="177"/>
      <c r="E96" s="180"/>
      <c r="F96" s="180"/>
      <c r="G96" s="180"/>
      <c r="H96" s="180"/>
      <c r="I96" s="180"/>
      <c r="J96" s="180"/>
      <c r="K96" s="180"/>
      <c r="L96" s="180"/>
      <c r="M96" s="180"/>
      <c r="N96" s="180"/>
      <c r="O96" s="180"/>
      <c r="P96" s="180"/>
      <c r="Q96" s="180"/>
      <c r="R96" s="180"/>
      <c r="S96" s="180"/>
      <c r="T96" s="180"/>
      <c r="U96" s="180"/>
      <c r="V96" s="180"/>
      <c r="W96" s="180"/>
      <c r="X96" s="177"/>
      <c r="Y96" s="177"/>
      <c r="Z96" s="177"/>
      <c r="AA96" s="177"/>
      <c r="AB96" s="177"/>
      <c r="AC96" s="177"/>
      <c r="AD96" s="177"/>
      <c r="AE96" s="177"/>
      <c r="AF96" s="177"/>
      <c r="AG96" s="177"/>
      <c r="AH96" s="177"/>
      <c r="AI96" s="177"/>
      <c r="AJ96" s="177"/>
      <c r="AK96" s="177"/>
      <c r="AL96" s="177"/>
      <c r="AM96" s="177"/>
      <c r="AN96" s="177"/>
      <c r="AO96" s="191"/>
    </row>
    <row r="97" spans="1:41" ht="79.95" customHeight="1">
      <c r="A97" s="177"/>
      <c r="B97" s="190"/>
      <c r="C97" s="177"/>
      <c r="D97" s="177"/>
      <c r="E97" s="564" t="s">
        <v>4364</v>
      </c>
      <c r="F97" s="564"/>
      <c r="G97" s="564"/>
      <c r="H97" s="564"/>
      <c r="I97" s="564"/>
      <c r="J97" s="564"/>
      <c r="K97" s="564"/>
      <c r="L97" s="564"/>
      <c r="M97" s="564"/>
      <c r="N97" s="564"/>
      <c r="O97" s="564"/>
      <c r="P97" s="564"/>
      <c r="Q97" s="564"/>
      <c r="R97" s="564"/>
      <c r="S97" s="564"/>
      <c r="T97" s="564"/>
      <c r="U97" s="564"/>
      <c r="V97" s="564"/>
      <c r="W97" s="564"/>
      <c r="X97" s="564"/>
      <c r="Y97" s="564"/>
      <c r="Z97" s="564"/>
      <c r="AA97" s="564"/>
      <c r="AB97" s="564"/>
      <c r="AC97" s="564"/>
      <c r="AD97" s="177"/>
      <c r="AE97" s="562" t="s">
        <v>172</v>
      </c>
      <c r="AF97" s="562"/>
      <c r="AG97" s="562"/>
      <c r="AH97" s="562"/>
      <c r="AI97" s="562"/>
      <c r="AJ97" s="562"/>
      <c r="AK97" s="562"/>
      <c r="AL97" s="562"/>
      <c r="AM97" s="562"/>
      <c r="AN97" s="562"/>
      <c r="AO97" s="191"/>
    </row>
    <row r="98" spans="1:41" ht="79.95" customHeight="1">
      <c r="A98" s="177"/>
      <c r="B98" s="190"/>
      <c r="C98" s="177"/>
      <c r="D98" s="177"/>
      <c r="E98" s="564"/>
      <c r="F98" s="564"/>
      <c r="G98" s="564"/>
      <c r="H98" s="564"/>
      <c r="I98" s="564"/>
      <c r="J98" s="564"/>
      <c r="K98" s="564"/>
      <c r="L98" s="564"/>
      <c r="M98" s="564"/>
      <c r="N98" s="564"/>
      <c r="O98" s="564"/>
      <c r="P98" s="564"/>
      <c r="Q98" s="564"/>
      <c r="R98" s="564"/>
      <c r="S98" s="564"/>
      <c r="T98" s="564"/>
      <c r="U98" s="564"/>
      <c r="V98" s="564"/>
      <c r="W98" s="564"/>
      <c r="X98" s="564"/>
      <c r="Y98" s="564"/>
      <c r="Z98" s="564"/>
      <c r="AA98" s="564"/>
      <c r="AB98" s="564"/>
      <c r="AC98" s="564"/>
      <c r="AD98" s="177"/>
      <c r="AE98" s="565"/>
      <c r="AF98" s="565"/>
      <c r="AG98" s="565"/>
      <c r="AH98" s="565"/>
      <c r="AI98" s="565"/>
      <c r="AJ98" s="565"/>
      <c r="AK98" s="565"/>
      <c r="AL98" s="565"/>
      <c r="AM98" s="565"/>
      <c r="AN98" s="565"/>
      <c r="AO98" s="191"/>
    </row>
    <row r="99" spans="1:41" ht="79.95" customHeight="1">
      <c r="A99" s="177"/>
      <c r="B99" s="192"/>
      <c r="C99" s="177"/>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565"/>
      <c r="AF99" s="565"/>
      <c r="AG99" s="565"/>
      <c r="AH99" s="565"/>
      <c r="AI99" s="565"/>
      <c r="AJ99" s="565"/>
      <c r="AK99" s="565"/>
      <c r="AL99" s="565"/>
      <c r="AM99" s="565"/>
      <c r="AN99" s="565"/>
      <c r="AO99" s="191"/>
    </row>
    <row r="100" spans="1:41" ht="79.95" customHeight="1">
      <c r="A100" s="177"/>
      <c r="B100" s="192"/>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565"/>
      <c r="AF100" s="565"/>
      <c r="AG100" s="565"/>
      <c r="AH100" s="565"/>
      <c r="AI100" s="565"/>
      <c r="AJ100" s="565"/>
      <c r="AK100" s="565"/>
      <c r="AL100" s="565"/>
      <c r="AM100" s="565"/>
      <c r="AN100" s="565"/>
      <c r="AO100" s="191"/>
    </row>
    <row r="101" spans="1:41" ht="120.45" customHeight="1">
      <c r="A101" s="177"/>
      <c r="B101" s="193" t="s">
        <v>4365</v>
      </c>
      <c r="C101" s="177"/>
      <c r="D101" s="177"/>
      <c r="E101" s="177"/>
      <c r="F101" s="177"/>
      <c r="G101" s="177"/>
      <c r="H101" s="177"/>
      <c r="I101" s="177"/>
      <c r="J101" s="177"/>
      <c r="K101" s="177"/>
      <c r="L101" s="177"/>
      <c r="M101" s="177"/>
      <c r="N101" s="177"/>
      <c r="O101" s="177"/>
      <c r="P101" s="177"/>
      <c r="Q101" s="177"/>
      <c r="R101" s="566"/>
      <c r="S101" s="566"/>
      <c r="T101" s="566"/>
      <c r="U101" s="566"/>
      <c r="V101" s="177"/>
      <c r="W101" s="177"/>
      <c r="X101" s="177"/>
      <c r="Y101" s="177"/>
      <c r="Z101" s="177"/>
      <c r="AA101" s="177"/>
      <c r="AB101" s="177"/>
      <c r="AC101" s="177"/>
      <c r="AD101" s="177"/>
      <c r="AE101" s="565"/>
      <c r="AF101" s="565"/>
      <c r="AG101" s="565"/>
      <c r="AH101" s="565"/>
      <c r="AI101" s="565"/>
      <c r="AJ101" s="565"/>
      <c r="AK101" s="565"/>
      <c r="AL101" s="565"/>
      <c r="AM101" s="565"/>
      <c r="AN101" s="565"/>
      <c r="AO101" s="191"/>
    </row>
    <row r="102" spans="1:41" ht="120.45" customHeight="1">
      <c r="A102" s="177"/>
      <c r="B102" s="190"/>
      <c r="C102" s="177"/>
      <c r="D102" s="177"/>
      <c r="E102" s="177"/>
      <c r="F102" s="177"/>
      <c r="G102" s="177"/>
      <c r="H102" s="177"/>
      <c r="I102" s="177"/>
      <c r="J102" s="177"/>
      <c r="K102" s="177"/>
      <c r="L102" s="177"/>
      <c r="M102" s="177"/>
      <c r="N102" s="177"/>
      <c r="O102" s="177"/>
      <c r="P102" s="177"/>
      <c r="Q102" s="177"/>
      <c r="R102" s="194"/>
      <c r="S102" s="194"/>
      <c r="T102" s="194"/>
      <c r="U102" s="194"/>
      <c r="V102" s="177"/>
      <c r="W102" s="177"/>
      <c r="X102" s="177"/>
      <c r="Y102" s="177"/>
      <c r="Z102" s="177"/>
      <c r="AA102" s="177"/>
      <c r="AB102" s="177"/>
      <c r="AC102" s="177"/>
      <c r="AD102" s="177"/>
      <c r="AE102" s="195"/>
      <c r="AF102" s="195"/>
      <c r="AG102" s="195"/>
      <c r="AH102" s="195"/>
      <c r="AI102" s="195"/>
      <c r="AJ102" s="195"/>
      <c r="AK102" s="195"/>
      <c r="AL102" s="195"/>
      <c r="AM102" s="195"/>
      <c r="AN102" s="195"/>
      <c r="AO102" s="191"/>
    </row>
    <row r="103" spans="1:41" ht="120.45" customHeight="1">
      <c r="A103" s="177"/>
      <c r="B103" s="190"/>
      <c r="C103" s="177"/>
      <c r="D103" s="177"/>
      <c r="E103" s="177"/>
      <c r="F103" s="177"/>
      <c r="G103" s="177"/>
      <c r="H103" s="177"/>
      <c r="I103" s="177"/>
      <c r="J103" s="177"/>
      <c r="K103" s="177"/>
      <c r="L103" s="177"/>
      <c r="M103" s="177"/>
      <c r="N103" s="177"/>
      <c r="O103" s="177"/>
      <c r="P103" s="177"/>
      <c r="Q103" s="177"/>
      <c r="R103" s="194"/>
      <c r="S103" s="194"/>
      <c r="T103" s="194"/>
      <c r="U103" s="194"/>
      <c r="V103" s="600" t="str">
        <f>IF(V13="","",V13)</f>
        <v>令和</v>
      </c>
      <c r="W103" s="600"/>
      <c r="X103" s="600"/>
      <c r="Y103" s="600"/>
      <c r="Z103" s="196" t="s">
        <v>4</v>
      </c>
      <c r="AA103" s="600" t="str">
        <f>IF(AA13="","",AA13)</f>
        <v/>
      </c>
      <c r="AB103" s="600"/>
      <c r="AC103" s="196" t="s">
        <v>5</v>
      </c>
      <c r="AD103" s="600" t="str">
        <f>IF(AD13="","",AD13)</f>
        <v/>
      </c>
      <c r="AE103" s="600"/>
      <c r="AF103" s="196" t="s">
        <v>6</v>
      </c>
      <c r="AG103" s="195"/>
      <c r="AH103" s="195"/>
      <c r="AI103" s="195"/>
      <c r="AJ103" s="195"/>
      <c r="AK103" s="195"/>
      <c r="AL103" s="195"/>
      <c r="AM103" s="195"/>
      <c r="AN103" s="195"/>
      <c r="AO103" s="191"/>
    </row>
    <row r="104" spans="1:41" ht="109.95" customHeight="1">
      <c r="A104" s="177"/>
      <c r="B104" s="190"/>
      <c r="C104" s="177"/>
      <c r="D104" s="177"/>
      <c r="E104" s="177"/>
      <c r="F104" s="177"/>
      <c r="G104" s="177"/>
      <c r="H104" s="177"/>
      <c r="I104" s="177"/>
      <c r="J104" s="177"/>
      <c r="K104" s="177"/>
      <c r="L104" s="177"/>
      <c r="M104" s="177"/>
      <c r="N104" s="177"/>
      <c r="O104" s="177"/>
      <c r="P104" s="177"/>
      <c r="Q104" s="177"/>
      <c r="R104" s="177"/>
      <c r="S104" s="177"/>
      <c r="T104" s="197"/>
      <c r="U104" s="197"/>
      <c r="V104" s="197"/>
      <c r="W104" s="198" t="s">
        <v>4366</v>
      </c>
      <c r="X104" s="197"/>
      <c r="Y104" s="601" t="str">
        <f>IF(Y14="","",Y14)</f>
        <v/>
      </c>
      <c r="Z104" s="601"/>
      <c r="AA104" s="601"/>
      <c r="AB104" s="199" t="s">
        <v>4395</v>
      </c>
      <c r="AC104" s="601" t="str">
        <f>IF(AC14="","",AC14)</f>
        <v/>
      </c>
      <c r="AD104" s="601"/>
      <c r="AE104" s="601"/>
      <c r="AF104" s="601"/>
      <c r="AG104" s="177"/>
      <c r="AH104" s="177"/>
      <c r="AI104" s="177"/>
      <c r="AJ104" s="177"/>
      <c r="AK104" s="177"/>
      <c r="AL104" s="177"/>
      <c r="AM104" s="177"/>
      <c r="AN104" s="177"/>
      <c r="AO104" s="191"/>
    </row>
    <row r="105" spans="1:41" ht="142.80000000000001" customHeight="1">
      <c r="A105" s="200"/>
      <c r="B105" s="201"/>
      <c r="C105" s="202"/>
      <c r="D105" s="202"/>
      <c r="E105" s="202"/>
      <c r="F105" s="202"/>
      <c r="G105" s="202"/>
      <c r="H105" s="202"/>
      <c r="I105" s="202"/>
      <c r="J105" s="202"/>
      <c r="K105" s="202"/>
      <c r="L105" s="202"/>
      <c r="M105" s="202"/>
      <c r="N105" s="202"/>
      <c r="O105" s="202"/>
      <c r="P105" s="202"/>
      <c r="Q105" s="202"/>
      <c r="R105" s="202"/>
      <c r="S105" s="202"/>
      <c r="T105" s="202"/>
      <c r="U105" s="202"/>
      <c r="V105" s="198" t="s">
        <v>4367</v>
      </c>
      <c r="W105" s="200"/>
      <c r="X105" s="202"/>
      <c r="Y105" s="560" t="str">
        <f>IF(Y15="","",Y15)</f>
        <v/>
      </c>
      <c r="Z105" s="560"/>
      <c r="AA105" s="560"/>
      <c r="AB105" s="560"/>
      <c r="AC105" s="560"/>
      <c r="AD105" s="560"/>
      <c r="AE105" s="560"/>
      <c r="AF105" s="560"/>
      <c r="AG105" s="560"/>
      <c r="AH105" s="560"/>
      <c r="AI105" s="560"/>
      <c r="AJ105" s="560"/>
      <c r="AK105" s="560"/>
      <c r="AL105" s="560"/>
      <c r="AM105" s="560"/>
      <c r="AN105" s="560"/>
      <c r="AO105" s="203"/>
    </row>
    <row r="106" spans="1:41" ht="109.95" customHeight="1">
      <c r="A106" s="200"/>
      <c r="B106" s="201"/>
      <c r="C106" s="202"/>
      <c r="D106" s="202"/>
      <c r="E106" s="202"/>
      <c r="F106" s="202"/>
      <c r="G106" s="202"/>
      <c r="H106" s="202"/>
      <c r="I106" s="202"/>
      <c r="J106" s="202"/>
      <c r="K106" s="202"/>
      <c r="L106" s="202"/>
      <c r="M106" s="202"/>
      <c r="N106" s="202"/>
      <c r="O106" s="202"/>
      <c r="P106" s="202"/>
      <c r="Q106" s="202"/>
      <c r="R106" s="202"/>
      <c r="S106" s="202"/>
      <c r="T106" s="202"/>
      <c r="U106" s="202"/>
      <c r="V106" s="198" t="s">
        <v>4368</v>
      </c>
      <c r="W106" s="200"/>
      <c r="X106" s="202"/>
      <c r="Y106" s="561" t="str">
        <f>IF(Y16="","",Y16)</f>
        <v/>
      </c>
      <c r="Z106" s="561"/>
      <c r="AA106" s="561"/>
      <c r="AB106" s="561"/>
      <c r="AC106" s="561"/>
      <c r="AD106" s="561"/>
      <c r="AE106" s="561"/>
      <c r="AF106" s="561"/>
      <c r="AG106" s="561"/>
      <c r="AH106" s="561"/>
      <c r="AI106" s="561"/>
      <c r="AJ106" s="561"/>
      <c r="AK106" s="561"/>
      <c r="AL106" s="561"/>
      <c r="AM106" s="561"/>
      <c r="AN106" s="561"/>
      <c r="AO106" s="203"/>
    </row>
    <row r="107" spans="1:41" ht="109.95" customHeight="1">
      <c r="A107" s="200"/>
      <c r="B107" s="201"/>
      <c r="C107" s="202"/>
      <c r="D107" s="202"/>
      <c r="E107" s="202"/>
      <c r="F107" s="202"/>
      <c r="G107" s="202"/>
      <c r="H107" s="202"/>
      <c r="I107" s="202"/>
      <c r="J107" s="202"/>
      <c r="K107" s="202"/>
      <c r="L107" s="202"/>
      <c r="M107" s="202"/>
      <c r="N107" s="202"/>
      <c r="O107" s="202"/>
      <c r="P107" s="202"/>
      <c r="Q107" s="205"/>
      <c r="R107" s="202"/>
      <c r="S107" s="202"/>
      <c r="T107" s="202"/>
      <c r="U107" s="202"/>
      <c r="V107" s="206" t="s">
        <v>4369</v>
      </c>
      <c r="W107" s="204"/>
      <c r="X107" s="207"/>
      <c r="Y107" s="207"/>
      <c r="Z107" s="207"/>
      <c r="AA107" s="207"/>
      <c r="AB107" s="207"/>
      <c r="AC107" s="559" t="str">
        <f>IF(AC17="","",AC17)</f>
        <v/>
      </c>
      <c r="AD107" s="559"/>
      <c r="AE107" s="559"/>
      <c r="AF107" s="559"/>
      <c r="AG107" s="559"/>
      <c r="AH107" s="559"/>
      <c r="AI107" s="559"/>
      <c r="AJ107" s="559"/>
      <c r="AK107" s="207" t="s">
        <v>4326</v>
      </c>
      <c r="AL107" s="202"/>
      <c r="AM107" s="202"/>
      <c r="AN107" s="202"/>
      <c r="AO107" s="203"/>
    </row>
    <row r="108" spans="1:41" ht="60" customHeight="1">
      <c r="A108" s="200"/>
      <c r="B108" s="201"/>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3"/>
    </row>
    <row r="109" spans="1:41" ht="60" customHeight="1">
      <c r="A109" s="200"/>
      <c r="B109" s="201"/>
      <c r="C109" s="570" t="s">
        <v>4370</v>
      </c>
      <c r="D109" s="570"/>
      <c r="E109" s="570"/>
      <c r="F109" s="570"/>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570"/>
      <c r="AL109" s="570"/>
      <c r="AM109" s="570"/>
      <c r="AN109" s="570"/>
      <c r="AO109" s="203"/>
    </row>
    <row r="110" spans="1:41" ht="158.55000000000001" customHeight="1">
      <c r="A110" s="200"/>
      <c r="B110" s="201"/>
      <c r="C110" s="570"/>
      <c r="D110" s="570"/>
      <c r="E110" s="570"/>
      <c r="F110" s="570"/>
      <c r="G110" s="570"/>
      <c r="H110" s="570"/>
      <c r="I110" s="570"/>
      <c r="J110" s="570"/>
      <c r="K110" s="570"/>
      <c r="L110" s="570"/>
      <c r="M110" s="570"/>
      <c r="N110" s="570"/>
      <c r="O110" s="570"/>
      <c r="P110" s="570"/>
      <c r="Q110" s="570"/>
      <c r="R110" s="570"/>
      <c r="S110" s="570"/>
      <c r="T110" s="570"/>
      <c r="U110" s="570"/>
      <c r="V110" s="570"/>
      <c r="W110" s="570"/>
      <c r="X110" s="570"/>
      <c r="Y110" s="570"/>
      <c r="Z110" s="570"/>
      <c r="AA110" s="570"/>
      <c r="AB110" s="570"/>
      <c r="AC110" s="570"/>
      <c r="AD110" s="570"/>
      <c r="AE110" s="570"/>
      <c r="AF110" s="570"/>
      <c r="AG110" s="570"/>
      <c r="AH110" s="570"/>
      <c r="AI110" s="570"/>
      <c r="AJ110" s="570"/>
      <c r="AK110" s="570"/>
      <c r="AL110" s="570"/>
      <c r="AM110" s="570"/>
      <c r="AN110" s="570"/>
      <c r="AO110" s="203"/>
    </row>
    <row r="111" spans="1:41" ht="60" customHeight="1">
      <c r="A111" s="200"/>
      <c r="B111" s="201"/>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3"/>
    </row>
    <row r="112" spans="1:41" ht="100.8" customHeight="1">
      <c r="A112" s="177"/>
      <c r="B112" s="208"/>
      <c r="C112" s="209" t="s">
        <v>4371</v>
      </c>
      <c r="D112" s="210"/>
      <c r="E112" s="210"/>
      <c r="F112" s="210"/>
      <c r="G112" s="210"/>
      <c r="H112" s="210"/>
      <c r="I112" s="210"/>
      <c r="J112" s="210"/>
      <c r="K112" s="210"/>
      <c r="L112" s="210"/>
      <c r="M112" s="210"/>
      <c r="N112" s="210"/>
      <c r="O112" s="210"/>
      <c r="P112" s="210"/>
      <c r="Q112" s="210"/>
      <c r="R112" s="210"/>
      <c r="S112" s="210"/>
      <c r="T112" s="19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91"/>
    </row>
    <row r="113" spans="1:41" ht="28.8" customHeight="1" thickBot="1">
      <c r="A113" s="177"/>
      <c r="B113" s="208"/>
      <c r="C113" s="209"/>
      <c r="D113" s="210"/>
      <c r="E113" s="210"/>
      <c r="F113" s="210"/>
      <c r="G113" s="210"/>
      <c r="H113" s="210"/>
      <c r="I113" s="210"/>
      <c r="J113" s="210"/>
      <c r="K113" s="210"/>
      <c r="L113" s="210"/>
      <c r="M113" s="210"/>
      <c r="N113" s="210"/>
      <c r="O113" s="210"/>
      <c r="P113" s="210"/>
      <c r="Q113" s="210"/>
      <c r="R113" s="210"/>
      <c r="S113" s="210"/>
      <c r="T113" s="197"/>
      <c r="U113" s="177"/>
      <c r="V113" s="177"/>
      <c r="W113" s="177"/>
      <c r="X113" s="177"/>
      <c r="Y113" s="177"/>
      <c r="Z113" s="177"/>
      <c r="AA113" s="177"/>
      <c r="AB113" s="177"/>
      <c r="AC113" s="177"/>
      <c r="AD113" s="177"/>
      <c r="AE113" s="177"/>
      <c r="AF113" s="177"/>
      <c r="AG113" s="177"/>
      <c r="AH113" s="177"/>
      <c r="AI113" s="177"/>
      <c r="AJ113" s="177"/>
      <c r="AK113" s="177"/>
      <c r="AL113" s="177"/>
      <c r="AM113" s="177"/>
      <c r="AN113" s="177"/>
      <c r="AO113" s="191"/>
    </row>
    <row r="114" spans="1:41" ht="59.55" customHeight="1">
      <c r="A114" s="177"/>
      <c r="B114" s="211"/>
      <c r="C114" s="571" t="s">
        <v>4372</v>
      </c>
      <c r="D114" s="572"/>
      <c r="E114" s="572"/>
      <c r="F114" s="575" t="s">
        <v>4373</v>
      </c>
      <c r="G114" s="576"/>
      <c r="H114" s="576"/>
      <c r="I114" s="576"/>
      <c r="J114" s="576"/>
      <c r="K114" s="577"/>
      <c r="L114" s="603" t="str">
        <f>IF(L24="","",L24)</f>
        <v/>
      </c>
      <c r="M114" s="604"/>
      <c r="N114" s="604"/>
      <c r="O114" s="604"/>
      <c r="P114" s="604"/>
      <c r="Q114" s="604"/>
      <c r="R114" s="604"/>
      <c r="S114" s="604"/>
      <c r="T114" s="604"/>
      <c r="U114" s="604"/>
      <c r="V114" s="605"/>
      <c r="W114" s="578" t="s">
        <v>4374</v>
      </c>
      <c r="X114" s="579"/>
      <c r="Y114" s="579"/>
      <c r="Z114" s="579"/>
      <c r="AA114" s="580"/>
      <c r="AB114" s="587" t="str">
        <f>IF(AB24="","",AB24)</f>
        <v/>
      </c>
      <c r="AC114" s="585"/>
      <c r="AD114" s="585"/>
      <c r="AE114" s="585"/>
      <c r="AF114" s="585"/>
      <c r="AG114" s="576" t="s">
        <v>4375</v>
      </c>
      <c r="AH114" s="585" t="str">
        <f>IF(AH24="","",AH24)</f>
        <v/>
      </c>
      <c r="AI114" s="585"/>
      <c r="AJ114" s="576" t="s">
        <v>4376</v>
      </c>
      <c r="AK114" s="585" t="str">
        <f>IF(AK24="","",AK24)</f>
        <v/>
      </c>
      <c r="AL114" s="585"/>
      <c r="AM114" s="576" t="s">
        <v>4377</v>
      </c>
      <c r="AN114" s="212"/>
      <c r="AO114" s="191"/>
    </row>
    <row r="115" spans="1:41" ht="136.19999999999999" customHeight="1">
      <c r="A115" s="177"/>
      <c r="B115" s="211"/>
      <c r="C115" s="573"/>
      <c r="D115" s="574"/>
      <c r="E115" s="574"/>
      <c r="F115" s="581" t="s">
        <v>4378</v>
      </c>
      <c r="G115" s="582"/>
      <c r="H115" s="582"/>
      <c r="I115" s="582"/>
      <c r="J115" s="582"/>
      <c r="K115" s="583"/>
      <c r="L115" s="588" t="str">
        <f>IF(L25="","",L25)</f>
        <v/>
      </c>
      <c r="M115" s="586"/>
      <c r="N115" s="586"/>
      <c r="O115" s="586"/>
      <c r="P115" s="586"/>
      <c r="Q115" s="586"/>
      <c r="R115" s="586"/>
      <c r="S115" s="586"/>
      <c r="T115" s="586"/>
      <c r="U115" s="586"/>
      <c r="V115" s="602"/>
      <c r="W115" s="581"/>
      <c r="X115" s="582"/>
      <c r="Y115" s="582"/>
      <c r="Z115" s="582"/>
      <c r="AA115" s="583"/>
      <c r="AB115" s="588"/>
      <c r="AC115" s="586"/>
      <c r="AD115" s="586"/>
      <c r="AE115" s="586"/>
      <c r="AF115" s="586"/>
      <c r="AG115" s="584"/>
      <c r="AH115" s="586"/>
      <c r="AI115" s="586"/>
      <c r="AJ115" s="584"/>
      <c r="AK115" s="586"/>
      <c r="AL115" s="586"/>
      <c r="AM115" s="584"/>
      <c r="AN115" s="213"/>
      <c r="AO115" s="191"/>
    </row>
    <row r="116" spans="1:41" ht="67.8" customHeight="1">
      <c r="A116" s="177"/>
      <c r="B116" s="211"/>
      <c r="C116" s="573"/>
      <c r="D116" s="574"/>
      <c r="E116" s="574"/>
      <c r="F116" s="615" t="s">
        <v>4379</v>
      </c>
      <c r="G116" s="616"/>
      <c r="H116" s="616"/>
      <c r="I116" s="616"/>
      <c r="J116" s="616"/>
      <c r="K116" s="617"/>
      <c r="L116" s="214" t="s">
        <v>4366</v>
      </c>
      <c r="M116" s="568" t="str">
        <f>IF(M26="","",M26)</f>
        <v/>
      </c>
      <c r="N116" s="568"/>
      <c r="O116" s="568"/>
      <c r="P116" s="214" t="s">
        <v>4380</v>
      </c>
      <c r="Q116" s="568" t="str">
        <f>IF(Q26="","",Q26)</f>
        <v/>
      </c>
      <c r="R116" s="568"/>
      <c r="S116" s="568"/>
      <c r="T116" s="568"/>
      <c r="U116" s="568"/>
      <c r="V116" s="214"/>
      <c r="W116" s="214"/>
      <c r="X116" s="214"/>
      <c r="Y116" s="214"/>
      <c r="Z116" s="214"/>
      <c r="AA116" s="214"/>
      <c r="AB116" s="214"/>
      <c r="AC116" s="214"/>
      <c r="AD116" s="215"/>
      <c r="AE116" s="215"/>
      <c r="AF116" s="216"/>
      <c r="AG116" s="216"/>
      <c r="AH116" s="216"/>
      <c r="AI116" s="216"/>
      <c r="AJ116" s="216"/>
      <c r="AK116" s="216"/>
      <c r="AL116" s="216"/>
      <c r="AM116" s="216"/>
      <c r="AN116" s="217"/>
      <c r="AO116" s="191"/>
    </row>
    <row r="117" spans="1:41" ht="168.45" customHeight="1" thickBot="1">
      <c r="A117" s="177"/>
      <c r="B117" s="211"/>
      <c r="C117" s="573"/>
      <c r="D117" s="574"/>
      <c r="E117" s="574"/>
      <c r="F117" s="618"/>
      <c r="G117" s="601"/>
      <c r="H117" s="601"/>
      <c r="I117" s="601"/>
      <c r="J117" s="601"/>
      <c r="K117" s="619"/>
      <c r="L117" s="620" t="str">
        <f>IF(L27="","",L27)</f>
        <v/>
      </c>
      <c r="M117" s="621"/>
      <c r="N117" s="621"/>
      <c r="O117" s="621"/>
      <c r="P117" s="621"/>
      <c r="Q117" s="621"/>
      <c r="R117" s="621"/>
      <c r="S117" s="621"/>
      <c r="T117" s="621"/>
      <c r="U117" s="621"/>
      <c r="V117" s="621"/>
      <c r="W117" s="621"/>
      <c r="X117" s="621"/>
      <c r="Y117" s="621"/>
      <c r="Z117" s="621"/>
      <c r="AA117" s="621"/>
      <c r="AB117" s="621"/>
      <c r="AC117" s="621"/>
      <c r="AD117" s="621"/>
      <c r="AE117" s="621"/>
      <c r="AF117" s="621"/>
      <c r="AG117" s="621"/>
      <c r="AH117" s="621"/>
      <c r="AI117" s="621"/>
      <c r="AJ117" s="621"/>
      <c r="AK117" s="621"/>
      <c r="AL117" s="621"/>
      <c r="AM117" s="621"/>
      <c r="AN117" s="622"/>
      <c r="AO117" s="191"/>
    </row>
    <row r="118" spans="1:41" ht="160.05000000000001" customHeight="1" thickBot="1">
      <c r="A118" s="177"/>
      <c r="B118" s="211"/>
      <c r="C118" s="623" t="s">
        <v>4381</v>
      </c>
      <c r="D118" s="624"/>
      <c r="E118" s="624"/>
      <c r="F118" s="624"/>
      <c r="G118" s="624"/>
      <c r="H118" s="624"/>
      <c r="I118" s="624"/>
      <c r="J118" s="624"/>
      <c r="K118" s="624"/>
      <c r="L118" s="624"/>
      <c r="M118" s="624"/>
      <c r="N118" s="624"/>
      <c r="O118" s="624"/>
      <c r="P118" s="625"/>
      <c r="Q118" s="567" t="str">
        <f>IF(Q28="","",Q28)</f>
        <v/>
      </c>
      <c r="R118" s="567"/>
      <c r="S118" s="567" t="str">
        <f>IF(S28="","",S28)</f>
        <v/>
      </c>
      <c r="T118" s="567"/>
      <c r="U118" s="567" t="str">
        <f>IF(U28="","",U28)</f>
        <v/>
      </c>
      <c r="V118" s="567"/>
      <c r="W118" s="567" t="str">
        <f>IF(W28="","",W28)</f>
        <v/>
      </c>
      <c r="X118" s="567"/>
      <c r="Y118" s="567" t="str">
        <f>IF(Y28="","",Y28)</f>
        <v/>
      </c>
      <c r="Z118" s="567"/>
      <c r="AA118" s="567" t="str">
        <f>IF(AA28="","",AA28)</f>
        <v/>
      </c>
      <c r="AB118" s="567"/>
      <c r="AC118" s="567" t="str">
        <f>IF(AC28="","",AC28)</f>
        <v/>
      </c>
      <c r="AD118" s="606"/>
      <c r="AE118" s="218"/>
      <c r="AF118" s="219"/>
      <c r="AG118" s="219"/>
      <c r="AH118" s="219"/>
      <c r="AI118" s="219"/>
      <c r="AJ118" s="219"/>
      <c r="AK118" s="219"/>
      <c r="AL118" s="219"/>
      <c r="AM118" s="219"/>
      <c r="AN118" s="219"/>
      <c r="AO118" s="191"/>
    </row>
    <row r="119" spans="1:41" ht="79.95" customHeight="1">
      <c r="A119" s="177"/>
      <c r="B119" s="211"/>
      <c r="C119" s="220"/>
      <c r="D119" s="220"/>
      <c r="E119" s="221"/>
      <c r="F119" s="221"/>
      <c r="G119" s="221"/>
      <c r="H119" s="221"/>
      <c r="I119" s="221"/>
      <c r="J119" s="222"/>
      <c r="K119" s="222"/>
      <c r="L119" s="222"/>
      <c r="M119" s="222"/>
      <c r="N119" s="222"/>
      <c r="O119" s="222"/>
      <c r="P119" s="222"/>
      <c r="Q119" s="222"/>
      <c r="R119" s="222"/>
      <c r="S119" s="222"/>
      <c r="T119" s="222"/>
      <c r="U119" s="222"/>
      <c r="V119" s="222"/>
      <c r="W119" s="222"/>
      <c r="X119" s="223"/>
      <c r="Y119" s="223"/>
      <c r="Z119" s="223"/>
      <c r="AA119" s="223"/>
      <c r="AB119" s="199"/>
      <c r="AC119" s="224"/>
      <c r="AD119" s="224"/>
      <c r="AE119" s="225"/>
      <c r="AF119" s="199"/>
      <c r="AG119" s="224"/>
      <c r="AH119" s="224"/>
      <c r="AI119" s="224"/>
      <c r="AJ119" s="225"/>
      <c r="AK119" s="199"/>
      <c r="AL119" s="224"/>
      <c r="AM119" s="224"/>
      <c r="AN119" s="224"/>
      <c r="AO119" s="191"/>
    </row>
    <row r="120" spans="1:41" ht="79.95" customHeight="1">
      <c r="A120" s="177"/>
      <c r="B120" s="211"/>
      <c r="C120" s="198" t="s">
        <v>4382</v>
      </c>
      <c r="D120" s="220"/>
      <c r="E120" s="221"/>
      <c r="F120" s="221"/>
      <c r="G120" s="221"/>
      <c r="H120" s="221"/>
      <c r="I120" s="221"/>
      <c r="J120" s="226"/>
      <c r="K120" s="227"/>
      <c r="L120" s="227"/>
      <c r="M120" s="227"/>
      <c r="N120" s="227"/>
      <c r="O120" s="227"/>
      <c r="P120" s="227"/>
      <c r="Q120" s="227"/>
      <c r="R120" s="227"/>
      <c r="S120" s="227"/>
      <c r="T120" s="226"/>
      <c r="U120" s="227"/>
      <c r="V120" s="227"/>
      <c r="W120" s="227"/>
      <c r="X120" s="227"/>
      <c r="Y120" s="227"/>
      <c r="Z120" s="227"/>
      <c r="AA120" s="227"/>
      <c r="AB120" s="227"/>
      <c r="AC120" s="227"/>
      <c r="AD120" s="228"/>
      <c r="AE120" s="228"/>
      <c r="AF120" s="228"/>
      <c r="AG120" s="229"/>
      <c r="AH120" s="229"/>
      <c r="AI120" s="229"/>
      <c r="AJ120" s="229"/>
      <c r="AK120" s="229"/>
      <c r="AL120" s="229"/>
      <c r="AM120" s="229"/>
      <c r="AN120" s="229"/>
      <c r="AO120" s="191"/>
    </row>
    <row r="121" spans="1:41" ht="103.8" customHeight="1">
      <c r="A121" s="177"/>
      <c r="B121" s="211"/>
      <c r="C121" s="607" t="s">
        <v>4383</v>
      </c>
      <c r="D121" s="607"/>
      <c r="E121" s="607"/>
      <c r="F121" s="607"/>
      <c r="G121" s="607"/>
      <c r="H121" s="607"/>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607"/>
      <c r="AE121" s="607"/>
      <c r="AF121" s="607"/>
      <c r="AG121" s="607"/>
      <c r="AH121" s="607"/>
      <c r="AI121" s="607"/>
      <c r="AJ121" s="607"/>
      <c r="AK121" s="607"/>
      <c r="AL121" s="607"/>
      <c r="AM121" s="607"/>
      <c r="AN121" s="607"/>
      <c r="AO121" s="191"/>
    </row>
    <row r="122" spans="1:41" ht="101.55" customHeight="1">
      <c r="A122" s="177"/>
      <c r="B122" s="230"/>
      <c r="C122" s="608" t="s">
        <v>4384</v>
      </c>
      <c r="D122" s="608"/>
      <c r="E122" s="608"/>
      <c r="F122" s="608"/>
      <c r="G122" s="608"/>
      <c r="H122" s="608"/>
      <c r="I122" s="608"/>
      <c r="J122" s="608"/>
      <c r="K122" s="608"/>
      <c r="L122" s="608"/>
      <c r="M122" s="608"/>
      <c r="N122" s="608"/>
      <c r="O122" s="608"/>
      <c r="P122" s="608"/>
      <c r="Q122" s="608"/>
      <c r="R122" s="608"/>
      <c r="S122" s="608"/>
      <c r="T122" s="608"/>
      <c r="U122" s="608"/>
      <c r="V122" s="608"/>
      <c r="W122" s="608"/>
      <c r="X122" s="608"/>
      <c r="Y122" s="608"/>
      <c r="Z122" s="608"/>
      <c r="AA122" s="608"/>
      <c r="AB122" s="608"/>
      <c r="AC122" s="608"/>
      <c r="AD122" s="608"/>
      <c r="AE122" s="608"/>
      <c r="AF122" s="608"/>
      <c r="AG122" s="608"/>
      <c r="AH122" s="608"/>
      <c r="AI122" s="608"/>
      <c r="AJ122" s="608"/>
      <c r="AK122" s="608"/>
      <c r="AL122" s="608"/>
      <c r="AM122" s="608"/>
      <c r="AN122" s="608"/>
      <c r="AO122" s="191"/>
    </row>
    <row r="123" spans="1:41" ht="79.95" customHeight="1">
      <c r="A123" s="177"/>
      <c r="B123" s="211"/>
      <c r="C123" s="220"/>
      <c r="D123" s="220"/>
      <c r="E123" s="221"/>
      <c r="F123" s="221"/>
      <c r="G123" s="221"/>
      <c r="H123" s="221"/>
      <c r="I123" s="221"/>
      <c r="J123" s="223"/>
      <c r="K123" s="223"/>
      <c r="L123" s="223"/>
      <c r="M123" s="223"/>
      <c r="N123" s="199"/>
      <c r="O123" s="224"/>
      <c r="P123" s="224"/>
      <c r="Q123" s="223"/>
      <c r="R123" s="199"/>
      <c r="S123" s="224"/>
      <c r="T123" s="224"/>
      <c r="U123" s="224"/>
      <c r="V123" s="223"/>
      <c r="W123" s="223"/>
      <c r="X123" s="223"/>
      <c r="Y123" s="223"/>
      <c r="Z123" s="223"/>
      <c r="AA123" s="223"/>
      <c r="AB123" s="223"/>
      <c r="AC123" s="223"/>
      <c r="AD123" s="223"/>
      <c r="AE123" s="223"/>
      <c r="AF123" s="223"/>
      <c r="AG123" s="223"/>
      <c r="AH123" s="223"/>
      <c r="AI123" s="223"/>
      <c r="AJ123" s="223"/>
      <c r="AK123" s="223"/>
      <c r="AL123" s="223"/>
      <c r="AM123" s="223"/>
      <c r="AN123" s="223"/>
      <c r="AO123" s="191"/>
    </row>
    <row r="124" spans="1:41" ht="160.05000000000001" customHeight="1">
      <c r="A124" s="177"/>
      <c r="B124" s="231"/>
      <c r="C124" s="196" t="s">
        <v>4385</v>
      </c>
      <c r="D124" s="176"/>
      <c r="E124" s="176"/>
      <c r="F124" s="176"/>
      <c r="G124" s="176"/>
      <c r="H124" s="176"/>
      <c r="I124" s="176"/>
      <c r="J124" s="232"/>
      <c r="K124" s="232"/>
      <c r="L124" s="232"/>
      <c r="M124" s="232"/>
      <c r="N124" s="232"/>
      <c r="O124" s="232"/>
      <c r="P124" s="232"/>
      <c r="Q124" s="232"/>
      <c r="R124" s="232"/>
      <c r="S124" s="232"/>
      <c r="T124" s="233" t="s">
        <v>4386</v>
      </c>
      <c r="U124" s="234"/>
      <c r="V124" s="234"/>
      <c r="W124" s="234"/>
      <c r="X124" s="234"/>
      <c r="Y124" s="633" t="str">
        <f>IF(Y34="","",Y34)</f>
        <v/>
      </c>
      <c r="Z124" s="633"/>
      <c r="AA124" s="633"/>
      <c r="AB124" s="633"/>
      <c r="AC124" s="633"/>
      <c r="AD124" s="633"/>
      <c r="AE124" s="234" t="s">
        <v>4375</v>
      </c>
      <c r="AF124" s="633" t="str">
        <f>IF(AF34="","",AF34)</f>
        <v/>
      </c>
      <c r="AG124" s="633"/>
      <c r="AH124" s="633"/>
      <c r="AI124" s="234" t="s">
        <v>4376</v>
      </c>
      <c r="AJ124" s="633" t="str">
        <f>IF(AJ34="","",AJ34)</f>
        <v/>
      </c>
      <c r="AK124" s="633"/>
      <c r="AL124" s="633"/>
      <c r="AM124" s="234" t="s">
        <v>4377</v>
      </c>
      <c r="AN124" s="232"/>
      <c r="AO124" s="191"/>
    </row>
    <row r="125" spans="1:41" ht="34.200000000000003" customHeight="1" thickBot="1">
      <c r="A125" s="177"/>
      <c r="B125" s="211"/>
      <c r="C125" s="220"/>
      <c r="D125" s="220"/>
      <c r="E125" s="221"/>
      <c r="F125" s="221"/>
      <c r="G125" s="221"/>
      <c r="H125" s="221"/>
      <c r="I125" s="221"/>
      <c r="J125" s="222"/>
      <c r="K125" s="222"/>
      <c r="L125" s="222"/>
      <c r="M125" s="222"/>
      <c r="N125" s="222"/>
      <c r="O125" s="222"/>
      <c r="P125" s="222"/>
      <c r="Q125" s="222"/>
      <c r="R125" s="222"/>
      <c r="S125" s="222"/>
      <c r="T125" s="222"/>
      <c r="U125" s="222"/>
      <c r="V125" s="222"/>
      <c r="W125" s="222"/>
      <c r="X125" s="223"/>
      <c r="Y125" s="223"/>
      <c r="Z125" s="223"/>
      <c r="AA125" s="223"/>
      <c r="AB125" s="199"/>
      <c r="AC125" s="224"/>
      <c r="AD125" s="224"/>
      <c r="AE125" s="225"/>
      <c r="AF125" s="199"/>
      <c r="AG125" s="224"/>
      <c r="AH125" s="224"/>
      <c r="AI125" s="224"/>
      <c r="AJ125" s="225"/>
      <c r="AK125" s="199"/>
      <c r="AL125" s="224"/>
      <c r="AM125" s="224"/>
      <c r="AN125" s="224"/>
      <c r="AO125" s="191"/>
    </row>
    <row r="126" spans="1:41" ht="79.8" customHeight="1">
      <c r="A126" s="177"/>
      <c r="B126" s="235"/>
      <c r="C126" s="609" t="s">
        <v>4387</v>
      </c>
      <c r="D126" s="579"/>
      <c r="E126" s="579"/>
      <c r="F126" s="579"/>
      <c r="G126" s="579"/>
      <c r="H126" s="579"/>
      <c r="I126" s="579"/>
      <c r="J126" s="580"/>
      <c r="K126" s="576" t="str">
        <f>IF(K36="","",K36)</f>
        <v/>
      </c>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c r="AG126" s="576"/>
      <c r="AH126" s="576"/>
      <c r="AI126" s="576"/>
      <c r="AJ126" s="576"/>
      <c r="AK126" s="576"/>
      <c r="AL126" s="576"/>
      <c r="AM126" s="576"/>
      <c r="AN126" s="626"/>
      <c r="AO126" s="191"/>
    </row>
    <row r="127" spans="1:41" ht="127.8" customHeight="1">
      <c r="A127" s="177"/>
      <c r="B127" s="235"/>
      <c r="C127" s="610"/>
      <c r="D127" s="582"/>
      <c r="E127" s="582"/>
      <c r="F127" s="582"/>
      <c r="G127" s="582"/>
      <c r="H127" s="582"/>
      <c r="I127" s="582"/>
      <c r="J127" s="583"/>
      <c r="K127" s="627"/>
      <c r="L127" s="627"/>
      <c r="M127" s="627"/>
      <c r="N127" s="627"/>
      <c r="O127" s="627"/>
      <c r="P127" s="627"/>
      <c r="Q127" s="627"/>
      <c r="R127" s="627"/>
      <c r="S127" s="627"/>
      <c r="T127" s="627"/>
      <c r="U127" s="627"/>
      <c r="V127" s="627"/>
      <c r="W127" s="627"/>
      <c r="X127" s="627"/>
      <c r="Y127" s="627"/>
      <c r="Z127" s="627"/>
      <c r="AA127" s="627"/>
      <c r="AB127" s="627"/>
      <c r="AC127" s="627"/>
      <c r="AD127" s="627"/>
      <c r="AE127" s="627"/>
      <c r="AF127" s="627"/>
      <c r="AG127" s="627"/>
      <c r="AH127" s="627"/>
      <c r="AI127" s="627"/>
      <c r="AJ127" s="627"/>
      <c r="AK127" s="627"/>
      <c r="AL127" s="627"/>
      <c r="AM127" s="627"/>
      <c r="AN127" s="628"/>
      <c r="AO127" s="191"/>
    </row>
    <row r="128" spans="1:41" ht="79.95" customHeight="1">
      <c r="A128" s="177"/>
      <c r="B128" s="235"/>
      <c r="C128" s="589" t="s">
        <v>4388</v>
      </c>
      <c r="D128" s="590"/>
      <c r="E128" s="590"/>
      <c r="F128" s="590"/>
      <c r="G128" s="590"/>
      <c r="H128" s="590"/>
      <c r="I128" s="590"/>
      <c r="J128" s="591"/>
      <c r="K128" s="629" t="str">
        <f>IF(K38="","",K38)</f>
        <v/>
      </c>
      <c r="L128" s="629"/>
      <c r="M128" s="629"/>
      <c r="N128" s="629"/>
      <c r="O128" s="629"/>
      <c r="P128" s="629"/>
      <c r="Q128" s="629"/>
      <c r="R128" s="629"/>
      <c r="S128" s="629"/>
      <c r="T128" s="629"/>
      <c r="U128" s="629"/>
      <c r="V128" s="629"/>
      <c r="W128" s="629"/>
      <c r="X128" s="629"/>
      <c r="Y128" s="629"/>
      <c r="Z128" s="629"/>
      <c r="AA128" s="629"/>
      <c r="AB128" s="629"/>
      <c r="AC128" s="629"/>
      <c r="AD128" s="629"/>
      <c r="AE128" s="629"/>
      <c r="AF128" s="629"/>
      <c r="AG128" s="629"/>
      <c r="AH128" s="629"/>
      <c r="AI128" s="629"/>
      <c r="AJ128" s="629"/>
      <c r="AK128" s="629"/>
      <c r="AL128" s="629"/>
      <c r="AM128" s="629"/>
      <c r="AN128" s="630"/>
      <c r="AO128" s="191"/>
    </row>
    <row r="129" spans="1:41" ht="137.55000000000001" customHeight="1" thickBot="1">
      <c r="A129" s="177"/>
      <c r="B129" s="235"/>
      <c r="C129" s="592"/>
      <c r="D129" s="593"/>
      <c r="E129" s="593"/>
      <c r="F129" s="593"/>
      <c r="G129" s="593"/>
      <c r="H129" s="593"/>
      <c r="I129" s="593"/>
      <c r="J129" s="594"/>
      <c r="K129" s="631"/>
      <c r="L129" s="631"/>
      <c r="M129" s="631"/>
      <c r="N129" s="631"/>
      <c r="O129" s="631"/>
      <c r="P129" s="631"/>
      <c r="Q129" s="631"/>
      <c r="R129" s="631"/>
      <c r="S129" s="631"/>
      <c r="T129" s="631"/>
      <c r="U129" s="631"/>
      <c r="V129" s="631"/>
      <c r="W129" s="631"/>
      <c r="X129" s="631"/>
      <c r="Y129" s="631"/>
      <c r="Z129" s="631"/>
      <c r="AA129" s="631"/>
      <c r="AB129" s="631"/>
      <c r="AC129" s="631"/>
      <c r="AD129" s="631"/>
      <c r="AE129" s="631"/>
      <c r="AF129" s="631"/>
      <c r="AG129" s="631"/>
      <c r="AH129" s="631"/>
      <c r="AI129" s="631"/>
      <c r="AJ129" s="631"/>
      <c r="AK129" s="631"/>
      <c r="AL129" s="631"/>
      <c r="AM129" s="631"/>
      <c r="AN129" s="632"/>
      <c r="AO129" s="191"/>
    </row>
    <row r="130" spans="1:41" ht="79.95" customHeight="1">
      <c r="A130" s="177"/>
      <c r="B130" s="236"/>
      <c r="C130" s="237"/>
      <c r="D130" s="237"/>
      <c r="E130" s="237"/>
      <c r="F130" s="237"/>
      <c r="G130" s="238"/>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c r="AH130" s="239"/>
      <c r="AI130" s="239"/>
      <c r="AJ130" s="239"/>
      <c r="AK130" s="239"/>
      <c r="AL130" s="239"/>
      <c r="AM130" s="239"/>
      <c r="AN130" s="239"/>
      <c r="AO130" s="191"/>
    </row>
    <row r="131" spans="1:41" ht="85.05" customHeight="1">
      <c r="A131" s="177"/>
      <c r="B131" s="211"/>
      <c r="C131" s="599" t="s">
        <v>4389</v>
      </c>
      <c r="D131" s="599"/>
      <c r="E131" s="599"/>
      <c r="F131" s="599"/>
      <c r="G131" s="240" t="s">
        <v>4390</v>
      </c>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1"/>
      <c r="AE131" s="241"/>
      <c r="AF131" s="241"/>
      <c r="AG131" s="241"/>
      <c r="AH131" s="241"/>
      <c r="AI131" s="241"/>
      <c r="AJ131" s="241"/>
      <c r="AK131" s="241"/>
      <c r="AL131" s="241"/>
      <c r="AM131" s="241"/>
      <c r="AN131" s="241"/>
      <c r="AO131" s="191"/>
    </row>
    <row r="132" spans="1:41" ht="85.05" customHeight="1">
      <c r="A132" s="177"/>
      <c r="B132" s="211"/>
      <c r="C132" s="220"/>
      <c r="D132" s="220"/>
      <c r="E132" s="242"/>
      <c r="F132" s="242"/>
      <c r="G132" s="240" t="s">
        <v>4391</v>
      </c>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1"/>
      <c r="AE132" s="241"/>
      <c r="AF132" s="241"/>
      <c r="AG132" s="241"/>
      <c r="AH132" s="241"/>
      <c r="AI132" s="241"/>
      <c r="AJ132" s="241"/>
      <c r="AK132" s="241"/>
      <c r="AL132" s="241"/>
      <c r="AM132" s="241"/>
      <c r="AN132" s="241"/>
      <c r="AO132" s="191"/>
    </row>
    <row r="133" spans="1:41" ht="85.05" customHeight="1">
      <c r="A133" s="177"/>
      <c r="B133" s="211"/>
      <c r="C133" s="220"/>
      <c r="D133" s="220"/>
      <c r="E133" s="242"/>
      <c r="F133" s="242"/>
      <c r="G133" s="240" t="s">
        <v>4392</v>
      </c>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1"/>
      <c r="AE133" s="241"/>
      <c r="AF133" s="241"/>
      <c r="AG133" s="241"/>
      <c r="AH133" s="241"/>
      <c r="AI133" s="241"/>
      <c r="AJ133" s="241"/>
      <c r="AK133" s="241"/>
      <c r="AL133" s="241"/>
      <c r="AM133" s="241"/>
      <c r="AN133" s="241"/>
      <c r="AO133" s="191"/>
    </row>
    <row r="134" spans="1:41" ht="85.05" customHeight="1">
      <c r="A134" s="177"/>
      <c r="B134" s="211"/>
      <c r="C134" s="220"/>
      <c r="D134" s="220"/>
      <c r="E134" s="242"/>
      <c r="F134" s="242"/>
      <c r="G134" s="240" t="s">
        <v>4393</v>
      </c>
      <c r="H134" s="223"/>
      <c r="I134" s="223"/>
      <c r="J134" s="223"/>
      <c r="K134" s="223"/>
      <c r="L134" s="199"/>
      <c r="M134" s="224"/>
      <c r="N134" s="224"/>
      <c r="O134" s="223"/>
      <c r="P134" s="199"/>
      <c r="Q134" s="224"/>
      <c r="R134" s="224"/>
      <c r="S134" s="224"/>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191"/>
    </row>
    <row r="135" spans="1:41" ht="85.05" customHeight="1">
      <c r="A135" s="177"/>
      <c r="B135" s="243"/>
      <c r="C135" s="244"/>
      <c r="D135" s="244"/>
      <c r="E135" s="245"/>
      <c r="F135" s="245"/>
      <c r="G135" s="246" t="s">
        <v>4394</v>
      </c>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8"/>
    </row>
  </sheetData>
  <sheetProtection sheet="1" scenarios="1" selectLockedCells="1"/>
  <mergeCells count="144">
    <mergeCell ref="C128:J129"/>
    <mergeCell ref="K128:AN129"/>
    <mergeCell ref="C131:F131"/>
    <mergeCell ref="C121:AN121"/>
    <mergeCell ref="C122:AN122"/>
    <mergeCell ref="Y124:AD124"/>
    <mergeCell ref="AF124:AH124"/>
    <mergeCell ref="AJ124:AL124"/>
    <mergeCell ref="C118:P118"/>
    <mergeCell ref="Q118:R118"/>
    <mergeCell ref="S118:T118"/>
    <mergeCell ref="U118:V118"/>
    <mergeCell ref="W118:X118"/>
    <mergeCell ref="Y118:Z118"/>
    <mergeCell ref="AA118:AB118"/>
    <mergeCell ref="AC118:AD118"/>
    <mergeCell ref="C126:J127"/>
    <mergeCell ref="K126:AN127"/>
    <mergeCell ref="AC107:AJ107"/>
    <mergeCell ref="C109:AN110"/>
    <mergeCell ref="C114:E117"/>
    <mergeCell ref="F114:K114"/>
    <mergeCell ref="L114:V114"/>
    <mergeCell ref="W114:AA115"/>
    <mergeCell ref="AB114:AF115"/>
    <mergeCell ref="AG114:AG115"/>
    <mergeCell ref="AH114:AI115"/>
    <mergeCell ref="AJ114:AJ115"/>
    <mergeCell ref="AK114:AL115"/>
    <mergeCell ref="AM114:AM115"/>
    <mergeCell ref="F115:K115"/>
    <mergeCell ref="L115:V115"/>
    <mergeCell ref="F116:K117"/>
    <mergeCell ref="M116:O116"/>
    <mergeCell ref="Q116:U116"/>
    <mergeCell ref="L117:AN117"/>
    <mergeCell ref="Y104:AA104"/>
    <mergeCell ref="AC104:AF104"/>
    <mergeCell ref="AC93:AG93"/>
    <mergeCell ref="E97:AC98"/>
    <mergeCell ref="AE97:AN97"/>
    <mergeCell ref="AE98:AN101"/>
    <mergeCell ref="R101:U101"/>
    <mergeCell ref="Y105:AN105"/>
    <mergeCell ref="Y106:AN106"/>
    <mergeCell ref="C83:J84"/>
    <mergeCell ref="K83:AN84"/>
    <mergeCell ref="C86:F86"/>
    <mergeCell ref="C76:AN76"/>
    <mergeCell ref="C77:AN77"/>
    <mergeCell ref="Y79:AD79"/>
    <mergeCell ref="AF79:AH79"/>
    <mergeCell ref="AJ79:AL79"/>
    <mergeCell ref="V103:Y103"/>
    <mergeCell ref="AA103:AB103"/>
    <mergeCell ref="AD103:AE103"/>
    <mergeCell ref="C73:P73"/>
    <mergeCell ref="Q73:R73"/>
    <mergeCell ref="S73:T73"/>
    <mergeCell ref="U73:V73"/>
    <mergeCell ref="W73:X73"/>
    <mergeCell ref="Y73:Z73"/>
    <mergeCell ref="AA73:AB73"/>
    <mergeCell ref="AC73:AD73"/>
    <mergeCell ref="C81:J82"/>
    <mergeCell ref="K81:AN82"/>
    <mergeCell ref="Y60:AN60"/>
    <mergeCell ref="Y61:AN61"/>
    <mergeCell ref="AC62:AJ62"/>
    <mergeCell ref="C64:AN65"/>
    <mergeCell ref="C69:E72"/>
    <mergeCell ref="F69:K69"/>
    <mergeCell ref="L69:V69"/>
    <mergeCell ref="W69:AA70"/>
    <mergeCell ref="AB69:AF70"/>
    <mergeCell ref="AG69:AG70"/>
    <mergeCell ref="AH69:AI70"/>
    <mergeCell ref="AJ69:AJ70"/>
    <mergeCell ref="AK69:AL70"/>
    <mergeCell ref="AM69:AM70"/>
    <mergeCell ref="F70:K70"/>
    <mergeCell ref="L70:V70"/>
    <mergeCell ref="F71:K72"/>
    <mergeCell ref="M71:O71"/>
    <mergeCell ref="Q71:U71"/>
    <mergeCell ref="L72:AN72"/>
    <mergeCell ref="V58:Y58"/>
    <mergeCell ref="AA58:AB58"/>
    <mergeCell ref="AD58:AE58"/>
    <mergeCell ref="Y59:AA59"/>
    <mergeCell ref="AC59:AF59"/>
    <mergeCell ref="AC48:AG48"/>
    <mergeCell ref="E52:AC53"/>
    <mergeCell ref="AE52:AN52"/>
    <mergeCell ref="AE53:AN56"/>
    <mergeCell ref="R56:U56"/>
    <mergeCell ref="C38:J39"/>
    <mergeCell ref="K38:AN39"/>
    <mergeCell ref="C41:F41"/>
    <mergeCell ref="AA13:AB13"/>
    <mergeCell ref="AD13:AE13"/>
    <mergeCell ref="V13:Y13"/>
    <mergeCell ref="Y14:AA14"/>
    <mergeCell ref="AC14:AF14"/>
    <mergeCell ref="L25:V25"/>
    <mergeCell ref="L24:V24"/>
    <mergeCell ref="Y28:Z28"/>
    <mergeCell ref="AA28:AB28"/>
    <mergeCell ref="AC28:AD28"/>
    <mergeCell ref="C31:AN31"/>
    <mergeCell ref="C32:AN32"/>
    <mergeCell ref="C36:J37"/>
    <mergeCell ref="K36:AN37"/>
    <mergeCell ref="F26:K27"/>
    <mergeCell ref="M26:O26"/>
    <mergeCell ref="L27:AN27"/>
    <mergeCell ref="C28:P28"/>
    <mergeCell ref="Q28:R28"/>
    <mergeCell ref="S28:T28"/>
    <mergeCell ref="U28:V28"/>
    <mergeCell ref="AJ34:AL34"/>
    <mergeCell ref="AF34:AH34"/>
    <mergeCell ref="Y34:AD34"/>
    <mergeCell ref="C19:AN20"/>
    <mergeCell ref="C24:E27"/>
    <mergeCell ref="F24:K24"/>
    <mergeCell ref="W24:AA25"/>
    <mergeCell ref="AG24:AG25"/>
    <mergeCell ref="AJ24:AJ25"/>
    <mergeCell ref="AM24:AM25"/>
    <mergeCell ref="F25:K25"/>
    <mergeCell ref="AH24:AI25"/>
    <mergeCell ref="AK24:AL25"/>
    <mergeCell ref="AB24:AF25"/>
    <mergeCell ref="AC17:AJ17"/>
    <mergeCell ref="Y15:AN15"/>
    <mergeCell ref="Y16:AN16"/>
    <mergeCell ref="AC3:AG3"/>
    <mergeCell ref="E7:AC8"/>
    <mergeCell ref="AE7:AN7"/>
    <mergeCell ref="AE8:AN11"/>
    <mergeCell ref="R11:U11"/>
    <mergeCell ref="W28:X28"/>
    <mergeCell ref="Q26:U26"/>
  </mergeCells>
  <phoneticPr fontId="3"/>
  <conditionalFormatting sqref="K36:AN39">
    <cfRule type="expression" dxfId="1" priority="2">
      <formula>LEN(TRIM(K36&amp;""))=0</formula>
    </cfRule>
  </conditionalFormatting>
  <conditionalFormatting sqref="Y34:AL34">
    <cfRule type="expression" dxfId="0" priority="1">
      <formula>LEN(TRIM(Y34&amp;""))=0</formula>
    </cfRule>
  </conditionalFormatting>
  <printOptions horizontalCentered="1"/>
  <pageMargins left="0" right="0" top="0" bottom="0" header="0" footer="0"/>
  <pageSetup paperSize="9" scale="18" fitToHeight="0" orientation="portrait" r:id="rId1"/>
  <rowBreaks count="2" manualBreakCount="2">
    <brk id="45" max="16383" man="1"/>
    <brk id="9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A127-ECEC-40C6-B07D-E549D4639A1F}">
  <sheetPr>
    <pageSetUpPr fitToPage="1"/>
  </sheetPr>
  <dimension ref="A1:L41"/>
  <sheetViews>
    <sheetView view="pageBreakPreview" zoomScale="55" zoomScaleNormal="70" zoomScaleSheetLayoutView="55" workbookViewId="0">
      <selection activeCell="B7" sqref="B7:K9"/>
    </sheetView>
  </sheetViews>
  <sheetFormatPr defaultRowHeight="18"/>
  <cols>
    <col min="1" max="1" width="3" style="86" customWidth="1"/>
    <col min="2" max="11" width="10" style="86" customWidth="1"/>
    <col min="12" max="12" width="3" style="86" customWidth="1"/>
    <col min="13" max="16384" width="8.796875" style="86"/>
  </cols>
  <sheetData>
    <row r="1" spans="1:12">
      <c r="A1" s="85"/>
      <c r="B1" s="85"/>
      <c r="C1" s="85"/>
      <c r="D1" s="85"/>
      <c r="E1" s="85"/>
      <c r="F1" s="85"/>
      <c r="G1" s="85"/>
      <c r="H1" s="85"/>
      <c r="I1" s="85"/>
      <c r="J1" s="85"/>
      <c r="K1" s="85"/>
      <c r="L1" s="85"/>
    </row>
    <row r="2" spans="1:12" ht="40.049999999999997" customHeight="1">
      <c r="A2" s="85"/>
      <c r="B2" s="638" t="s">
        <v>4399</v>
      </c>
      <c r="C2" s="639"/>
      <c r="D2" s="639"/>
      <c r="E2" s="639"/>
      <c r="F2" s="639"/>
      <c r="G2" s="639"/>
      <c r="H2" s="639"/>
      <c r="I2" s="639"/>
      <c r="J2" s="639"/>
      <c r="K2" s="639"/>
      <c r="L2" s="85"/>
    </row>
    <row r="3" spans="1:12" ht="75" customHeight="1">
      <c r="A3" s="85"/>
      <c r="B3" s="85"/>
      <c r="C3" s="85"/>
      <c r="D3" s="85"/>
      <c r="E3" s="85"/>
      <c r="F3" s="85"/>
      <c r="G3" s="85"/>
      <c r="H3" s="85"/>
      <c r="I3" s="85"/>
      <c r="J3" s="85"/>
      <c r="K3" s="85"/>
      <c r="L3" s="85"/>
    </row>
    <row r="4" spans="1:12" ht="66.599999999999994" customHeight="1">
      <c r="A4" s="85"/>
      <c r="B4" s="640" t="s">
        <v>4400</v>
      </c>
      <c r="C4" s="635"/>
      <c r="D4" s="635"/>
      <c r="E4" s="635"/>
      <c r="F4" s="635"/>
      <c r="G4" s="635"/>
      <c r="H4" s="635"/>
      <c r="I4" s="635"/>
      <c r="J4" s="635"/>
      <c r="K4" s="635"/>
      <c r="L4" s="85"/>
    </row>
    <row r="5" spans="1:12" ht="64.95" customHeight="1">
      <c r="A5" s="85"/>
      <c r="B5" s="85"/>
      <c r="C5" s="85"/>
      <c r="D5" s="85"/>
      <c r="E5" s="85"/>
      <c r="F5" s="85"/>
      <c r="G5" s="85"/>
      <c r="H5" s="85"/>
      <c r="I5" s="85"/>
      <c r="J5" s="85"/>
      <c r="K5" s="85"/>
      <c r="L5" s="85"/>
    </row>
    <row r="6" spans="1:12" ht="24" customHeight="1">
      <c r="A6" s="85"/>
      <c r="B6" s="87" t="s">
        <v>4401</v>
      </c>
      <c r="C6" s="85"/>
      <c r="D6" s="85"/>
      <c r="E6" s="85"/>
      <c r="F6" s="85"/>
      <c r="G6" s="85"/>
      <c r="H6" s="85"/>
      <c r="I6" s="85"/>
      <c r="J6" s="85"/>
      <c r="K6" s="85"/>
      <c r="L6" s="85"/>
    </row>
    <row r="7" spans="1:12" ht="43.8" customHeight="1">
      <c r="A7" s="85"/>
      <c r="B7" s="641"/>
      <c r="C7" s="642"/>
      <c r="D7" s="642"/>
      <c r="E7" s="642"/>
      <c r="F7" s="642"/>
      <c r="G7" s="642"/>
      <c r="H7" s="642"/>
      <c r="I7" s="642"/>
      <c r="J7" s="642"/>
      <c r="K7" s="642"/>
      <c r="L7" s="85"/>
    </row>
    <row r="8" spans="1:12" ht="43.8" customHeight="1">
      <c r="A8" s="85"/>
      <c r="B8" s="643"/>
      <c r="C8" s="644"/>
      <c r="D8" s="644"/>
      <c r="E8" s="644"/>
      <c r="F8" s="644"/>
      <c r="G8" s="644"/>
      <c r="H8" s="644"/>
      <c r="I8" s="644"/>
      <c r="J8" s="644"/>
      <c r="K8" s="644"/>
      <c r="L8" s="85"/>
    </row>
    <row r="9" spans="1:12" ht="43.8" customHeight="1">
      <c r="A9" s="85"/>
      <c r="B9" s="643"/>
      <c r="C9" s="644"/>
      <c r="D9" s="644"/>
      <c r="E9" s="644"/>
      <c r="F9" s="644"/>
      <c r="G9" s="644"/>
      <c r="H9" s="644"/>
      <c r="I9" s="644"/>
      <c r="J9" s="644"/>
      <c r="K9" s="644"/>
      <c r="L9" s="85"/>
    </row>
    <row r="10" spans="1:12" ht="64.95" customHeight="1">
      <c r="A10" s="85"/>
      <c r="B10" s="85"/>
      <c r="C10" s="85"/>
      <c r="D10" s="85"/>
      <c r="E10" s="85"/>
      <c r="F10" s="85"/>
      <c r="G10" s="85"/>
      <c r="H10" s="85"/>
      <c r="I10" s="85"/>
      <c r="J10" s="85"/>
      <c r="K10" s="85"/>
      <c r="L10" s="85"/>
    </row>
    <row r="11" spans="1:12" ht="54" customHeight="1">
      <c r="A11" s="85"/>
      <c r="B11" s="640" t="s">
        <v>4402</v>
      </c>
      <c r="C11" s="635"/>
      <c r="D11" s="635"/>
      <c r="E11" s="635"/>
      <c r="F11" s="635"/>
      <c r="G11" s="635"/>
      <c r="H11" s="635"/>
      <c r="I11" s="635"/>
      <c r="J11" s="635"/>
      <c r="K11" s="635"/>
      <c r="L11" s="85"/>
    </row>
    <row r="12" spans="1:12" ht="64.95" customHeight="1">
      <c r="A12" s="85"/>
      <c r="B12" s="85"/>
      <c r="C12" s="85"/>
      <c r="D12" s="85"/>
      <c r="E12" s="85"/>
      <c r="F12" s="85"/>
      <c r="G12" s="85"/>
      <c r="H12" s="85"/>
      <c r="I12" s="85"/>
      <c r="J12" s="85"/>
      <c r="K12" s="85"/>
      <c r="L12" s="85"/>
    </row>
    <row r="13" spans="1:12" ht="30" customHeight="1">
      <c r="A13" s="85"/>
      <c r="B13" s="634" t="s">
        <v>4344</v>
      </c>
      <c r="C13" s="635"/>
      <c r="D13" s="635"/>
      <c r="E13" s="635"/>
      <c r="F13" s="635"/>
      <c r="G13" s="635"/>
      <c r="H13" s="635"/>
      <c r="I13" s="635"/>
      <c r="J13" s="635"/>
      <c r="K13" s="635"/>
      <c r="L13" s="85"/>
    </row>
    <row r="14" spans="1:12" ht="64.95" customHeight="1">
      <c r="A14" s="85"/>
      <c r="B14" s="85"/>
      <c r="C14" s="85"/>
      <c r="D14" s="85"/>
      <c r="E14" s="85"/>
      <c r="F14" s="85"/>
      <c r="G14" s="85"/>
      <c r="H14" s="85"/>
      <c r="I14" s="85"/>
      <c r="J14" s="85"/>
      <c r="K14" s="85"/>
      <c r="L14" s="85"/>
    </row>
    <row r="15" spans="1:12" ht="64.95" customHeight="1">
      <c r="A15" s="85"/>
      <c r="B15" s="85"/>
      <c r="C15" s="88" t="str">
        <f>IF(AND(入力してください!B6="",入力してください!B7="",入力してください!B8="",入力してください!B9=""),"",入力してください!B6&amp;入力してください!B7&amp;"年"&amp;入力してください!B8&amp;"月"&amp;入力してください!B9&amp;"日")</f>
        <v>令和年月日</v>
      </c>
      <c r="D15" s="88"/>
      <c r="E15" s="88"/>
      <c r="F15" s="88"/>
      <c r="G15" s="89"/>
      <c r="H15" s="89"/>
      <c r="I15" s="85"/>
      <c r="J15" s="85"/>
      <c r="K15" s="85"/>
      <c r="L15" s="85"/>
    </row>
    <row r="16" spans="1:12" ht="31.95" customHeight="1">
      <c r="A16" s="85"/>
      <c r="B16" s="85"/>
      <c r="C16" s="90" t="s">
        <v>4403</v>
      </c>
      <c r="D16" s="91"/>
      <c r="E16" s="636" t="str">
        <f>IF(AND(入力してください!B25="",入力してください!B26=""),"",TRIM(入力してください!B25&amp;" "&amp;入力してください!B26))</f>
        <v/>
      </c>
      <c r="F16" s="636"/>
      <c r="G16" s="636"/>
      <c r="H16" s="636"/>
      <c r="I16" s="636"/>
      <c r="J16" s="636"/>
      <c r="K16" s="636"/>
      <c r="L16" s="85"/>
    </row>
    <row r="17" spans="1:12" ht="64.95" customHeight="1">
      <c r="A17" s="85"/>
      <c r="B17" s="85"/>
      <c r="C17" s="85"/>
      <c r="D17" s="85"/>
      <c r="E17" s="85"/>
      <c r="F17" s="85"/>
      <c r="G17" s="85"/>
      <c r="H17" s="85"/>
      <c r="I17" s="85"/>
      <c r="J17" s="85"/>
      <c r="K17" s="85"/>
      <c r="L17" s="85"/>
    </row>
    <row r="18" spans="1:12" ht="31.95" customHeight="1">
      <c r="A18" s="85"/>
      <c r="B18" s="85"/>
      <c r="C18" s="90" t="s">
        <v>4404</v>
      </c>
      <c r="D18" s="92"/>
      <c r="E18" s="637" t="str">
        <f>IF(AND(入力してください!B18="",入力してください!B19=""),"",入力してください!B18&amp;"　"&amp;入力してください!B19)</f>
        <v/>
      </c>
      <c r="F18" s="637"/>
      <c r="G18" s="637"/>
      <c r="H18" s="637"/>
      <c r="I18" s="637"/>
      <c r="J18" s="637"/>
      <c r="K18" s="637"/>
      <c r="L18" s="85"/>
    </row>
    <row r="19" spans="1:12">
      <c r="A19" s="85"/>
      <c r="B19" s="85"/>
      <c r="C19" s="85"/>
      <c r="D19" s="85"/>
      <c r="E19" s="85"/>
      <c r="F19" s="85"/>
      <c r="G19" s="85"/>
      <c r="H19" s="85"/>
      <c r="I19" s="85"/>
      <c r="J19" s="85"/>
      <c r="K19" s="85"/>
      <c r="L19" s="85"/>
    </row>
    <row r="20" spans="1:12">
      <c r="A20" s="85"/>
      <c r="B20" s="85"/>
      <c r="C20" s="85"/>
      <c r="D20" s="85"/>
      <c r="E20" s="85"/>
      <c r="F20" s="85"/>
      <c r="G20" s="85"/>
      <c r="H20" s="85"/>
      <c r="I20" s="85"/>
      <c r="J20" s="85"/>
      <c r="K20" s="85"/>
      <c r="L20" s="85"/>
    </row>
    <row r="21" spans="1:12">
      <c r="A21" s="85"/>
      <c r="B21" s="85"/>
      <c r="C21" s="85"/>
      <c r="D21" s="85"/>
      <c r="E21" s="85"/>
      <c r="F21" s="85"/>
      <c r="G21" s="85"/>
      <c r="H21" s="85"/>
      <c r="I21" s="85"/>
      <c r="J21" s="85"/>
      <c r="K21" s="85"/>
      <c r="L21" s="85"/>
    </row>
    <row r="22" spans="1:12">
      <c r="A22" s="85"/>
      <c r="B22" s="85"/>
      <c r="C22" s="85"/>
      <c r="D22" s="85"/>
      <c r="E22" s="85"/>
      <c r="F22" s="85"/>
      <c r="G22" s="85"/>
      <c r="H22" s="85"/>
      <c r="I22" s="85"/>
      <c r="J22" s="85"/>
      <c r="K22" s="85"/>
      <c r="L22" s="85"/>
    </row>
    <row r="23" spans="1:12">
      <c r="A23" s="85"/>
      <c r="B23" s="85"/>
      <c r="C23" s="85"/>
      <c r="D23" s="85"/>
      <c r="E23" s="85"/>
      <c r="F23" s="85"/>
      <c r="G23" s="85"/>
      <c r="H23" s="85"/>
      <c r="I23" s="85"/>
      <c r="J23" s="85"/>
      <c r="K23" s="85"/>
      <c r="L23" s="85"/>
    </row>
    <row r="24" spans="1:12">
      <c r="A24" s="85"/>
      <c r="B24" s="85"/>
      <c r="C24" s="85"/>
      <c r="D24" s="85"/>
      <c r="E24" s="85"/>
      <c r="F24" s="85"/>
      <c r="G24" s="85"/>
      <c r="H24" s="85"/>
      <c r="I24" s="85"/>
      <c r="J24" s="85"/>
      <c r="K24" s="85"/>
      <c r="L24" s="85"/>
    </row>
    <row r="25" spans="1:12">
      <c r="A25" s="85"/>
      <c r="B25" s="85"/>
      <c r="C25" s="85"/>
      <c r="D25" s="85"/>
      <c r="E25" s="85"/>
      <c r="F25" s="85"/>
      <c r="G25" s="85"/>
      <c r="H25" s="85"/>
      <c r="I25" s="85"/>
      <c r="J25" s="85"/>
      <c r="K25" s="85"/>
      <c r="L25" s="85"/>
    </row>
    <row r="26" spans="1:12">
      <c r="A26" s="85"/>
      <c r="B26" s="85"/>
      <c r="C26" s="85"/>
      <c r="D26" s="85"/>
      <c r="E26" s="85"/>
      <c r="F26" s="85"/>
      <c r="G26" s="85"/>
      <c r="H26" s="85"/>
      <c r="I26" s="85"/>
      <c r="J26" s="85"/>
      <c r="K26" s="85"/>
      <c r="L26" s="85"/>
    </row>
    <row r="27" spans="1:12">
      <c r="A27" s="85"/>
      <c r="B27" s="85"/>
      <c r="C27" s="85"/>
      <c r="D27" s="85"/>
      <c r="E27" s="85"/>
      <c r="F27" s="85"/>
      <c r="G27" s="85"/>
      <c r="H27" s="85"/>
      <c r="I27" s="85"/>
      <c r="J27" s="85"/>
      <c r="K27" s="85"/>
      <c r="L27" s="85"/>
    </row>
    <row r="28" spans="1:12">
      <c r="A28" s="85"/>
      <c r="B28" s="85"/>
      <c r="C28" s="85"/>
      <c r="D28" s="85"/>
      <c r="E28" s="85"/>
      <c r="F28" s="85"/>
      <c r="G28" s="85"/>
      <c r="H28" s="85"/>
      <c r="I28" s="85"/>
      <c r="J28" s="85"/>
      <c r="K28" s="85"/>
      <c r="L28" s="85"/>
    </row>
    <row r="29" spans="1:12">
      <c r="A29" s="85"/>
      <c r="B29" s="85"/>
      <c r="C29" s="85"/>
      <c r="D29" s="85"/>
      <c r="E29" s="85"/>
      <c r="F29" s="85"/>
      <c r="G29" s="85"/>
      <c r="H29" s="85"/>
      <c r="I29" s="85"/>
      <c r="J29" s="85"/>
      <c r="K29" s="85"/>
      <c r="L29" s="85"/>
    </row>
    <row r="30" spans="1:12">
      <c r="A30" s="85"/>
      <c r="B30" s="85"/>
      <c r="C30" s="85"/>
      <c r="D30" s="85"/>
      <c r="E30" s="85"/>
      <c r="F30" s="85"/>
      <c r="G30" s="85"/>
      <c r="H30" s="85"/>
      <c r="I30" s="85"/>
      <c r="J30" s="85"/>
      <c r="K30" s="85"/>
      <c r="L30" s="85"/>
    </row>
    <row r="31" spans="1:12">
      <c r="A31" s="85"/>
      <c r="B31" s="85"/>
      <c r="C31" s="85"/>
      <c r="D31" s="85"/>
      <c r="E31" s="85"/>
      <c r="F31" s="85"/>
      <c r="G31" s="85"/>
      <c r="H31" s="85"/>
      <c r="I31" s="85"/>
      <c r="J31" s="85"/>
      <c r="K31" s="85"/>
      <c r="L31" s="85"/>
    </row>
    <row r="32" spans="1:12">
      <c r="A32" s="85"/>
      <c r="B32" s="85"/>
      <c r="C32" s="85"/>
      <c r="D32" s="85"/>
      <c r="E32" s="85"/>
      <c r="F32" s="85"/>
      <c r="G32" s="85"/>
      <c r="H32" s="85"/>
      <c r="I32" s="85"/>
      <c r="J32" s="85"/>
      <c r="K32" s="85"/>
      <c r="L32" s="85"/>
    </row>
    <row r="33" spans="1:12">
      <c r="A33" s="85"/>
      <c r="B33" s="85"/>
      <c r="C33" s="85"/>
      <c r="D33" s="85"/>
      <c r="E33" s="85"/>
      <c r="F33" s="85"/>
      <c r="G33" s="85"/>
      <c r="H33" s="85"/>
      <c r="I33" s="85"/>
      <c r="J33" s="85"/>
      <c r="K33" s="85"/>
      <c r="L33" s="85"/>
    </row>
    <row r="34" spans="1:12">
      <c r="A34" s="85"/>
      <c r="B34" s="85"/>
      <c r="C34" s="85"/>
      <c r="D34" s="85"/>
      <c r="E34" s="85"/>
      <c r="F34" s="85"/>
      <c r="G34" s="85"/>
      <c r="H34" s="85"/>
      <c r="I34" s="85"/>
      <c r="J34" s="85"/>
      <c r="K34" s="85"/>
      <c r="L34" s="85"/>
    </row>
    <row r="35" spans="1:12">
      <c r="A35" s="85"/>
      <c r="B35" s="85"/>
      <c r="C35" s="85"/>
      <c r="D35" s="85"/>
      <c r="E35" s="85"/>
      <c r="F35" s="85"/>
      <c r="G35" s="85"/>
      <c r="H35" s="85"/>
      <c r="I35" s="85"/>
      <c r="J35" s="85"/>
      <c r="K35" s="85"/>
      <c r="L35" s="85"/>
    </row>
    <row r="36" spans="1:12">
      <c r="A36" s="85"/>
      <c r="B36" s="85"/>
      <c r="C36" s="85"/>
      <c r="D36" s="85"/>
      <c r="E36" s="85"/>
      <c r="F36" s="85"/>
      <c r="G36" s="85"/>
      <c r="H36" s="85"/>
      <c r="I36" s="85"/>
      <c r="J36" s="85"/>
      <c r="K36" s="85"/>
      <c r="L36" s="85"/>
    </row>
    <row r="37" spans="1:12">
      <c r="A37" s="85"/>
      <c r="B37" s="85"/>
      <c r="C37" s="85"/>
      <c r="D37" s="85"/>
      <c r="E37" s="85"/>
      <c r="F37" s="85"/>
      <c r="G37" s="85"/>
      <c r="H37" s="85"/>
      <c r="I37" s="85"/>
      <c r="J37" s="85"/>
      <c r="K37" s="85"/>
      <c r="L37" s="85"/>
    </row>
    <row r="38" spans="1:12">
      <c r="A38" s="85"/>
      <c r="B38" s="85"/>
      <c r="C38" s="85"/>
      <c r="D38" s="85"/>
      <c r="E38" s="85"/>
      <c r="F38" s="85"/>
      <c r="G38" s="85"/>
      <c r="H38" s="85"/>
      <c r="I38" s="85"/>
      <c r="J38" s="85"/>
      <c r="K38" s="85"/>
      <c r="L38" s="85"/>
    </row>
    <row r="39" spans="1:12">
      <c r="A39" s="85"/>
      <c r="B39" s="85"/>
      <c r="C39" s="85"/>
      <c r="D39" s="85"/>
      <c r="E39" s="85"/>
      <c r="F39" s="85"/>
      <c r="G39" s="85"/>
      <c r="H39" s="85"/>
      <c r="I39" s="85"/>
      <c r="J39" s="85"/>
      <c r="K39" s="85"/>
      <c r="L39" s="85"/>
    </row>
    <row r="40" spans="1:12">
      <c r="A40" s="85"/>
      <c r="B40" s="85"/>
      <c r="C40" s="85"/>
      <c r="D40" s="85"/>
      <c r="E40" s="85"/>
      <c r="F40" s="85"/>
      <c r="G40" s="85"/>
      <c r="H40" s="85"/>
      <c r="I40" s="85"/>
      <c r="J40" s="85"/>
      <c r="K40" s="85"/>
      <c r="L40" s="85"/>
    </row>
    <row r="41" spans="1:12">
      <c r="A41" s="85"/>
      <c r="B41" s="85"/>
      <c r="C41" s="85"/>
      <c r="D41" s="85"/>
      <c r="E41" s="85"/>
      <c r="F41" s="85"/>
      <c r="G41" s="85"/>
      <c r="H41" s="85"/>
      <c r="I41" s="85"/>
      <c r="J41" s="85"/>
      <c r="K41" s="85"/>
      <c r="L41" s="85"/>
    </row>
  </sheetData>
  <sheetProtection sheet="1" objects="1" scenarios="1" selectLockedCells="1"/>
  <mergeCells count="9">
    <mergeCell ref="B13:K13"/>
    <mergeCell ref="E16:K16"/>
    <mergeCell ref="E18:K18"/>
    <mergeCell ref="B2:K2"/>
    <mergeCell ref="B4:K4"/>
    <mergeCell ref="B7:K7"/>
    <mergeCell ref="B8:K8"/>
    <mergeCell ref="B9:K9"/>
    <mergeCell ref="B11:K11"/>
  </mergeCells>
  <phoneticPr fontId="3"/>
  <printOptions horizontalCentered="1"/>
  <pageMargins left="0.6692913385826772" right="0.6692913385826772" top="0.74803149606299213" bottom="0.74803149606299213" header="0.31496062992125984" footer="0.31496062992125984"/>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65"/>
  <sheetViews>
    <sheetView topLeftCell="E15" zoomScale="25" zoomScaleNormal="25" workbookViewId="0">
      <selection activeCell="B7" sqref="B7:K9"/>
    </sheetView>
  </sheetViews>
  <sheetFormatPr defaultRowHeight="15"/>
  <cols>
    <col min="1" max="1" width="2.69921875" style="94" customWidth="1"/>
    <col min="2" max="4" width="4.59765625" style="94" customWidth="1"/>
    <col min="5" max="28" width="12.69921875" style="94" customWidth="1"/>
    <col min="29" max="40" width="14.69921875" style="94" customWidth="1"/>
    <col min="41" max="41" width="2.69921875" style="1" customWidth="1"/>
    <col min="42" max="16384" width="8.796875" style="1"/>
  </cols>
  <sheetData>
    <row r="1" spans="1:40" ht="49.8" customHeight="1" thickBot="1">
      <c r="A1" s="93" t="s">
        <v>0</v>
      </c>
      <c r="AG1" s="93" t="s">
        <v>31</v>
      </c>
    </row>
    <row r="2" spans="1:40" ht="120" customHeight="1" thickTop="1" thickBot="1">
      <c r="U2" s="465" t="s">
        <v>2</v>
      </c>
      <c r="V2" s="466"/>
      <c r="W2" s="466"/>
      <c r="X2" s="466"/>
      <c r="Y2" s="466"/>
      <c r="Z2" s="466"/>
      <c r="AA2" s="466"/>
      <c r="AB2" s="466"/>
      <c r="AC2" s="95" t="str">
        <f>IFERROR(MID(入力してください!B15,1,1),"")</f>
        <v/>
      </c>
      <c r="AD2" s="96" t="str">
        <f>IFERROR(MID(入力してください!B15,2,1),"")</f>
        <v/>
      </c>
      <c r="AE2" s="96" t="str">
        <f>IFERROR(MID(入力してください!B15,3,1),"")</f>
        <v/>
      </c>
      <c r="AF2" s="97" t="str">
        <f>IFERROR(MID(入力してください!B15,4,1),"")</f>
        <v/>
      </c>
      <c r="AG2" s="95" t="str">
        <f>IFERROR(MID(入力してください!B15,5,1),"")</f>
        <v/>
      </c>
      <c r="AH2" s="96" t="str">
        <f>IFERROR(MID(入力してください!B15,6,1),"")</f>
        <v/>
      </c>
      <c r="AI2" s="96" t="str">
        <f>IFERROR(MID(入力してください!B15,7,1),"")</f>
        <v/>
      </c>
      <c r="AJ2" s="97" t="str">
        <f>IFERROR(MID(入力してください!B15,8,1),"")</f>
        <v/>
      </c>
      <c r="AK2" s="95" t="str">
        <f>IFERROR(MID(入力してください!B15,9,1),"")</f>
        <v/>
      </c>
      <c r="AL2" s="96" t="str">
        <f>IFERROR(MID(入力してください!B15,10,1),"")</f>
        <v/>
      </c>
      <c r="AM2" s="96" t="str">
        <f>IFERROR(MID(入力してください!B15,11,1),"")</f>
        <v/>
      </c>
      <c r="AN2" s="97" t="str">
        <f>IFERROR(MID(入力してください!B15,12,1),"")</f>
        <v/>
      </c>
    </row>
    <row r="3" spans="1:40" ht="9.4499999999999993" customHeight="1" thickBot="1">
      <c r="U3" s="98"/>
      <c r="V3" s="98"/>
      <c r="W3" s="98"/>
      <c r="X3" s="98"/>
      <c r="Y3" s="98"/>
      <c r="Z3" s="98"/>
      <c r="AA3" s="98"/>
      <c r="AB3" s="98"/>
      <c r="AC3" s="98"/>
      <c r="AD3" s="98"/>
      <c r="AE3" s="98"/>
      <c r="AF3" s="98"/>
      <c r="AG3" s="98"/>
      <c r="AH3" s="98"/>
      <c r="AI3" s="98"/>
    </row>
    <row r="4" spans="1:40" ht="120" customHeight="1" thickBot="1">
      <c r="E4" s="413" t="s">
        <v>277</v>
      </c>
      <c r="F4" s="413"/>
      <c r="G4" s="413"/>
      <c r="H4" s="413"/>
      <c r="I4" s="413"/>
      <c r="J4" s="413"/>
      <c r="K4" s="413"/>
      <c r="L4" s="413"/>
      <c r="M4" s="413"/>
      <c r="N4" s="413"/>
      <c r="O4" s="413"/>
      <c r="P4" s="413"/>
      <c r="Q4" s="413"/>
      <c r="R4" s="413"/>
      <c r="S4" s="413"/>
      <c r="T4" s="413"/>
      <c r="U4" s="413"/>
      <c r="V4" s="413"/>
      <c r="W4" s="413"/>
      <c r="AC4" s="414" t="s">
        <v>1</v>
      </c>
      <c r="AD4" s="415"/>
      <c r="AE4" s="415"/>
      <c r="AF4" s="415"/>
      <c r="AG4" s="416"/>
      <c r="AH4" s="99"/>
      <c r="AI4" s="99"/>
      <c r="AJ4" s="99"/>
      <c r="AK4" s="99"/>
      <c r="AL4" s="99"/>
      <c r="AM4" s="99"/>
      <c r="AN4" s="100"/>
    </row>
    <row r="5" spans="1:40" ht="33.450000000000003" customHeight="1">
      <c r="E5" s="101"/>
      <c r="F5" s="101"/>
      <c r="G5" s="101"/>
      <c r="H5" s="101"/>
      <c r="I5" s="101"/>
      <c r="J5" s="101"/>
      <c r="K5" s="101"/>
      <c r="L5" s="101"/>
      <c r="M5" s="101"/>
      <c r="N5" s="101"/>
      <c r="O5" s="101"/>
      <c r="P5" s="101"/>
      <c r="Q5" s="101"/>
      <c r="R5" s="101"/>
      <c r="S5" s="101"/>
      <c r="T5" s="101"/>
      <c r="U5" s="101"/>
      <c r="V5" s="101"/>
      <c r="W5" s="101"/>
    </row>
    <row r="6" spans="1:40" ht="79.95" customHeight="1">
      <c r="E6" s="101"/>
      <c r="F6" s="101"/>
      <c r="G6" s="101"/>
      <c r="H6" s="101"/>
      <c r="I6" s="101"/>
      <c r="J6" s="101"/>
      <c r="K6" s="101"/>
      <c r="L6" s="101"/>
      <c r="M6" s="101"/>
      <c r="N6" s="101"/>
      <c r="O6" s="101"/>
      <c r="P6" s="101"/>
      <c r="Q6" s="101"/>
      <c r="R6" s="101"/>
      <c r="S6" s="101"/>
      <c r="T6" s="101"/>
      <c r="U6" s="101"/>
      <c r="V6" s="101"/>
      <c r="W6" s="101"/>
      <c r="AE6" s="417" t="s">
        <v>172</v>
      </c>
      <c r="AF6" s="417"/>
      <c r="AG6" s="417"/>
      <c r="AH6" s="417"/>
      <c r="AI6" s="417"/>
      <c r="AJ6" s="417"/>
      <c r="AK6" s="417"/>
      <c r="AL6" s="417"/>
      <c r="AM6" s="417"/>
      <c r="AN6" s="417"/>
    </row>
    <row r="7" spans="1:40" ht="79.95" customHeight="1">
      <c r="AE7" s="418"/>
      <c r="AF7" s="418"/>
      <c r="AG7" s="418"/>
      <c r="AH7" s="418"/>
      <c r="AI7" s="418"/>
      <c r="AJ7" s="418"/>
      <c r="AK7" s="418"/>
      <c r="AL7" s="418"/>
      <c r="AM7" s="418"/>
      <c r="AN7" s="418"/>
    </row>
    <row r="8" spans="1:40" ht="79.95" customHeight="1">
      <c r="B8" s="102" t="s">
        <v>3</v>
      </c>
      <c r="AE8" s="418"/>
      <c r="AF8" s="418"/>
      <c r="AG8" s="418"/>
      <c r="AH8" s="418"/>
      <c r="AI8" s="418"/>
      <c r="AJ8" s="418"/>
      <c r="AK8" s="418"/>
      <c r="AL8" s="418"/>
      <c r="AM8" s="418"/>
      <c r="AN8" s="418"/>
    </row>
    <row r="9" spans="1:40" ht="79.95" customHeight="1">
      <c r="AE9" s="418"/>
      <c r="AF9" s="418"/>
      <c r="AG9" s="418"/>
      <c r="AH9" s="418"/>
      <c r="AI9" s="418"/>
      <c r="AJ9" s="418"/>
      <c r="AK9" s="418"/>
      <c r="AL9" s="418"/>
      <c r="AM9" s="418"/>
      <c r="AN9" s="418"/>
    </row>
    <row r="10" spans="1:40" ht="79.95" customHeight="1">
      <c r="R10" s="419" t="str">
        <f>IF(AND(入力してください!B6="",入力してください!B7=""),"",入力してください!B6&amp;入力してください!B7)</f>
        <v>令和</v>
      </c>
      <c r="S10" s="419"/>
      <c r="T10" s="419"/>
      <c r="U10" s="419"/>
      <c r="V10" s="103" t="s">
        <v>4</v>
      </c>
      <c r="W10" s="419" t="str">
        <f>IF(入力してください!B8="","",入力してください!B8)</f>
        <v/>
      </c>
      <c r="X10" s="419"/>
      <c r="Y10" s="103" t="s">
        <v>5</v>
      </c>
      <c r="Z10" s="419" t="str">
        <f>IF(入力してください!B9="","",入力してください!B9)</f>
        <v/>
      </c>
      <c r="AA10" s="419"/>
      <c r="AB10" s="103" t="s">
        <v>6</v>
      </c>
      <c r="AE10" s="418"/>
      <c r="AF10" s="418"/>
      <c r="AG10" s="418"/>
      <c r="AH10" s="418"/>
      <c r="AI10" s="418"/>
      <c r="AJ10" s="418"/>
      <c r="AK10" s="418"/>
      <c r="AL10" s="418"/>
      <c r="AM10" s="418"/>
      <c r="AN10" s="418"/>
    </row>
    <row r="11" spans="1:40" ht="60" customHeight="1">
      <c r="T11" s="104"/>
      <c r="U11" s="104"/>
      <c r="V11" s="104"/>
      <c r="W11" s="104"/>
      <c r="X11" s="104"/>
      <c r="Y11" s="104"/>
      <c r="Z11" s="104"/>
      <c r="AA11" s="104"/>
    </row>
    <row r="12" spans="1:40" s="5" customFormat="1" ht="60" customHeight="1">
      <c r="A12" s="105"/>
      <c r="B12" s="405" t="s">
        <v>200</v>
      </c>
      <c r="C12" s="405"/>
      <c r="D12" s="405"/>
      <c r="E12" s="405"/>
      <c r="F12" s="405"/>
      <c r="G12" s="405"/>
      <c r="H12" s="405"/>
      <c r="I12" s="405"/>
      <c r="J12" s="405"/>
      <c r="K12" s="405"/>
      <c r="L12" s="405"/>
      <c r="M12" s="405"/>
      <c r="N12" s="405"/>
      <c r="O12" s="405"/>
      <c r="P12" s="405"/>
      <c r="Q12" s="405"/>
      <c r="R12" s="405"/>
      <c r="S12" s="405"/>
      <c r="T12" s="405"/>
      <c r="U12" s="405"/>
      <c r="V12" s="405"/>
      <c r="W12" s="405"/>
      <c r="X12" s="405"/>
      <c r="Y12" s="103"/>
      <c r="Z12" s="272" t="s">
        <v>23</v>
      </c>
      <c r="AA12" s="272"/>
      <c r="AB12" s="272"/>
      <c r="AC12" s="272"/>
      <c r="AD12" s="272"/>
      <c r="AE12" s="272"/>
      <c r="AF12" s="93"/>
      <c r="AG12" s="272" t="s">
        <v>24</v>
      </c>
      <c r="AH12" s="272"/>
      <c r="AI12" s="272"/>
      <c r="AJ12" s="272"/>
      <c r="AK12" s="272"/>
      <c r="AL12" s="272"/>
      <c r="AM12" s="272"/>
      <c r="AN12" s="106"/>
    </row>
    <row r="13" spans="1:40" s="5" customFormat="1" ht="60" customHeight="1">
      <c r="A13" s="105"/>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103"/>
      <c r="Z13" s="272"/>
      <c r="AA13" s="272"/>
      <c r="AB13" s="272"/>
      <c r="AC13" s="272"/>
      <c r="AD13" s="272"/>
      <c r="AE13" s="272"/>
      <c r="AF13" s="93"/>
      <c r="AG13" s="272"/>
      <c r="AH13" s="272"/>
      <c r="AI13" s="272"/>
      <c r="AJ13" s="272"/>
      <c r="AK13" s="272"/>
      <c r="AL13" s="272"/>
      <c r="AM13" s="272"/>
      <c r="AN13" s="106"/>
    </row>
    <row r="14" spans="1:40" s="5" customFormat="1" ht="75" customHeight="1">
      <c r="A14" s="105"/>
      <c r="B14" s="107" t="s">
        <v>198</v>
      </c>
      <c r="C14" s="107"/>
      <c r="D14" s="107"/>
      <c r="E14" s="107"/>
      <c r="F14" s="107"/>
      <c r="G14" s="107"/>
      <c r="H14" s="107"/>
      <c r="I14" s="107"/>
      <c r="J14" s="107" t="s">
        <v>156</v>
      </c>
      <c r="K14" s="406" t="str">
        <f>IF(入力してください!B10="","（選択してください）",入力してください!B10)</f>
        <v>（選択してください）</v>
      </c>
      <c r="L14" s="406"/>
      <c r="M14" s="406"/>
      <c r="N14" s="406"/>
      <c r="O14" s="406"/>
      <c r="P14" s="406"/>
      <c r="Q14" s="406"/>
      <c r="R14" s="406"/>
      <c r="S14" s="406"/>
      <c r="T14" s="406"/>
      <c r="U14" s="406"/>
      <c r="V14" s="406"/>
      <c r="W14" s="406"/>
      <c r="X14" s="406"/>
      <c r="Y14" s="108" t="s">
        <v>157</v>
      </c>
      <c r="Z14" s="263" t="str">
        <f>IF(入力してください!B11="","（選択してください）",入力してください!B11)</f>
        <v>（選択してください）</v>
      </c>
      <c r="AA14" s="263"/>
      <c r="AB14" s="263"/>
      <c r="AC14" s="263"/>
      <c r="AD14" s="263"/>
      <c r="AE14" s="263"/>
      <c r="AF14" s="109"/>
      <c r="AG14" s="263" t="str">
        <f>IF(入力してください!B12="","",入力してください!B12)</f>
        <v/>
      </c>
      <c r="AH14" s="263"/>
      <c r="AI14" s="263"/>
      <c r="AJ14" s="263"/>
      <c r="AK14" s="263"/>
      <c r="AL14" s="263"/>
      <c r="AM14" s="263"/>
      <c r="AN14" s="110"/>
    </row>
    <row r="15" spans="1:40" s="5" customFormat="1" ht="60" customHeight="1">
      <c r="A15" s="105"/>
      <c r="B15" s="111" t="s">
        <v>158</v>
      </c>
      <c r="C15" s="111"/>
      <c r="D15" s="111"/>
      <c r="E15" s="111"/>
      <c r="F15" s="111"/>
      <c r="G15" s="111"/>
      <c r="H15" s="111"/>
      <c r="I15" s="111"/>
      <c r="J15" s="111"/>
      <c r="K15" s="111"/>
      <c r="L15" s="111"/>
      <c r="M15" s="107" t="s">
        <v>156</v>
      </c>
      <c r="N15" s="534" t="str">
        <f>IF(入力してください!B13="","（選択してください）",入力してください!B13)</f>
        <v>（選択してください）</v>
      </c>
      <c r="O15" s="534"/>
      <c r="P15" s="534"/>
      <c r="Q15" s="534"/>
      <c r="R15" s="534"/>
      <c r="S15" s="534"/>
      <c r="T15" s="534"/>
      <c r="U15" s="534"/>
      <c r="V15" s="534"/>
      <c r="W15" s="534"/>
      <c r="X15" s="107" t="s">
        <v>157</v>
      </c>
      <c r="Y15" s="112"/>
      <c r="Z15" s="263"/>
      <c r="AA15" s="263"/>
      <c r="AB15" s="263"/>
      <c r="AC15" s="263"/>
      <c r="AD15" s="263"/>
      <c r="AE15" s="263"/>
      <c r="AF15" s="109"/>
      <c r="AG15" s="263"/>
      <c r="AH15" s="263"/>
      <c r="AI15" s="263"/>
      <c r="AJ15" s="263"/>
      <c r="AK15" s="263"/>
      <c r="AL15" s="263"/>
      <c r="AM15" s="263"/>
      <c r="AN15" s="110"/>
    </row>
    <row r="16" spans="1:40" s="5" customFormat="1" ht="60" customHeight="1">
      <c r="A16" s="105"/>
      <c r="B16" s="111" t="s">
        <v>159</v>
      </c>
      <c r="C16" s="111"/>
      <c r="D16" s="111"/>
      <c r="E16" s="111"/>
      <c r="F16" s="111"/>
      <c r="G16" s="111"/>
      <c r="H16" s="111"/>
      <c r="I16" s="111"/>
      <c r="J16" s="111"/>
      <c r="K16" s="111"/>
      <c r="L16" s="111"/>
      <c r="M16" s="111"/>
      <c r="N16" s="111"/>
      <c r="O16" s="111"/>
      <c r="P16" s="111"/>
      <c r="Q16" s="111"/>
      <c r="R16" s="111"/>
      <c r="S16" s="111"/>
      <c r="T16" s="107"/>
      <c r="U16" s="111"/>
      <c r="V16" s="111"/>
      <c r="W16" s="111"/>
      <c r="X16" s="111"/>
      <c r="Y16" s="112"/>
      <c r="Z16" s="263"/>
      <c r="AA16" s="263"/>
      <c r="AB16" s="263"/>
      <c r="AC16" s="263"/>
      <c r="AD16" s="263"/>
      <c r="AE16" s="263"/>
      <c r="AF16" s="109"/>
      <c r="AG16" s="263"/>
      <c r="AH16" s="263"/>
      <c r="AI16" s="263"/>
      <c r="AJ16" s="263"/>
      <c r="AK16" s="263"/>
      <c r="AL16" s="263"/>
      <c r="AM16" s="263"/>
      <c r="AN16" s="110"/>
    </row>
    <row r="17" spans="1:40" s="5" customFormat="1" ht="60" customHeight="1">
      <c r="A17" s="105"/>
      <c r="B17" s="105"/>
      <c r="C17" s="105"/>
      <c r="D17" s="105"/>
      <c r="E17" s="105"/>
      <c r="F17" s="105"/>
      <c r="G17" s="105"/>
      <c r="H17" s="105"/>
      <c r="I17" s="105"/>
      <c r="J17" s="105"/>
      <c r="K17" s="105"/>
      <c r="L17" s="105"/>
      <c r="M17" s="105"/>
      <c r="N17" s="105"/>
      <c r="O17" s="105"/>
      <c r="P17" s="105"/>
      <c r="Q17" s="105"/>
      <c r="R17" s="105"/>
      <c r="S17" s="105"/>
      <c r="T17" s="113"/>
      <c r="U17" s="105"/>
      <c r="V17" s="105"/>
      <c r="W17" s="105"/>
      <c r="X17" s="105"/>
      <c r="Y17" s="105"/>
      <c r="Z17" s="263"/>
      <c r="AA17" s="263"/>
      <c r="AB17" s="263"/>
      <c r="AC17" s="263"/>
      <c r="AD17" s="263"/>
      <c r="AE17" s="263"/>
      <c r="AF17" s="109"/>
      <c r="AG17" s="263"/>
      <c r="AH17" s="263"/>
      <c r="AI17" s="263"/>
      <c r="AJ17" s="263"/>
      <c r="AK17" s="263"/>
      <c r="AL17" s="263"/>
      <c r="AM17" s="263"/>
      <c r="AN17" s="110"/>
    </row>
    <row r="18" spans="1:40" ht="7.2" customHeight="1" thickBot="1">
      <c r="B18" s="114"/>
      <c r="C18" s="114"/>
      <c r="D18" s="114"/>
      <c r="E18" s="114"/>
      <c r="F18" s="114"/>
      <c r="G18" s="114"/>
      <c r="H18" s="114"/>
      <c r="I18" s="114"/>
      <c r="J18" s="114"/>
      <c r="K18" s="114"/>
      <c r="L18" s="114"/>
      <c r="M18" s="114"/>
      <c r="N18" s="114"/>
      <c r="O18" s="114"/>
      <c r="P18" s="114"/>
      <c r="Q18" s="114"/>
      <c r="R18" s="114"/>
      <c r="S18" s="114"/>
      <c r="T18" s="104"/>
    </row>
    <row r="19" spans="1:40" ht="79.95" customHeight="1" thickTop="1">
      <c r="B19" s="518" t="s">
        <v>13</v>
      </c>
      <c r="C19" s="519"/>
      <c r="D19" s="520"/>
      <c r="E19" s="521" t="s">
        <v>7</v>
      </c>
      <c r="F19" s="521"/>
      <c r="G19" s="521"/>
      <c r="H19" s="521"/>
      <c r="I19" s="521"/>
      <c r="J19" s="115" t="str">
        <f>IFERROR(MID(入力してください!B16,1,1),"")</f>
        <v/>
      </c>
      <c r="K19" s="115" t="str">
        <f>IFERROR(MID(入力してください!B16,2,1),"")</f>
        <v/>
      </c>
      <c r="L19" s="115" t="str">
        <f>IFERROR(MID(入力してください!B16,3,1),"")</f>
        <v/>
      </c>
      <c r="M19" s="115" t="str">
        <f>IFERROR(MID(入力してください!B16,4,1),"")</f>
        <v/>
      </c>
      <c r="N19" s="115" t="str">
        <f>IFERROR(MID(入力してください!B16,5,1),"")</f>
        <v/>
      </c>
      <c r="O19" s="115" t="str">
        <f>IFERROR(MID(入力してください!B16,6,1),"")</f>
        <v/>
      </c>
      <c r="P19" s="115" t="str">
        <f>IFERROR(MID(入力してください!B16,7,1),"")</f>
        <v/>
      </c>
      <c r="Q19" s="115" t="str">
        <f>IFERROR(MID(入力してください!B16,8,1),"")</f>
        <v/>
      </c>
      <c r="R19" s="115" t="str">
        <f>IFERROR(MID(入力してください!B16,9,1),"")</f>
        <v/>
      </c>
      <c r="S19" s="115" t="str">
        <f>IFERROR(MID(入力してください!B16,10,1),"")</f>
        <v/>
      </c>
      <c r="T19" s="115" t="str">
        <f>IFERROR(MID(入力してください!B17,1,1),"")</f>
        <v/>
      </c>
      <c r="U19" s="115" t="str">
        <f>IFERROR(MID(入力してください!B17,2,1),"")</f>
        <v/>
      </c>
      <c r="V19" s="115" t="str">
        <f>IFERROR(MID(入力してください!B17,3,1),"")</f>
        <v/>
      </c>
      <c r="W19" s="115" t="str">
        <f>IFERROR(MID(入力してください!B17,4,1),"")</f>
        <v/>
      </c>
      <c r="X19" s="115" t="str">
        <f>IFERROR(MID(入力してください!B17,5,1),"")</f>
        <v/>
      </c>
      <c r="Y19" s="115" t="str">
        <f>IFERROR(MID(入力してください!B17,6,1),"")</f>
        <v/>
      </c>
      <c r="Z19" s="115" t="str">
        <f>IFERROR(MID(入力してください!B17,7,1),"")</f>
        <v/>
      </c>
      <c r="AA19" s="115" t="str">
        <f>IFERROR(MID(入力してください!B17,8,1),"")</f>
        <v/>
      </c>
      <c r="AB19" s="115" t="str">
        <f>IFERROR(MID(入力してください!B17,9,1),"")</f>
        <v/>
      </c>
      <c r="AC19" s="115" t="str">
        <f>IFERROR(MID(入力してください!B17,10,1),"")</f>
        <v/>
      </c>
      <c r="AD19" s="522" t="s">
        <v>11</v>
      </c>
      <c r="AE19" s="523"/>
      <c r="AF19" s="535" t="str">
        <f>IF(入力してください!B20="","（年号を選択してください）",入力してください!B20)</f>
        <v>（年号を選択してください）</v>
      </c>
      <c r="AG19" s="536"/>
      <c r="AH19" s="536"/>
      <c r="AI19" s="536"/>
      <c r="AJ19" s="536"/>
      <c r="AK19" s="536"/>
      <c r="AL19" s="536"/>
      <c r="AM19" s="536"/>
      <c r="AN19" s="537"/>
    </row>
    <row r="20" spans="1:40" ht="79.95" customHeight="1">
      <c r="B20" s="467"/>
      <c r="C20" s="281"/>
      <c r="D20" s="282"/>
      <c r="E20" s="263" t="s">
        <v>173</v>
      </c>
      <c r="F20" s="263"/>
      <c r="G20" s="263"/>
      <c r="H20" s="263"/>
      <c r="I20" s="263"/>
      <c r="J20" s="365" t="s">
        <v>8</v>
      </c>
      <c r="K20" s="366"/>
      <c r="L20" s="366"/>
      <c r="M20" s="366"/>
      <c r="N20" s="366"/>
      <c r="O20" s="366"/>
      <c r="P20" s="366"/>
      <c r="Q20" s="366"/>
      <c r="R20" s="366"/>
      <c r="S20" s="367"/>
      <c r="T20" s="527" t="s">
        <v>9</v>
      </c>
      <c r="U20" s="528"/>
      <c r="V20" s="528"/>
      <c r="W20" s="528"/>
      <c r="X20" s="528"/>
      <c r="Y20" s="528"/>
      <c r="Z20" s="528"/>
      <c r="AA20" s="528"/>
      <c r="AB20" s="528"/>
      <c r="AC20" s="529"/>
      <c r="AD20" s="289"/>
      <c r="AE20" s="291"/>
      <c r="AF20" s="399" t="s">
        <v>4</v>
      </c>
      <c r="AG20" s="400"/>
      <c r="AH20" s="401"/>
      <c r="AI20" s="399" t="s">
        <v>5</v>
      </c>
      <c r="AJ20" s="400"/>
      <c r="AK20" s="401"/>
      <c r="AL20" s="399" t="s">
        <v>6</v>
      </c>
      <c r="AM20" s="400"/>
      <c r="AN20" s="530"/>
    </row>
    <row r="21" spans="1:40" ht="160.05000000000001" customHeight="1">
      <c r="B21" s="467"/>
      <c r="C21" s="281"/>
      <c r="D21" s="282"/>
      <c r="E21" s="343"/>
      <c r="F21" s="343"/>
      <c r="G21" s="343"/>
      <c r="H21" s="343"/>
      <c r="I21" s="343"/>
      <c r="J21" s="320" t="str">
        <f>IF(入力してください!B18="","",入力してください!B18)</f>
        <v/>
      </c>
      <c r="K21" s="321"/>
      <c r="L21" s="321"/>
      <c r="M21" s="321"/>
      <c r="N21" s="321"/>
      <c r="O21" s="321"/>
      <c r="P21" s="321"/>
      <c r="Q21" s="321"/>
      <c r="R21" s="321"/>
      <c r="S21" s="375"/>
      <c r="T21" s="320" t="str">
        <f>IF(入力してください!B19="","",入力してください!B19)</f>
        <v/>
      </c>
      <c r="U21" s="321"/>
      <c r="V21" s="321"/>
      <c r="W21" s="321"/>
      <c r="X21" s="321"/>
      <c r="Y21" s="321"/>
      <c r="Z21" s="321"/>
      <c r="AA21" s="321"/>
      <c r="AB21" s="321"/>
      <c r="AC21" s="375"/>
      <c r="AD21" s="289"/>
      <c r="AE21" s="291"/>
      <c r="AF21" s="498" t="str">
        <f>IF(入力してください!B21="","",入力してください!B21)</f>
        <v/>
      </c>
      <c r="AG21" s="499"/>
      <c r="AH21" s="500"/>
      <c r="AI21" s="498" t="str">
        <f>IF(入力してください!B22="","",入力してください!B22)</f>
        <v/>
      </c>
      <c r="AJ21" s="499"/>
      <c r="AK21" s="500"/>
      <c r="AL21" s="498" t="str">
        <f>IF(入力してください!B23="","",入力してください!B23)</f>
        <v/>
      </c>
      <c r="AM21" s="499"/>
      <c r="AN21" s="501"/>
    </row>
    <row r="22" spans="1:40" ht="79.95" customHeight="1">
      <c r="B22" s="467"/>
      <c r="C22" s="281"/>
      <c r="D22" s="282"/>
      <c r="E22" s="263" t="s">
        <v>174</v>
      </c>
      <c r="F22" s="263"/>
      <c r="G22" s="263"/>
      <c r="H22" s="263"/>
      <c r="I22" s="388"/>
      <c r="J22" s="316" t="s">
        <v>10</v>
      </c>
      <c r="K22" s="264"/>
      <c r="L22" s="264"/>
      <c r="M22" s="264"/>
      <c r="N22" s="317" t="str">
        <f>IF(入力してください!B24="","",LEFT(入力してください!B24,3))</f>
        <v/>
      </c>
      <c r="O22" s="486"/>
      <c r="P22" s="486"/>
      <c r="Q22" s="116" t="s">
        <v>165</v>
      </c>
      <c r="R22" s="382" t="str">
        <f>IF(入力してください!B24="","",MID(入力してください!B24,4,4))</f>
        <v/>
      </c>
      <c r="S22" s="514"/>
      <c r="T22" s="514"/>
      <c r="U22" s="514"/>
      <c r="V22" s="264"/>
      <c r="W22" s="264"/>
      <c r="X22" s="264"/>
      <c r="Y22" s="264"/>
      <c r="Z22" s="264"/>
      <c r="AA22" s="264"/>
      <c r="AB22" s="264"/>
      <c r="AC22" s="264"/>
      <c r="AD22" s="264"/>
      <c r="AE22" s="264"/>
      <c r="AF22" s="264"/>
      <c r="AG22" s="264"/>
      <c r="AH22" s="264"/>
      <c r="AI22" s="264"/>
      <c r="AJ22" s="264"/>
      <c r="AK22" s="264"/>
      <c r="AL22" s="264"/>
      <c r="AM22" s="264"/>
      <c r="AN22" s="515"/>
    </row>
    <row r="23" spans="1:40" ht="160.05000000000001" customHeight="1">
      <c r="B23" s="467"/>
      <c r="C23" s="281"/>
      <c r="D23" s="282"/>
      <c r="E23" s="263"/>
      <c r="F23" s="263"/>
      <c r="G23" s="263"/>
      <c r="H23" s="263"/>
      <c r="I23" s="388"/>
      <c r="J23" s="320" t="str">
        <f>入力してください!B25&amp;入力してください!B26</f>
        <v/>
      </c>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488"/>
    </row>
    <row r="24" spans="1:40" ht="79.95" customHeight="1">
      <c r="B24" s="467"/>
      <c r="C24" s="281"/>
      <c r="D24" s="282"/>
      <c r="E24" s="263"/>
      <c r="F24" s="263"/>
      <c r="G24" s="263"/>
      <c r="H24" s="263"/>
      <c r="I24" s="388"/>
      <c r="J24" s="384"/>
      <c r="K24" s="385"/>
      <c r="L24" s="385"/>
      <c r="M24" s="385"/>
      <c r="N24" s="385"/>
      <c r="O24" s="385"/>
      <c r="P24" s="385"/>
      <c r="Q24" s="385"/>
      <c r="R24" s="385"/>
      <c r="S24" s="385"/>
      <c r="T24" s="385"/>
      <c r="U24" s="385"/>
      <c r="V24" s="385"/>
      <c r="W24" s="385"/>
      <c r="X24" s="266" t="s">
        <v>12</v>
      </c>
      <c r="Y24" s="266"/>
      <c r="Z24" s="266"/>
      <c r="AA24" s="266"/>
      <c r="AB24" s="403" t="str">
        <f>IF(入力してください!B27="","",IF(LEN(入力してください!B27)=11,LEFT(入力してください!B27,3),LEFT(入力してください!B27,2)))</f>
        <v/>
      </c>
      <c r="AC24" s="531"/>
      <c r="AD24" s="531"/>
      <c r="AE24" s="117" t="s">
        <v>166</v>
      </c>
      <c r="AF24" s="403" t="str">
        <f>IF(入力してください!B27="","",IF(LEN(入力してください!B27)=11,MID(入力してください!B27,4,4),MID(入力してください!B27,3,4)))</f>
        <v/>
      </c>
      <c r="AG24" s="531"/>
      <c r="AH24" s="531"/>
      <c r="AI24" s="531"/>
      <c r="AJ24" s="117" t="s">
        <v>167</v>
      </c>
      <c r="AK24" s="403" t="str">
        <f>IF(入力してください!B27="","",RIGHT(入力してください!B27,4))</f>
        <v/>
      </c>
      <c r="AL24" s="531"/>
      <c r="AM24" s="531"/>
      <c r="AN24" s="532"/>
    </row>
    <row r="25" spans="1:40" ht="79.95" customHeight="1">
      <c r="B25" s="502" t="s">
        <v>14</v>
      </c>
      <c r="C25" s="503"/>
      <c r="D25" s="504"/>
      <c r="E25" s="364" t="s">
        <v>173</v>
      </c>
      <c r="F25" s="364"/>
      <c r="G25" s="364"/>
      <c r="H25" s="364"/>
      <c r="I25" s="364"/>
      <c r="J25" s="365" t="s">
        <v>262</v>
      </c>
      <c r="K25" s="366"/>
      <c r="L25" s="366"/>
      <c r="M25" s="366"/>
      <c r="N25" s="366"/>
      <c r="O25" s="366"/>
      <c r="P25" s="366"/>
      <c r="Q25" s="366"/>
      <c r="R25" s="366"/>
      <c r="S25" s="367"/>
      <c r="T25" s="365" t="s">
        <v>263</v>
      </c>
      <c r="U25" s="366"/>
      <c r="V25" s="366"/>
      <c r="W25" s="366"/>
      <c r="X25" s="366"/>
      <c r="Y25" s="366"/>
      <c r="Z25" s="366"/>
      <c r="AA25" s="366"/>
      <c r="AB25" s="366"/>
      <c r="AC25" s="367"/>
      <c r="AD25" s="368" t="s">
        <v>164</v>
      </c>
      <c r="AE25" s="369"/>
      <c r="AF25" s="369"/>
      <c r="AG25" s="509" t="str">
        <f>IF(入力してください!B31=""," ",入力してください!B31)</f>
        <v xml:space="preserve"> </v>
      </c>
      <c r="AH25" s="510"/>
      <c r="AI25" s="510"/>
      <c r="AJ25" s="510"/>
      <c r="AK25" s="510"/>
      <c r="AL25" s="510"/>
      <c r="AM25" s="510"/>
      <c r="AN25" s="511"/>
    </row>
    <row r="26" spans="1:40" ht="79.95" customHeight="1">
      <c r="B26" s="505"/>
      <c r="C26" s="362"/>
      <c r="D26" s="363"/>
      <c r="E26" s="263"/>
      <c r="F26" s="263"/>
      <c r="G26" s="263"/>
      <c r="H26" s="263"/>
      <c r="I26" s="263"/>
      <c r="J26" s="320" t="str">
        <f>IF(入力してください!B29="","",入力してください!B29)</f>
        <v/>
      </c>
      <c r="K26" s="321"/>
      <c r="L26" s="321"/>
      <c r="M26" s="321"/>
      <c r="N26" s="321"/>
      <c r="O26" s="321"/>
      <c r="P26" s="321"/>
      <c r="Q26" s="321"/>
      <c r="R26" s="321"/>
      <c r="S26" s="375"/>
      <c r="T26" s="320" t="str">
        <f>IF(入力してください!B30="","",入力してください!B30)</f>
        <v/>
      </c>
      <c r="U26" s="321"/>
      <c r="V26" s="321"/>
      <c r="W26" s="321"/>
      <c r="X26" s="321"/>
      <c r="Y26" s="321"/>
      <c r="Z26" s="321"/>
      <c r="AA26" s="321"/>
      <c r="AB26" s="321"/>
      <c r="AC26" s="375"/>
      <c r="AD26" s="368"/>
      <c r="AE26" s="369"/>
      <c r="AF26" s="369"/>
      <c r="AG26" s="372"/>
      <c r="AH26" s="373"/>
      <c r="AI26" s="373"/>
      <c r="AJ26" s="373"/>
      <c r="AK26" s="373"/>
      <c r="AL26" s="373"/>
      <c r="AM26" s="373"/>
      <c r="AN26" s="512"/>
    </row>
    <row r="27" spans="1:40" ht="79.95" customHeight="1">
      <c r="B27" s="505"/>
      <c r="C27" s="362"/>
      <c r="D27" s="363"/>
      <c r="E27" s="263"/>
      <c r="F27" s="263"/>
      <c r="G27" s="263"/>
      <c r="H27" s="263"/>
      <c r="I27" s="263"/>
      <c r="J27" s="376"/>
      <c r="K27" s="377"/>
      <c r="L27" s="377"/>
      <c r="M27" s="377"/>
      <c r="N27" s="377"/>
      <c r="O27" s="377"/>
      <c r="P27" s="377"/>
      <c r="Q27" s="377"/>
      <c r="R27" s="377"/>
      <c r="S27" s="378"/>
      <c r="T27" s="376"/>
      <c r="U27" s="377"/>
      <c r="V27" s="377"/>
      <c r="W27" s="377"/>
      <c r="X27" s="377"/>
      <c r="Y27" s="377"/>
      <c r="Z27" s="377"/>
      <c r="AA27" s="377"/>
      <c r="AB27" s="377"/>
      <c r="AC27" s="378"/>
      <c r="AD27" s="370"/>
      <c r="AE27" s="371"/>
      <c r="AF27" s="371"/>
      <c r="AG27" s="379" t="str">
        <f>IF(入力してください!B31="その他",入力してください!B32,"")</f>
        <v/>
      </c>
      <c r="AH27" s="380"/>
      <c r="AI27" s="380"/>
      <c r="AJ27" s="380"/>
      <c r="AK27" s="380"/>
      <c r="AL27" s="380"/>
      <c r="AM27" s="380"/>
      <c r="AN27" s="513"/>
    </row>
    <row r="28" spans="1:40" ht="79.95" customHeight="1">
      <c r="B28" s="505"/>
      <c r="C28" s="362"/>
      <c r="D28" s="363"/>
      <c r="E28" s="263" t="s">
        <v>174</v>
      </c>
      <c r="F28" s="263"/>
      <c r="G28" s="263"/>
      <c r="H28" s="263"/>
      <c r="I28" s="263"/>
      <c r="J28" s="316" t="s">
        <v>10</v>
      </c>
      <c r="K28" s="264"/>
      <c r="L28" s="264"/>
      <c r="M28" s="264"/>
      <c r="N28" s="317" t="str">
        <f>IF(入力してください!B33="","",LEFT(入力してください!B33,3))</f>
        <v/>
      </c>
      <c r="O28" s="486"/>
      <c r="P28" s="486"/>
      <c r="Q28" s="116" t="s">
        <v>165</v>
      </c>
      <c r="R28" s="382" t="str">
        <f>IF(入力してください!B33="","",MID(入力してください!B33,4,4))</f>
        <v/>
      </c>
      <c r="S28" s="514"/>
      <c r="T28" s="514"/>
      <c r="U28" s="514"/>
      <c r="V28" s="264"/>
      <c r="W28" s="264"/>
      <c r="X28" s="264"/>
      <c r="Y28" s="264"/>
      <c r="Z28" s="264"/>
      <c r="AA28" s="264"/>
      <c r="AB28" s="264"/>
      <c r="AC28" s="264"/>
      <c r="AD28" s="264"/>
      <c r="AE28" s="264"/>
      <c r="AF28" s="264"/>
      <c r="AG28" s="264"/>
      <c r="AH28" s="264"/>
      <c r="AI28" s="264"/>
      <c r="AJ28" s="264"/>
      <c r="AK28" s="264"/>
      <c r="AL28" s="264"/>
      <c r="AM28" s="264"/>
      <c r="AN28" s="515"/>
    </row>
    <row r="29" spans="1:40" ht="160.05000000000001" customHeight="1">
      <c r="B29" s="505"/>
      <c r="C29" s="362"/>
      <c r="D29" s="363"/>
      <c r="E29" s="263"/>
      <c r="F29" s="263"/>
      <c r="G29" s="263"/>
      <c r="H29" s="263"/>
      <c r="I29" s="263"/>
      <c r="J29" s="320" t="str">
        <f>入力してください!B34&amp;入力してください!B35</f>
        <v/>
      </c>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488"/>
    </row>
    <row r="30" spans="1:40" ht="79.95" customHeight="1" thickBot="1">
      <c r="B30" s="506"/>
      <c r="C30" s="507"/>
      <c r="D30" s="508"/>
      <c r="E30" s="343"/>
      <c r="F30" s="343"/>
      <c r="G30" s="343"/>
      <c r="H30" s="343"/>
      <c r="I30" s="343"/>
      <c r="J30" s="384"/>
      <c r="K30" s="385"/>
      <c r="L30" s="385"/>
      <c r="M30" s="385"/>
      <c r="N30" s="385"/>
      <c r="O30" s="385"/>
      <c r="P30" s="385"/>
      <c r="Q30" s="385"/>
      <c r="R30" s="385"/>
      <c r="S30" s="385"/>
      <c r="T30" s="385"/>
      <c r="U30" s="385"/>
      <c r="V30" s="385"/>
      <c r="W30" s="385"/>
      <c r="X30" s="266" t="s">
        <v>12</v>
      </c>
      <c r="Y30" s="266"/>
      <c r="Z30" s="273"/>
      <c r="AA30" s="273"/>
      <c r="AB30" s="386" t="str">
        <f>IF(入力してください!B36="","",IF(LEN(入力してください!B36)=11,LEFT(入力してください!B36,3),LEFT(入力してください!B36,2)))</f>
        <v/>
      </c>
      <c r="AC30" s="516"/>
      <c r="AD30" s="516"/>
      <c r="AE30" s="118" t="s">
        <v>166</v>
      </c>
      <c r="AF30" s="386" t="str">
        <f>IF(入力してください!B36="","",IF(LEN(入力してください!B36)=11,MID(入力してください!B36,4,4),MID(入力してください!B36,3,4)))</f>
        <v/>
      </c>
      <c r="AG30" s="516"/>
      <c r="AH30" s="516"/>
      <c r="AI30" s="516"/>
      <c r="AJ30" s="118" t="s">
        <v>167</v>
      </c>
      <c r="AK30" s="386" t="str">
        <f>IF(入力してください!B36="","",RIGHT(入力してください!B36,4))</f>
        <v/>
      </c>
      <c r="AL30" s="516"/>
      <c r="AM30" s="516"/>
      <c r="AN30" s="517"/>
    </row>
    <row r="31" spans="1:40" ht="79.95" customHeight="1" thickTop="1">
      <c r="B31" s="479" t="s">
        <v>163</v>
      </c>
      <c r="C31" s="438"/>
      <c r="D31" s="438"/>
      <c r="E31" s="438"/>
      <c r="F31" s="480"/>
      <c r="G31" s="119" t="str">
        <f>IF(入力してください!B38="有","■","□")</f>
        <v>□</v>
      </c>
      <c r="H31" s="495" t="s">
        <v>44</v>
      </c>
      <c r="I31" s="496"/>
      <c r="J31" s="496"/>
      <c r="K31" s="496"/>
      <c r="L31" s="496"/>
      <c r="M31" s="496"/>
      <c r="N31" s="496"/>
      <c r="O31" s="496"/>
      <c r="P31" s="496"/>
      <c r="Q31" s="496"/>
      <c r="R31" s="496"/>
      <c r="S31" s="496"/>
      <c r="T31" s="496"/>
      <c r="U31" s="496"/>
      <c r="V31" s="496"/>
      <c r="W31" s="496"/>
      <c r="X31" s="496"/>
      <c r="Y31" s="497"/>
      <c r="Z31" s="345" t="s">
        <v>169</v>
      </c>
      <c r="AA31" s="346"/>
      <c r="AB31" s="346"/>
      <c r="AC31" s="346"/>
      <c r="AD31" s="346"/>
      <c r="AE31" s="346"/>
      <c r="AF31" s="346"/>
      <c r="AG31" s="347"/>
      <c r="AH31" s="328" t="str">
        <f>IF(AND(入力してください!B45="",入力してください!B46=""),"",入力してください!B45&amp;入力してください!B46)</f>
        <v/>
      </c>
      <c r="AI31" s="328"/>
      <c r="AJ31" s="328" t="s">
        <v>4</v>
      </c>
      <c r="AK31" s="328" t="str">
        <f>IF(入力してください!B47="","",入力してください!B47)</f>
        <v/>
      </c>
      <c r="AL31" s="328" t="s">
        <v>5</v>
      </c>
      <c r="AM31" s="328" t="str">
        <f>IF(入力してください!B48="","",入力してください!B48)</f>
        <v/>
      </c>
      <c r="AN31" s="331" t="s">
        <v>6</v>
      </c>
    </row>
    <row r="32" spans="1:40" ht="79.95" customHeight="1">
      <c r="B32" s="481"/>
      <c r="C32" s="440"/>
      <c r="D32" s="440"/>
      <c r="E32" s="440"/>
      <c r="F32" s="482"/>
      <c r="G32" s="119" t="str">
        <f>IF(入力してください!B39="有","■","□")</f>
        <v>□</v>
      </c>
      <c r="H32" s="7" t="s">
        <v>160</v>
      </c>
      <c r="I32" s="8"/>
      <c r="J32" s="8"/>
      <c r="K32" s="8"/>
      <c r="L32" s="8"/>
      <c r="M32" s="8"/>
      <c r="N32" s="334" t="str">
        <f>IF(入力してください!B40="","",入力してください!B40)</f>
        <v/>
      </c>
      <c r="O32" s="334"/>
      <c r="P32" s="8" t="s">
        <v>186</v>
      </c>
      <c r="Q32" s="120"/>
      <c r="R32" s="8"/>
      <c r="S32" s="8"/>
      <c r="T32" s="8"/>
      <c r="U32" s="8"/>
      <c r="V32" s="8"/>
      <c r="W32" s="8"/>
      <c r="X32" s="8"/>
      <c r="Y32" s="9"/>
      <c r="Z32" s="302"/>
      <c r="AA32" s="302"/>
      <c r="AB32" s="302"/>
      <c r="AC32" s="302"/>
      <c r="AD32" s="302"/>
      <c r="AE32" s="302"/>
      <c r="AF32" s="302"/>
      <c r="AG32" s="349"/>
      <c r="AH32" s="329"/>
      <c r="AI32" s="329"/>
      <c r="AJ32" s="329"/>
      <c r="AK32" s="329"/>
      <c r="AL32" s="329"/>
      <c r="AM32" s="329"/>
      <c r="AN32" s="332"/>
    </row>
    <row r="33" spans="1:40" ht="79.95" customHeight="1">
      <c r="B33" s="481"/>
      <c r="C33" s="440"/>
      <c r="D33" s="440"/>
      <c r="E33" s="440"/>
      <c r="F33" s="482"/>
      <c r="G33" s="119" t="str">
        <f>IF(入力してください!B41="有","■","□")</f>
        <v>□</v>
      </c>
      <c r="H33" s="494" t="s">
        <v>168</v>
      </c>
      <c r="I33" s="420"/>
      <c r="J33" s="420"/>
      <c r="K33" s="420"/>
      <c r="L33" s="420"/>
      <c r="M33" s="420"/>
      <c r="N33" s="420"/>
      <c r="O33" s="420"/>
      <c r="P33" s="420"/>
      <c r="Q33" s="420"/>
      <c r="R33" s="420"/>
      <c r="S33" s="420"/>
      <c r="T33" s="420"/>
      <c r="U33" s="420"/>
      <c r="V33" s="420"/>
      <c r="W33" s="420"/>
      <c r="X33" s="420"/>
      <c r="Y33" s="420"/>
      <c r="Z33" s="350"/>
      <c r="AA33" s="304"/>
      <c r="AB33" s="304"/>
      <c r="AC33" s="304"/>
      <c r="AD33" s="304"/>
      <c r="AE33" s="304"/>
      <c r="AF33" s="304"/>
      <c r="AG33" s="351"/>
      <c r="AH33" s="329"/>
      <c r="AI33" s="329"/>
      <c r="AJ33" s="330"/>
      <c r="AK33" s="330"/>
      <c r="AL33" s="330"/>
      <c r="AM33" s="330"/>
      <c r="AN33" s="333"/>
    </row>
    <row r="34" spans="1:40" ht="79.95" customHeight="1">
      <c r="B34" s="481"/>
      <c r="C34" s="440"/>
      <c r="D34" s="440"/>
      <c r="E34" s="440"/>
      <c r="F34" s="482"/>
      <c r="G34" s="119" t="str">
        <f>IF(入力してください!B42="有","■","□")</f>
        <v>□</v>
      </c>
      <c r="H34" s="20" t="s">
        <v>161</v>
      </c>
      <c r="I34" s="8"/>
      <c r="J34" s="8"/>
      <c r="K34" s="8"/>
      <c r="L34" s="8"/>
      <c r="M34" s="8"/>
      <c r="N34" s="8"/>
      <c r="O34" s="8"/>
      <c r="P34" s="8"/>
      <c r="Q34" s="334" t="str">
        <f>IF(入力してください!B43="","",入力してください!B43)</f>
        <v/>
      </c>
      <c r="R34" s="334"/>
      <c r="S34" s="21" t="s">
        <v>162</v>
      </c>
      <c r="T34" s="8"/>
      <c r="U34" s="103"/>
      <c r="V34" s="8"/>
      <c r="W34" s="8"/>
      <c r="X34" s="8"/>
      <c r="Y34" s="8"/>
      <c r="Z34" s="448" t="s">
        <v>170</v>
      </c>
      <c r="AA34" s="449"/>
      <c r="AB34" s="449"/>
      <c r="AC34" s="449"/>
      <c r="AD34" s="449"/>
      <c r="AE34" s="449"/>
      <c r="AF34" s="449"/>
      <c r="AG34" s="450"/>
      <c r="AH34" s="454" t="str">
        <f>IFERROR(MID(入力してください!B44,1,1),"")</f>
        <v/>
      </c>
      <c r="AI34" s="454" t="str">
        <f>IFERROR(MID(入力してください!B44,2,1),"")</f>
        <v/>
      </c>
      <c r="AJ34" s="454" t="str">
        <f>IFERROR(MID(入力してください!B44,3,1),"")</f>
        <v/>
      </c>
      <c r="AK34" s="454" t="str">
        <f>IFERROR(MID(入力してください!B44,4,1),"")</f>
        <v/>
      </c>
      <c r="AL34" s="454" t="str">
        <f>IFERROR(MID(入力してください!B44,5,1),"")</f>
        <v/>
      </c>
      <c r="AM34" s="454" t="str">
        <f>IFERROR(MID(入力してください!B44,6,1),"")</f>
        <v/>
      </c>
      <c r="AN34" s="456" t="str">
        <f>IFERROR(MID(入力してください!B44,7,1),"")</f>
        <v/>
      </c>
    </row>
    <row r="35" spans="1:40" ht="79.95" customHeight="1" thickBot="1">
      <c r="B35" s="274" t="s">
        <v>192</v>
      </c>
      <c r="C35" s="275"/>
      <c r="D35" s="275"/>
      <c r="E35" s="275"/>
      <c r="F35" s="276"/>
      <c r="G35" s="119" t="str">
        <f>IF(入力してください!B49="有","■","□")</f>
        <v>□</v>
      </c>
      <c r="H35" s="277" t="s">
        <v>4405</v>
      </c>
      <c r="I35" s="278"/>
      <c r="J35" s="278"/>
      <c r="K35" s="278"/>
      <c r="L35" s="278"/>
      <c r="M35" s="278"/>
      <c r="N35" s="278"/>
      <c r="O35" s="278"/>
      <c r="P35" s="278"/>
      <c r="Q35" s="278"/>
      <c r="R35" s="278"/>
      <c r="S35" s="278"/>
      <c r="T35" s="278"/>
      <c r="U35" s="278"/>
      <c r="V35" s="278"/>
      <c r="W35" s="278"/>
      <c r="X35" s="278"/>
      <c r="Y35" s="279"/>
      <c r="Z35" s="451"/>
      <c r="AA35" s="452"/>
      <c r="AB35" s="452"/>
      <c r="AC35" s="452"/>
      <c r="AD35" s="452"/>
      <c r="AE35" s="452"/>
      <c r="AF35" s="452"/>
      <c r="AG35" s="453"/>
      <c r="AH35" s="455"/>
      <c r="AI35" s="455"/>
      <c r="AJ35" s="455"/>
      <c r="AK35" s="455"/>
      <c r="AL35" s="455"/>
      <c r="AM35" s="455"/>
      <c r="AN35" s="457"/>
    </row>
    <row r="36" spans="1:40" ht="79.95" customHeight="1" thickTop="1">
      <c r="B36" s="467" t="s">
        <v>144</v>
      </c>
      <c r="C36" s="281"/>
      <c r="D36" s="282"/>
      <c r="E36" s="424" t="s">
        <v>196</v>
      </c>
      <c r="F36" s="425"/>
      <c r="G36" s="426"/>
      <c r="H36" s="471" t="str">
        <f>IF(入力してください!B51="本人",IF(AND(入力してください!B18="",入力してください!B19=""),"",入力してください!B18&amp;"　"&amp;入力してください!B19),IF(入力してください!B52="","",入力してください!B52))</f>
        <v/>
      </c>
      <c r="I36" s="472"/>
      <c r="J36" s="472"/>
      <c r="K36" s="472"/>
      <c r="L36" s="472"/>
      <c r="M36" s="472"/>
      <c r="N36" s="472"/>
      <c r="O36" s="472"/>
      <c r="P36" s="472"/>
      <c r="Q36" s="472"/>
      <c r="R36" s="472"/>
      <c r="S36" s="472"/>
      <c r="T36" s="472"/>
      <c r="U36" s="472"/>
      <c r="V36" s="472"/>
      <c r="W36" s="472"/>
      <c r="X36" s="472"/>
      <c r="Y36" s="472"/>
      <c r="Z36" s="472"/>
      <c r="AA36" s="472"/>
      <c r="AB36" s="472"/>
      <c r="AC36" s="473"/>
      <c r="AD36" s="433" t="s">
        <v>145</v>
      </c>
      <c r="AE36" s="434"/>
      <c r="AF36" s="434"/>
      <c r="AG36" s="305" t="str">
        <f>IF(入力してください!B51="本人","本人",IF(入力してください!B53="","",入力してください!B53))</f>
        <v/>
      </c>
      <c r="AH36" s="306"/>
      <c r="AI36" s="306"/>
      <c r="AJ36" s="306"/>
      <c r="AK36" s="306"/>
      <c r="AL36" s="306"/>
      <c r="AM36" s="306"/>
      <c r="AN36" s="477"/>
    </row>
    <row r="37" spans="1:40" ht="79.95" customHeight="1">
      <c r="B37" s="467"/>
      <c r="C37" s="281"/>
      <c r="D37" s="282"/>
      <c r="E37" s="427"/>
      <c r="F37" s="428"/>
      <c r="G37" s="429"/>
      <c r="H37" s="471"/>
      <c r="I37" s="472"/>
      <c r="J37" s="472"/>
      <c r="K37" s="472"/>
      <c r="L37" s="472"/>
      <c r="M37" s="472"/>
      <c r="N37" s="472"/>
      <c r="O37" s="472"/>
      <c r="P37" s="472"/>
      <c r="Q37" s="472"/>
      <c r="R37" s="472"/>
      <c r="S37" s="472"/>
      <c r="T37" s="472"/>
      <c r="U37" s="472"/>
      <c r="V37" s="472"/>
      <c r="W37" s="472"/>
      <c r="X37" s="472"/>
      <c r="Y37" s="472"/>
      <c r="Z37" s="472"/>
      <c r="AA37" s="472"/>
      <c r="AB37" s="472"/>
      <c r="AC37" s="473"/>
      <c r="AD37" s="433"/>
      <c r="AE37" s="434"/>
      <c r="AF37" s="434"/>
      <c r="AG37" s="305"/>
      <c r="AH37" s="306"/>
      <c r="AI37" s="306"/>
      <c r="AJ37" s="306"/>
      <c r="AK37" s="306"/>
      <c r="AL37" s="306"/>
      <c r="AM37" s="306"/>
      <c r="AN37" s="477"/>
    </row>
    <row r="38" spans="1:40" ht="79.95" customHeight="1">
      <c r="B38" s="467"/>
      <c r="C38" s="281"/>
      <c r="D38" s="282"/>
      <c r="E38" s="430"/>
      <c r="F38" s="431"/>
      <c r="G38" s="432"/>
      <c r="H38" s="474"/>
      <c r="I38" s="475"/>
      <c r="J38" s="475"/>
      <c r="K38" s="475"/>
      <c r="L38" s="475"/>
      <c r="M38" s="475"/>
      <c r="N38" s="475"/>
      <c r="O38" s="475"/>
      <c r="P38" s="475"/>
      <c r="Q38" s="475"/>
      <c r="R38" s="475"/>
      <c r="S38" s="475"/>
      <c r="T38" s="475"/>
      <c r="U38" s="475"/>
      <c r="V38" s="475"/>
      <c r="W38" s="475"/>
      <c r="X38" s="475"/>
      <c r="Y38" s="475"/>
      <c r="Z38" s="475"/>
      <c r="AA38" s="475"/>
      <c r="AB38" s="475"/>
      <c r="AC38" s="476"/>
      <c r="AD38" s="435"/>
      <c r="AE38" s="436"/>
      <c r="AF38" s="436"/>
      <c r="AG38" s="308"/>
      <c r="AH38" s="309"/>
      <c r="AI38" s="309"/>
      <c r="AJ38" s="309"/>
      <c r="AK38" s="309"/>
      <c r="AL38" s="309"/>
      <c r="AM38" s="309"/>
      <c r="AN38" s="478"/>
    </row>
    <row r="39" spans="1:40" ht="79.95" customHeight="1">
      <c r="B39" s="467"/>
      <c r="C39" s="281"/>
      <c r="D39" s="282"/>
      <c r="E39" s="424" t="s">
        <v>197</v>
      </c>
      <c r="F39" s="425"/>
      <c r="G39" s="426"/>
      <c r="H39" s="316" t="s">
        <v>10</v>
      </c>
      <c r="I39" s="264"/>
      <c r="J39" s="264"/>
      <c r="K39" s="264"/>
      <c r="L39" s="317" t="str">
        <f>IF(入力してください!B51="本人",IF(入力してください!B24="","",LEFT(入力してください!B24,3)),IF(入力してください!B54="","",LEFT(入力してください!B54,3)))</f>
        <v/>
      </c>
      <c r="M39" s="486"/>
      <c r="N39" s="486"/>
      <c r="O39" s="116" t="s">
        <v>165</v>
      </c>
      <c r="P39" s="317" t="str">
        <f>IF(入力してください!B51="本人",IF(入力してください!B24="","",MID(入力してください!B24,4,4)),IF(入力してください!B54="","",MID(入力してください!B54,4,4)))</f>
        <v/>
      </c>
      <c r="Q39" s="486"/>
      <c r="R39" s="486"/>
      <c r="S39" s="486"/>
      <c r="T39" s="444"/>
      <c r="U39" s="444"/>
      <c r="V39" s="444"/>
      <c r="W39" s="444"/>
      <c r="X39" s="444"/>
      <c r="Y39" s="444"/>
      <c r="Z39" s="444"/>
      <c r="AA39" s="444"/>
      <c r="AB39" s="444"/>
      <c r="AC39" s="444"/>
      <c r="AD39" s="444"/>
      <c r="AE39" s="444"/>
      <c r="AF39" s="444"/>
      <c r="AG39" s="444"/>
      <c r="AH39" s="444"/>
      <c r="AI39" s="444"/>
      <c r="AJ39" s="444"/>
      <c r="AK39" s="444"/>
      <c r="AL39" s="444"/>
      <c r="AM39" s="444"/>
      <c r="AN39" s="487"/>
    </row>
    <row r="40" spans="1:40" ht="160.05000000000001" customHeight="1">
      <c r="B40" s="467"/>
      <c r="C40" s="281"/>
      <c r="D40" s="282"/>
      <c r="E40" s="427"/>
      <c r="F40" s="428"/>
      <c r="G40" s="429"/>
      <c r="H40" s="320" t="str">
        <f>IF(入力してください!B51="本人",入力してください!B25&amp;入力してください!B26,入力してください!B55&amp;入力してください!B56)</f>
        <v/>
      </c>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488"/>
    </row>
    <row r="41" spans="1:40" ht="79.95" customHeight="1" thickBot="1">
      <c r="B41" s="468"/>
      <c r="C41" s="469"/>
      <c r="D41" s="470"/>
      <c r="E41" s="483"/>
      <c r="F41" s="484"/>
      <c r="G41" s="485"/>
      <c r="H41" s="489"/>
      <c r="I41" s="490"/>
      <c r="J41" s="490"/>
      <c r="K41" s="490"/>
      <c r="L41" s="490"/>
      <c r="M41" s="490"/>
      <c r="N41" s="490"/>
      <c r="O41" s="490"/>
      <c r="P41" s="490"/>
      <c r="Q41" s="490"/>
      <c r="R41" s="490"/>
      <c r="S41" s="490"/>
      <c r="T41" s="490"/>
      <c r="U41" s="490"/>
      <c r="V41" s="121" t="s">
        <v>12</v>
      </c>
      <c r="W41" s="121"/>
      <c r="X41" s="122"/>
      <c r="Y41" s="491" t="str">
        <f>IF(入力してください!B51="本人",IF(入力してください!B27="","",IF(LEN(入力してください!B27)=11,LEFT(入力してください!B27,3),LEFT(入力してください!B27,2))),IF(入力してください!B57="","",IF(LEN(入力してください!B57)=11,LEFT(入力してください!B57,3),LEFT(入力してください!B57,2))))</f>
        <v/>
      </c>
      <c r="Z41" s="492"/>
      <c r="AA41" s="492"/>
      <c r="AB41" s="492"/>
      <c r="AC41" s="123" t="s">
        <v>166</v>
      </c>
      <c r="AD41" s="491" t="str">
        <f>IF(入力してください!B51="本人",IF(入力してください!B27="","",IF(LEN(入力してください!B27)=11,MID(入力してください!B27,4,4),MID(入力してください!B27,3,4))),IF(入力してください!B57="","",IF(LEN(入力してください!B57)=11,MID(入力してください!B57,4,4),MID(入力してください!B57,3,4))))</f>
        <v/>
      </c>
      <c r="AE41" s="492"/>
      <c r="AF41" s="492"/>
      <c r="AG41" s="492"/>
      <c r="AH41" s="123" t="s">
        <v>167</v>
      </c>
      <c r="AI41" s="491" t="str">
        <f>IF(入力してください!B51="本人",IF(入力してください!B27="","",RIGHT(入力してください!B27,4)),IF(入力してください!B57="","",RIGHT(入力してください!B57,4)))</f>
        <v/>
      </c>
      <c r="AJ41" s="492"/>
      <c r="AK41" s="492"/>
      <c r="AL41" s="492"/>
      <c r="AM41" s="492"/>
      <c r="AN41" s="493"/>
    </row>
    <row r="42" spans="1:40" s="5" customFormat="1" ht="34.950000000000003" customHeight="1" thickTop="1">
      <c r="A42" s="105"/>
      <c r="B42" s="267" t="s">
        <v>264</v>
      </c>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row>
    <row r="43" spans="1:40" s="5" customFormat="1" ht="34.950000000000003" customHeight="1">
      <c r="A43" s="105"/>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row>
    <row r="44" spans="1:40" s="5" customFormat="1" ht="34.950000000000003" customHeight="1">
      <c r="A44" s="105"/>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row>
    <row r="45" spans="1:40" s="5" customFormat="1" ht="34.950000000000003" customHeight="1">
      <c r="A45" s="105"/>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row>
    <row r="46" spans="1:40" s="5" customFormat="1" ht="34.950000000000003" customHeight="1">
      <c r="A46" s="105"/>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row>
    <row r="47" spans="1:40" s="5" customFormat="1" ht="34.950000000000003" customHeight="1">
      <c r="A47" s="105"/>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row>
    <row r="48" spans="1:40" s="5" customFormat="1" ht="34.950000000000003" customHeight="1">
      <c r="A48" s="105"/>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row>
    <row r="49" spans="1:58" s="5" customFormat="1" ht="34.950000000000003" customHeight="1">
      <c r="A49" s="105"/>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row>
    <row r="50" spans="1:58" s="5" customFormat="1" ht="34.950000000000003" customHeight="1">
      <c r="A50" s="105"/>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row>
    <row r="51" spans="1:58" s="5" customFormat="1" ht="34.950000000000003" customHeight="1">
      <c r="A51" s="105"/>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row>
    <row r="52" spans="1:58" s="5" customFormat="1" ht="34.950000000000003" customHeight="1">
      <c r="A52" s="105"/>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row>
    <row r="53" spans="1:58" s="5" customFormat="1" ht="34.950000000000003" customHeight="1">
      <c r="A53" s="105"/>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row>
    <row r="54" spans="1:58" s="5" customFormat="1" ht="34.950000000000003" customHeight="1">
      <c r="A54" s="105"/>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row>
    <row r="55" spans="1:58" s="5" customFormat="1" ht="34.950000000000003" customHeight="1">
      <c r="A55" s="105"/>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row>
    <row r="56" spans="1:58" s="5" customFormat="1" ht="34.950000000000003" customHeight="1">
      <c r="A56" s="105"/>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row>
    <row r="57" spans="1:58" s="5" customFormat="1" ht="34.950000000000003" customHeight="1">
      <c r="A57" s="105"/>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row>
    <row r="58" spans="1:58" s="5" customFormat="1" ht="40.049999999999997" customHeight="1">
      <c r="A58" s="105"/>
      <c r="B58" s="269" t="s">
        <v>171</v>
      </c>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1"/>
    </row>
    <row r="59" spans="1:58" ht="79.95" customHeight="1">
      <c r="C59" s="272" t="s">
        <v>185</v>
      </c>
      <c r="D59" s="272"/>
      <c r="E59" s="272"/>
      <c r="F59" s="272"/>
      <c r="G59" s="272"/>
      <c r="H59" s="272"/>
      <c r="I59" s="272"/>
      <c r="J59" s="263" t="s">
        <v>146</v>
      </c>
      <c r="K59" s="263"/>
      <c r="L59" s="263"/>
      <c r="M59" s="263"/>
      <c r="N59" s="263"/>
      <c r="O59" s="263"/>
      <c r="P59" s="263"/>
      <c r="Q59" s="124" t="s">
        <v>189</v>
      </c>
      <c r="R59" s="421" t="s">
        <v>175</v>
      </c>
      <c r="S59" s="421"/>
      <c r="T59" s="421"/>
      <c r="U59" s="421"/>
      <c r="V59" s="421"/>
      <c r="W59" s="421"/>
      <c r="X59" s="421"/>
      <c r="Y59" s="125" t="s">
        <v>189</v>
      </c>
      <c r="Z59" s="421" t="s">
        <v>176</v>
      </c>
      <c r="AA59" s="421"/>
      <c r="AB59" s="421"/>
      <c r="AC59" s="421"/>
      <c r="AD59" s="421"/>
      <c r="AE59" s="421"/>
      <c r="AF59" s="125" t="s">
        <v>189</v>
      </c>
      <c r="AG59" s="421" t="s">
        <v>177</v>
      </c>
      <c r="AH59" s="421"/>
      <c r="AI59" s="421"/>
      <c r="AJ59" s="421"/>
      <c r="AK59" s="421"/>
      <c r="AL59" s="421"/>
      <c r="AM59" s="422"/>
      <c r="AN59" s="10"/>
      <c r="AT59" s="5"/>
      <c r="AU59" s="5"/>
      <c r="AV59" s="5"/>
      <c r="AW59" s="5"/>
      <c r="AX59" s="5"/>
      <c r="AY59" s="5"/>
      <c r="AZ59" s="5"/>
      <c r="BA59" s="5"/>
      <c r="BB59" s="5"/>
      <c r="BC59" s="5"/>
      <c r="BD59" s="5"/>
      <c r="BE59" s="5"/>
      <c r="BF59" s="5"/>
    </row>
    <row r="60" spans="1:58" ht="79.95" customHeight="1">
      <c r="C60" s="272"/>
      <c r="D60" s="272"/>
      <c r="E60" s="272"/>
      <c r="F60" s="272"/>
      <c r="G60" s="272"/>
      <c r="H60" s="272"/>
      <c r="I60" s="272"/>
      <c r="J60" s="263"/>
      <c r="K60" s="263"/>
      <c r="L60" s="263"/>
      <c r="M60" s="263"/>
      <c r="N60" s="263"/>
      <c r="O60" s="263"/>
      <c r="P60" s="263"/>
      <c r="Q60" s="126" t="s">
        <v>189</v>
      </c>
      <c r="R60" s="423" t="s">
        <v>178</v>
      </c>
      <c r="S60" s="423"/>
      <c r="T60" s="423"/>
      <c r="U60" s="423"/>
      <c r="V60" s="127" t="s">
        <v>189</v>
      </c>
      <c r="W60" s="423" t="s">
        <v>179</v>
      </c>
      <c r="X60" s="423"/>
      <c r="Y60" s="423"/>
      <c r="Z60" s="423"/>
      <c r="AA60" s="423"/>
      <c r="AB60" s="127" t="s">
        <v>189</v>
      </c>
      <c r="AC60" s="420" t="s">
        <v>187</v>
      </c>
      <c r="AD60" s="420"/>
      <c r="AE60" s="420"/>
      <c r="AF60" s="420"/>
      <c r="AG60" s="420"/>
      <c r="AH60" s="420"/>
      <c r="AI60" s="330"/>
      <c r="AJ60" s="330"/>
      <c r="AK60" s="330"/>
      <c r="AL60" s="330"/>
      <c r="AM60" s="128" t="s">
        <v>180</v>
      </c>
      <c r="AT60" s="5"/>
      <c r="AU60" s="5"/>
      <c r="AV60" s="5"/>
      <c r="AW60" s="5"/>
      <c r="AX60" s="5"/>
      <c r="AY60" s="5"/>
      <c r="AZ60" s="5"/>
      <c r="BA60" s="5"/>
      <c r="BB60" s="5"/>
      <c r="BC60" s="5"/>
      <c r="BD60" s="5"/>
      <c r="BE60" s="5"/>
      <c r="BF60" s="5"/>
    </row>
    <row r="61" spans="1:58" ht="79.95" customHeight="1">
      <c r="B61" s="11"/>
      <c r="C61" s="272"/>
      <c r="D61" s="272"/>
      <c r="E61" s="272"/>
      <c r="F61" s="272"/>
      <c r="G61" s="272"/>
      <c r="H61" s="272"/>
      <c r="I61" s="272"/>
      <c r="J61" s="263" t="s">
        <v>147</v>
      </c>
      <c r="K61" s="263"/>
      <c r="L61" s="263"/>
      <c r="M61" s="263"/>
      <c r="N61" s="263"/>
      <c r="O61" s="263"/>
      <c r="P61" s="263"/>
      <c r="Q61" s="124" t="s">
        <v>189</v>
      </c>
      <c r="R61" s="421" t="s">
        <v>175</v>
      </c>
      <c r="S61" s="421"/>
      <c r="T61" s="421"/>
      <c r="U61" s="421"/>
      <c r="V61" s="421"/>
      <c r="W61" s="421"/>
      <c r="X61" s="421"/>
      <c r="Y61" s="125" t="s">
        <v>189</v>
      </c>
      <c r="Z61" s="421" t="s">
        <v>181</v>
      </c>
      <c r="AA61" s="421"/>
      <c r="AB61" s="421"/>
      <c r="AC61" s="421"/>
      <c r="AD61" s="421"/>
      <c r="AE61" s="421"/>
      <c r="AF61" s="125" t="s">
        <v>189</v>
      </c>
      <c r="AG61" s="421" t="s">
        <v>182</v>
      </c>
      <c r="AH61" s="421"/>
      <c r="AI61" s="421"/>
      <c r="AJ61" s="421"/>
      <c r="AK61" s="421"/>
      <c r="AL61" s="421"/>
      <c r="AM61" s="422"/>
      <c r="AN61" s="10"/>
      <c r="AT61" s="5"/>
      <c r="AU61" s="5"/>
      <c r="AV61" s="5"/>
      <c r="AW61" s="5"/>
      <c r="AX61" s="5"/>
      <c r="AY61" s="5"/>
      <c r="AZ61" s="5"/>
      <c r="BA61" s="5"/>
      <c r="BB61" s="5"/>
      <c r="BC61" s="5"/>
      <c r="BD61" s="5"/>
      <c r="BE61" s="5"/>
      <c r="BF61" s="5"/>
    </row>
    <row r="62" spans="1:58" ht="79.95" customHeight="1">
      <c r="B62" s="11"/>
      <c r="C62" s="272"/>
      <c r="D62" s="272"/>
      <c r="E62" s="272"/>
      <c r="F62" s="272"/>
      <c r="G62" s="272"/>
      <c r="H62" s="272"/>
      <c r="I62" s="272"/>
      <c r="J62" s="263"/>
      <c r="K62" s="263"/>
      <c r="L62" s="263"/>
      <c r="M62" s="263"/>
      <c r="N62" s="263"/>
      <c r="O62" s="263"/>
      <c r="P62" s="263"/>
      <c r="Q62" s="129" t="s">
        <v>189</v>
      </c>
      <c r="R62" s="420" t="s">
        <v>183</v>
      </c>
      <c r="S62" s="420"/>
      <c r="T62" s="420"/>
      <c r="U62" s="420"/>
      <c r="V62" s="420"/>
      <c r="W62" s="420"/>
      <c r="X62" s="420"/>
      <c r="Y62" s="420"/>
      <c r="Z62" s="130" t="s">
        <v>189</v>
      </c>
      <c r="AA62" s="420" t="s">
        <v>184</v>
      </c>
      <c r="AB62" s="420"/>
      <c r="AC62" s="420"/>
      <c r="AD62" s="420"/>
      <c r="AE62" s="330"/>
      <c r="AF62" s="330"/>
      <c r="AG62" s="330"/>
      <c r="AH62" s="330"/>
      <c r="AI62" s="330"/>
      <c r="AJ62" s="330"/>
      <c r="AK62" s="330"/>
      <c r="AL62" s="330"/>
      <c r="AM62" s="131" t="s">
        <v>180</v>
      </c>
      <c r="AN62" s="10"/>
      <c r="AT62" s="5"/>
      <c r="AU62" s="5"/>
      <c r="AV62" s="5"/>
      <c r="AW62" s="5"/>
      <c r="AX62" s="5"/>
      <c r="AY62" s="5"/>
      <c r="AZ62" s="5"/>
      <c r="BA62" s="5"/>
      <c r="BB62" s="5"/>
      <c r="BC62" s="5"/>
      <c r="BD62" s="5"/>
      <c r="BE62" s="5"/>
      <c r="BF62" s="5"/>
    </row>
    <row r="63" spans="1:58" ht="49.2" customHeight="1">
      <c r="C63" s="132" t="s">
        <v>199</v>
      </c>
      <c r="AK63" s="133" t="s">
        <v>195</v>
      </c>
      <c r="AT63" s="5"/>
      <c r="AU63" s="5"/>
      <c r="AV63" s="5"/>
      <c r="AW63" s="5"/>
      <c r="AX63" s="5"/>
      <c r="AY63" s="5"/>
      <c r="AZ63" s="5"/>
      <c r="BA63" s="5"/>
      <c r="BB63" s="5"/>
      <c r="BC63" s="5"/>
      <c r="BD63" s="5"/>
      <c r="BE63" s="5"/>
      <c r="BF63" s="5"/>
    </row>
    <row r="64" spans="1:58" ht="27">
      <c r="AT64" s="5"/>
      <c r="AU64" s="5"/>
      <c r="AV64" s="5"/>
      <c r="AW64" s="5"/>
      <c r="AX64" s="5"/>
      <c r="AY64" s="5"/>
      <c r="AZ64" s="5"/>
      <c r="BA64" s="5"/>
      <c r="BB64" s="5"/>
      <c r="BC64" s="5"/>
      <c r="BD64" s="5"/>
      <c r="BE64" s="5"/>
      <c r="BF64" s="5"/>
    </row>
    <row r="65" spans="46:58" ht="27">
      <c r="AT65" s="5"/>
      <c r="AU65" s="5"/>
      <c r="AV65" s="5"/>
      <c r="AW65" s="5"/>
      <c r="AX65" s="5"/>
      <c r="AY65" s="5"/>
      <c r="AZ65" s="5"/>
      <c r="BA65" s="5"/>
      <c r="BB65" s="5"/>
      <c r="BC65" s="5"/>
      <c r="BD65" s="5"/>
      <c r="BE65" s="5"/>
      <c r="BF65" s="5"/>
    </row>
  </sheetData>
  <sheetProtection sheet="1" selectLockedCells="1"/>
  <mergeCells count="116">
    <mergeCell ref="AL20:AN20"/>
    <mergeCell ref="AC4:AG4"/>
    <mergeCell ref="AD19:AE21"/>
    <mergeCell ref="AF21:AH21"/>
    <mergeCell ref="AF19:AN19"/>
    <mergeCell ref="K14:X14"/>
    <mergeCell ref="AE6:AN6"/>
    <mergeCell ref="AE7:AN10"/>
    <mergeCell ref="R10:U10"/>
    <mergeCell ref="W10:X10"/>
    <mergeCell ref="Z10:AA10"/>
    <mergeCell ref="AF20:AH20"/>
    <mergeCell ref="AI20:AK20"/>
    <mergeCell ref="AG12:AM13"/>
    <mergeCell ref="AG14:AM17"/>
    <mergeCell ref="Z12:AE13"/>
    <mergeCell ref="Z14:AE17"/>
    <mergeCell ref="B12:X13"/>
    <mergeCell ref="E4:W4"/>
    <mergeCell ref="N15:W15"/>
    <mergeCell ref="AG36:AN38"/>
    <mergeCell ref="AJ31:AJ33"/>
    <mergeCell ref="AL31:AL33"/>
    <mergeCell ref="AN31:AN33"/>
    <mergeCell ref="J23:AN23"/>
    <mergeCell ref="AI21:AK21"/>
    <mergeCell ref="AL21:AN21"/>
    <mergeCell ref="AL34:AL35"/>
    <mergeCell ref="AM34:AM35"/>
    <mergeCell ref="AN34:AN35"/>
    <mergeCell ref="AI34:AI35"/>
    <mergeCell ref="AJ34:AJ35"/>
    <mergeCell ref="H36:AC38"/>
    <mergeCell ref="AG25:AN26"/>
    <mergeCell ref="AG27:AN27"/>
    <mergeCell ref="B42:AN57"/>
    <mergeCell ref="AH34:AH35"/>
    <mergeCell ref="AM31:AM33"/>
    <mergeCell ref="J24:W24"/>
    <mergeCell ref="X24:AA24"/>
    <mergeCell ref="AB24:AD24"/>
    <mergeCell ref="AF24:AI24"/>
    <mergeCell ref="AK24:AN24"/>
    <mergeCell ref="AD25:AF27"/>
    <mergeCell ref="T26:AC27"/>
    <mergeCell ref="AK31:AK33"/>
    <mergeCell ref="AH31:AI33"/>
    <mergeCell ref="H31:Y31"/>
    <mergeCell ref="H35:Y35"/>
    <mergeCell ref="J26:S27"/>
    <mergeCell ref="AF30:AI30"/>
    <mergeCell ref="AK30:AN30"/>
    <mergeCell ref="H33:Y33"/>
    <mergeCell ref="J28:M28"/>
    <mergeCell ref="J29:AN29"/>
    <mergeCell ref="B35:F35"/>
    <mergeCell ref="AD36:AF38"/>
    <mergeCell ref="E36:G38"/>
    <mergeCell ref="E39:G41"/>
    <mergeCell ref="H39:K39"/>
    <mergeCell ref="L39:N39"/>
    <mergeCell ref="P39:S39"/>
    <mergeCell ref="H40:AN40"/>
    <mergeCell ref="Y41:AB41"/>
    <mergeCell ref="AD41:AG41"/>
    <mergeCell ref="AI41:AN41"/>
    <mergeCell ref="H41:U41"/>
    <mergeCell ref="T39:AN39"/>
    <mergeCell ref="U2:AB2"/>
    <mergeCell ref="B25:D30"/>
    <mergeCell ref="E25:I27"/>
    <mergeCell ref="J22:M22"/>
    <mergeCell ref="J25:S25"/>
    <mergeCell ref="B19:D24"/>
    <mergeCell ref="E19:I19"/>
    <mergeCell ref="E20:I21"/>
    <mergeCell ref="E22:I24"/>
    <mergeCell ref="J20:S20"/>
    <mergeCell ref="J21:S21"/>
    <mergeCell ref="T21:AC21"/>
    <mergeCell ref="J30:W30"/>
    <mergeCell ref="X30:AA30"/>
    <mergeCell ref="AB30:AD30"/>
    <mergeCell ref="N28:P28"/>
    <mergeCell ref="R28:U28"/>
    <mergeCell ref="V28:AN28"/>
    <mergeCell ref="T20:AC20"/>
    <mergeCell ref="T25:AC25"/>
    <mergeCell ref="N22:P22"/>
    <mergeCell ref="R22:U22"/>
    <mergeCell ref="V22:AN22"/>
    <mergeCell ref="E28:I30"/>
    <mergeCell ref="B31:F34"/>
    <mergeCell ref="Z31:AG33"/>
    <mergeCell ref="Z34:AG35"/>
    <mergeCell ref="AK34:AK35"/>
    <mergeCell ref="AG59:AM59"/>
    <mergeCell ref="R60:U60"/>
    <mergeCell ref="R62:Y62"/>
    <mergeCell ref="AE62:AL62"/>
    <mergeCell ref="AA62:AD62"/>
    <mergeCell ref="Z61:AE61"/>
    <mergeCell ref="Z59:AE59"/>
    <mergeCell ref="R59:X59"/>
    <mergeCell ref="W60:AA60"/>
    <mergeCell ref="R61:X61"/>
    <mergeCell ref="AG61:AM61"/>
    <mergeCell ref="AC60:AH60"/>
    <mergeCell ref="AI60:AL60"/>
    <mergeCell ref="C59:I62"/>
    <mergeCell ref="J59:P60"/>
    <mergeCell ref="J61:P62"/>
    <mergeCell ref="N32:O32"/>
    <mergeCell ref="Q34:R34"/>
    <mergeCell ref="B58:AN58"/>
    <mergeCell ref="B36:D41"/>
  </mergeCells>
  <phoneticPr fontId="3"/>
  <printOptions horizontalCentered="1"/>
  <pageMargins left="0" right="0" top="0" bottom="0" header="0" footer="0"/>
  <pageSetup paperSize="9" scale="19" orientation="portrait" r:id="rId1"/>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132EF4-BD43-49A1-8E32-103ABFF08511}">
          <x14:formula1>
            <xm:f>入力規則!$A$1:$A$3</xm:f>
          </x14:formula1>
          <xm:sqref>Z14 AN14:AN17</xm:sqref>
        </x14:dataValidation>
        <x14:dataValidation type="list" allowBlank="1" showInputMessage="1" showErrorMessage="1" xr:uid="{3539A6D2-0ACE-4930-87D8-E5DA09A0A407}">
          <x14:formula1>
            <xm:f>入力規則!$H$1:$H$46</xm:f>
          </x14:formula1>
          <xm:sqref>R10:U10 AH31</xm:sqref>
        </x14:dataValidation>
        <x14:dataValidation type="list" allowBlank="1" showInputMessage="1" showErrorMessage="1" xr:uid="{72FE4582-9CB2-41AB-8A1D-645CEA714627}">
          <x14:formula1>
            <xm:f>入力規則!$F$1:$F$12</xm:f>
          </x14:formula1>
          <xm:sqref>W10:X10 AI21:AK21 AK31</xm:sqref>
        </x14:dataValidation>
        <x14:dataValidation type="list" allowBlank="1" showInputMessage="1" showErrorMessage="1" xr:uid="{0ACE2555-315B-4E5E-AAD4-62B691BD9816}">
          <x14:formula1>
            <xm:f>入力規則!$G$1:$G$31</xm:f>
          </x14:formula1>
          <xm:sqref>Z10:AA10 AL21:AN21 AM31</xm:sqref>
        </x14:dataValidation>
        <x14:dataValidation type="list" allowBlank="1" showInputMessage="1" showErrorMessage="1" xr:uid="{67C37ABE-2EE9-4ED9-A4AF-9FFBB74B26BC}">
          <x14:formula1>
            <xm:f>入力規則!$B$1:$B$6</xm:f>
          </x14:formula1>
          <xm:sqref>AF19:AN19</xm:sqref>
        </x14:dataValidation>
        <x14:dataValidation type="list" allowBlank="1" showInputMessage="1" showErrorMessage="1" xr:uid="{0727471E-BF4D-4E77-8DDA-CA7EA2CB18F4}">
          <x14:formula1>
            <xm:f>入力規則!$E$1:$E$64</xm:f>
          </x14:formula1>
          <xm:sqref>AF21:AH21</xm:sqref>
        </x14:dataValidation>
        <x14:dataValidation type="list" allowBlank="1" showInputMessage="1" showErrorMessage="1" xr:uid="{AA0915E9-1A47-4962-ABF9-8C5DAB0388BB}">
          <x14:formula1>
            <xm:f>入力規則!$I$1:$I$10</xm:f>
          </x14:formula1>
          <xm:sqref>AC2:AN2 AH4:AN4 AH34:AN35</xm:sqref>
        </x14:dataValidation>
        <x14:dataValidation type="list" allowBlank="1" showInputMessage="1" showErrorMessage="1" xr:uid="{101C557F-415C-4FF9-9311-82BA4C6526E0}">
          <x14:formula1>
            <xm:f>入力規則!$D$1:$D$3</xm:f>
          </x14:formula1>
          <xm:sqref>N32 Q34</xm:sqref>
        </x14:dataValidation>
        <x14:dataValidation type="list" allowBlank="1" showInputMessage="1" showErrorMessage="1" xr:uid="{C6A225E0-D397-4088-BE60-C656B1C3EEF2}">
          <x14:formula1>
            <xm:f>入力規則!$K$1:$K$3</xm:f>
          </x14:formula1>
          <xm:sqref>N15</xm:sqref>
        </x14:dataValidation>
        <x14:dataValidation type="list" allowBlank="1" showInputMessage="1" showErrorMessage="1" xr:uid="{F7A75815-4F64-46E9-AB8C-55A11655862A}">
          <x14:formula1>
            <xm:f>入力規則!$J$1:$J$5</xm:f>
          </x14:formula1>
          <xm:sqref>K14</xm:sqref>
        </x14:dataValidation>
        <x14:dataValidation type="list" allowBlank="1" showInputMessage="1" showErrorMessage="1" xr:uid="{71FB5B12-2B6E-459C-8DAC-50155B8ADFA0}">
          <x14:formula1>
            <xm:f>入力規則!$L$1:$L$2</xm:f>
          </x14:formula1>
          <xm:sqref>G31:G35 Q59:Q62 Y59 V60 AF59 AB60 Y61 AF61 Z62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3DD5-A5D8-47BE-A1B4-B85E6C902B22}">
  <sheetPr>
    <pageSetUpPr fitToPage="1"/>
  </sheetPr>
  <dimension ref="A1:AN63"/>
  <sheetViews>
    <sheetView topLeftCell="A22" zoomScale="25" zoomScaleNormal="25" workbookViewId="0">
      <selection activeCell="B7" sqref="B7:K9"/>
    </sheetView>
  </sheetViews>
  <sheetFormatPr defaultRowHeight="15"/>
  <cols>
    <col min="1" max="1" width="2.69921875" style="94" customWidth="1"/>
    <col min="2" max="4" width="4.59765625" style="94" customWidth="1"/>
    <col min="5" max="28" width="12.69921875" style="94" customWidth="1"/>
    <col min="29" max="40" width="14.69921875" style="94" customWidth="1"/>
    <col min="41" max="41" width="2.69921875" style="1" customWidth="1"/>
    <col min="42" max="16384" width="8.796875" style="1"/>
  </cols>
  <sheetData>
    <row r="1" spans="1:40" ht="42" thickBot="1">
      <c r="A1" s="93" t="s">
        <v>0</v>
      </c>
      <c r="AG1" s="93" t="s">
        <v>148</v>
      </c>
    </row>
    <row r="2" spans="1:40" ht="120" customHeight="1" thickBot="1">
      <c r="U2" s="465" t="s">
        <v>2</v>
      </c>
      <c r="V2" s="466"/>
      <c r="W2" s="466"/>
      <c r="X2" s="466"/>
      <c r="Y2" s="466"/>
      <c r="Z2" s="466"/>
      <c r="AA2" s="466"/>
      <c r="AB2" s="466"/>
      <c r="AC2" s="134" t="str">
        <f>IF('（東京都送付用）①'!AC2="","",'（東京都送付用）①'!AC2)</f>
        <v/>
      </c>
      <c r="AD2" s="134" t="str">
        <f>IF('（東京都送付用）①'!AD2="","",'（東京都送付用）①'!AD2)</f>
        <v/>
      </c>
      <c r="AE2" s="134" t="str">
        <f>IF('（東京都送付用）①'!AE2="","",'（東京都送付用）①'!AE2)</f>
        <v/>
      </c>
      <c r="AF2" s="134" t="str">
        <f>IF('（東京都送付用）①'!AF2="","",'（東京都送付用）①'!AF2)</f>
        <v/>
      </c>
      <c r="AG2" s="134" t="str">
        <f>IF('（東京都送付用）①'!AG2="","",'（東京都送付用）①'!AG2)</f>
        <v/>
      </c>
      <c r="AH2" s="134" t="str">
        <f>IF('（東京都送付用）①'!AH2="","",'（東京都送付用）①'!AH2)</f>
        <v/>
      </c>
      <c r="AI2" s="134" t="str">
        <f>IF('（東京都送付用）①'!AI2="","",'（東京都送付用）①'!AI2)</f>
        <v/>
      </c>
      <c r="AJ2" s="134" t="str">
        <f>IF('（東京都送付用）①'!AJ2="","",'（東京都送付用）①'!AJ2)</f>
        <v/>
      </c>
      <c r="AK2" s="134" t="str">
        <f>IF('（東京都送付用）①'!AK2="","",'（東京都送付用）①'!AK2)</f>
        <v/>
      </c>
      <c r="AL2" s="134" t="str">
        <f>IF('（東京都送付用）①'!AL2="","",'（東京都送付用）①'!AL2)</f>
        <v/>
      </c>
      <c r="AM2" s="134" t="str">
        <f>IF('（東京都送付用）①'!AM2="","",'（東京都送付用）①'!AM2)</f>
        <v/>
      </c>
      <c r="AN2" s="134" t="str">
        <f>IF('（東京都送付用）①'!AN2="","",'（東京都送付用）①'!AN2)</f>
        <v/>
      </c>
    </row>
    <row r="3" spans="1:40" ht="9.6" customHeight="1" thickBot="1">
      <c r="U3" s="98"/>
      <c r="V3" s="98"/>
      <c r="W3" s="98"/>
      <c r="X3" s="98"/>
      <c r="Y3" s="98"/>
      <c r="Z3" s="98"/>
      <c r="AA3" s="98"/>
      <c r="AB3" s="98"/>
      <c r="AC3" s="98"/>
      <c r="AD3" s="98"/>
      <c r="AE3" s="98"/>
      <c r="AF3" s="98"/>
      <c r="AG3" s="98"/>
      <c r="AH3" s="98"/>
      <c r="AI3" s="98"/>
    </row>
    <row r="4" spans="1:40" ht="120" customHeight="1" thickBot="1">
      <c r="E4" s="413" t="s">
        <v>277</v>
      </c>
      <c r="F4" s="413"/>
      <c r="G4" s="413"/>
      <c r="H4" s="413"/>
      <c r="I4" s="413"/>
      <c r="J4" s="413"/>
      <c r="K4" s="413"/>
      <c r="L4" s="413"/>
      <c r="M4" s="413"/>
      <c r="N4" s="413"/>
      <c r="O4" s="413"/>
      <c r="P4" s="413"/>
      <c r="Q4" s="413"/>
      <c r="R4" s="413"/>
      <c r="S4" s="413"/>
      <c r="T4" s="413"/>
      <c r="U4" s="413"/>
      <c r="V4" s="413"/>
      <c r="W4" s="413"/>
      <c r="AC4" s="414" t="s">
        <v>1</v>
      </c>
      <c r="AD4" s="415"/>
      <c r="AE4" s="415"/>
      <c r="AF4" s="415"/>
      <c r="AG4" s="416"/>
      <c r="AH4" s="135" t="str">
        <f>IF('（東京都送付用）①'!AH4="","",'（東京都送付用）①'!AH4)</f>
        <v/>
      </c>
      <c r="AI4" s="135" t="str">
        <f>IF('（東京都送付用）①'!AI4="","",'（東京都送付用）①'!AI4)</f>
        <v/>
      </c>
      <c r="AJ4" s="135" t="str">
        <f>IF('（東京都送付用）①'!AJ4="","",'（東京都送付用）①'!AJ4)</f>
        <v/>
      </c>
      <c r="AK4" s="135" t="str">
        <f>IF('（東京都送付用）①'!AK4="","",'（東京都送付用）①'!AK4)</f>
        <v/>
      </c>
      <c r="AL4" s="135" t="str">
        <f>IF('（東京都送付用）①'!AL4="","",'（東京都送付用）①'!AL4)</f>
        <v/>
      </c>
      <c r="AM4" s="135" t="str">
        <f>IF('（東京都送付用）①'!AM4="","",'（東京都送付用）①'!AM4)</f>
        <v/>
      </c>
      <c r="AN4" s="135" t="str">
        <f>IF('（東京都送付用）①'!AN4="","",'（東京都送付用）①'!AN4)</f>
        <v/>
      </c>
    </row>
    <row r="5" spans="1:40" ht="33.6" customHeight="1">
      <c r="E5" s="101"/>
      <c r="F5" s="101"/>
      <c r="G5" s="101"/>
      <c r="H5" s="101"/>
      <c r="I5" s="101"/>
      <c r="J5" s="101"/>
      <c r="K5" s="101"/>
      <c r="L5" s="101"/>
      <c r="M5" s="101"/>
      <c r="N5" s="101"/>
      <c r="O5" s="101"/>
      <c r="P5" s="101"/>
      <c r="Q5" s="101"/>
      <c r="R5" s="101"/>
      <c r="S5" s="101"/>
      <c r="T5" s="101"/>
      <c r="U5" s="101"/>
      <c r="V5" s="101"/>
      <c r="W5" s="101"/>
      <c r="AH5" s="109"/>
    </row>
    <row r="6" spans="1:40" ht="79.95" customHeight="1">
      <c r="E6" s="101"/>
      <c r="F6" s="101"/>
      <c r="G6" s="101"/>
      <c r="H6" s="101"/>
      <c r="I6" s="101"/>
      <c r="J6" s="101"/>
      <c r="K6" s="101"/>
      <c r="L6" s="101"/>
      <c r="M6" s="101"/>
      <c r="N6" s="101"/>
      <c r="O6" s="101"/>
      <c r="P6" s="101"/>
      <c r="Q6" s="101"/>
      <c r="R6" s="101"/>
      <c r="S6" s="101"/>
      <c r="T6" s="101"/>
      <c r="U6" s="101"/>
      <c r="V6" s="101"/>
      <c r="W6" s="101"/>
      <c r="AE6" s="417" t="s">
        <v>172</v>
      </c>
      <c r="AF6" s="417"/>
      <c r="AG6" s="417"/>
      <c r="AH6" s="417"/>
      <c r="AI6" s="417"/>
      <c r="AJ6" s="417"/>
      <c r="AK6" s="417"/>
      <c r="AL6" s="417"/>
      <c r="AM6" s="417"/>
      <c r="AN6" s="417"/>
    </row>
    <row r="7" spans="1:40" ht="79.95" customHeight="1">
      <c r="AE7" s="418"/>
      <c r="AF7" s="418"/>
      <c r="AG7" s="418"/>
      <c r="AH7" s="418"/>
      <c r="AI7" s="418"/>
      <c r="AJ7" s="418"/>
      <c r="AK7" s="418"/>
      <c r="AL7" s="418"/>
      <c r="AM7" s="418"/>
      <c r="AN7" s="418"/>
    </row>
    <row r="8" spans="1:40" ht="79.95" customHeight="1">
      <c r="B8" s="102" t="s">
        <v>3</v>
      </c>
      <c r="AE8" s="418"/>
      <c r="AF8" s="418"/>
      <c r="AG8" s="418"/>
      <c r="AH8" s="418"/>
      <c r="AI8" s="418"/>
      <c r="AJ8" s="418"/>
      <c r="AK8" s="418"/>
      <c r="AL8" s="418"/>
      <c r="AM8" s="418"/>
      <c r="AN8" s="418"/>
    </row>
    <row r="9" spans="1:40" ht="79.95" customHeight="1">
      <c r="AE9" s="418"/>
      <c r="AF9" s="418"/>
      <c r="AG9" s="418"/>
      <c r="AH9" s="418"/>
      <c r="AI9" s="418"/>
      <c r="AJ9" s="418"/>
      <c r="AK9" s="418"/>
      <c r="AL9" s="418"/>
      <c r="AM9" s="418"/>
      <c r="AN9" s="418"/>
    </row>
    <row r="10" spans="1:40" ht="79.95" customHeight="1">
      <c r="R10" s="419" t="str">
        <f>IF('（東京都送付用）①'!R10="","",'（東京都送付用）①'!R10)</f>
        <v>令和</v>
      </c>
      <c r="S10" s="419"/>
      <c r="T10" s="419"/>
      <c r="U10" s="419"/>
      <c r="V10" s="103" t="s">
        <v>4</v>
      </c>
      <c r="W10" s="419" t="str">
        <f>'（東京都送付用）①'!W10</f>
        <v/>
      </c>
      <c r="X10" s="419"/>
      <c r="Y10" s="103" t="s">
        <v>5</v>
      </c>
      <c r="Z10" s="419" t="str">
        <f>'（東京都送付用）①'!Z10</f>
        <v/>
      </c>
      <c r="AA10" s="419"/>
      <c r="AB10" s="103" t="s">
        <v>6</v>
      </c>
      <c r="AE10" s="418"/>
      <c r="AF10" s="418"/>
      <c r="AG10" s="418"/>
      <c r="AH10" s="418"/>
      <c r="AI10" s="418"/>
      <c r="AJ10" s="418"/>
      <c r="AK10" s="418"/>
      <c r="AL10" s="418"/>
      <c r="AM10" s="418"/>
      <c r="AN10" s="418"/>
    </row>
    <row r="11" spans="1:40" ht="60" customHeight="1">
      <c r="T11" s="104"/>
      <c r="U11" s="104"/>
      <c r="V11" s="104"/>
      <c r="W11" s="104"/>
      <c r="X11" s="104"/>
      <c r="Y11" s="104"/>
      <c r="Z11" s="104"/>
      <c r="AA11" s="104"/>
    </row>
    <row r="12" spans="1:40" ht="60" customHeight="1">
      <c r="B12" s="405" t="s">
        <v>200</v>
      </c>
      <c r="C12" s="405"/>
      <c r="D12" s="405"/>
      <c r="E12" s="405"/>
      <c r="F12" s="405"/>
      <c r="G12" s="405"/>
      <c r="H12" s="405"/>
      <c r="I12" s="405"/>
      <c r="J12" s="405"/>
      <c r="K12" s="405"/>
      <c r="L12" s="405"/>
      <c r="M12" s="405"/>
      <c r="N12" s="405"/>
      <c r="O12" s="405"/>
      <c r="P12" s="405"/>
      <c r="Q12" s="405"/>
      <c r="R12" s="405"/>
      <c r="S12" s="405"/>
      <c r="T12" s="405"/>
      <c r="U12" s="405"/>
      <c r="V12" s="405"/>
      <c r="W12" s="405"/>
      <c r="X12" s="405"/>
      <c r="Y12" s="136"/>
      <c r="Z12" s="272" t="s">
        <v>23</v>
      </c>
      <c r="AA12" s="272"/>
      <c r="AB12" s="272"/>
      <c r="AC12" s="272"/>
      <c r="AD12" s="272"/>
      <c r="AE12" s="272"/>
      <c r="AF12" s="137"/>
      <c r="AG12" s="272" t="s">
        <v>24</v>
      </c>
      <c r="AH12" s="272"/>
      <c r="AI12" s="272"/>
      <c r="AJ12" s="272"/>
      <c r="AK12" s="272"/>
      <c r="AL12" s="272"/>
      <c r="AM12" s="272"/>
      <c r="AN12" s="138"/>
    </row>
    <row r="13" spans="1:40" ht="60" customHeight="1">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136"/>
      <c r="Z13" s="272"/>
      <c r="AA13" s="272"/>
      <c r="AB13" s="272"/>
      <c r="AC13" s="272"/>
      <c r="AD13" s="272"/>
      <c r="AE13" s="272"/>
      <c r="AF13" s="137"/>
      <c r="AG13" s="272"/>
      <c r="AH13" s="272"/>
      <c r="AI13" s="272"/>
      <c r="AJ13" s="272"/>
      <c r="AK13" s="272"/>
      <c r="AL13" s="272"/>
      <c r="AM13" s="272"/>
      <c r="AN13" s="138"/>
    </row>
    <row r="14" spans="1:40" ht="75" customHeight="1">
      <c r="B14" s="107" t="s">
        <v>198</v>
      </c>
      <c r="C14" s="139"/>
      <c r="D14" s="139"/>
      <c r="E14" s="139"/>
      <c r="F14" s="139"/>
      <c r="G14" s="103"/>
      <c r="H14" s="103"/>
      <c r="I14" s="103"/>
      <c r="J14" s="107" t="s">
        <v>156</v>
      </c>
      <c r="K14" s="406" t="str">
        <f>IF('（東京都送付用）①'!K14="","",'（東京都送付用）①'!K14)</f>
        <v>（選択してください）</v>
      </c>
      <c r="L14" s="406"/>
      <c r="M14" s="406"/>
      <c r="N14" s="406"/>
      <c r="O14" s="406"/>
      <c r="P14" s="406"/>
      <c r="Q14" s="406"/>
      <c r="R14" s="406"/>
      <c r="S14" s="406"/>
      <c r="T14" s="406"/>
      <c r="U14" s="406"/>
      <c r="V14" s="406"/>
      <c r="W14" s="406"/>
      <c r="X14" s="406"/>
      <c r="Y14" s="139" t="s">
        <v>157</v>
      </c>
      <c r="Z14" s="263" t="str">
        <f>IF('（東京都送付用）①'!Z14="","",'（東京都送付用）①'!Z14)</f>
        <v>（選択してください）</v>
      </c>
      <c r="AA14" s="263"/>
      <c r="AB14" s="263"/>
      <c r="AC14" s="263"/>
      <c r="AD14" s="263"/>
      <c r="AE14" s="263"/>
      <c r="AF14" s="140"/>
      <c r="AG14" s="263" t="str">
        <f>IF('（東京都送付用）①'!AG14="","",'（東京都送付用）①'!AG14)</f>
        <v/>
      </c>
      <c r="AH14" s="263"/>
      <c r="AI14" s="263"/>
      <c r="AJ14" s="263"/>
      <c r="AK14" s="263"/>
      <c r="AL14" s="263"/>
      <c r="AM14" s="263"/>
      <c r="AN14" s="141"/>
    </row>
    <row r="15" spans="1:40" ht="60" customHeight="1">
      <c r="B15" s="111" t="s">
        <v>158</v>
      </c>
      <c r="C15" s="103"/>
      <c r="D15" s="103"/>
      <c r="E15" s="103"/>
      <c r="F15" s="103"/>
      <c r="G15" s="103"/>
      <c r="H15" s="103"/>
      <c r="I15" s="103"/>
      <c r="J15" s="103"/>
      <c r="K15" s="103"/>
      <c r="L15" s="103"/>
      <c r="M15" s="107" t="s">
        <v>156</v>
      </c>
      <c r="N15" s="407" t="str">
        <f>IF('（東京都送付用）①'!N15="","",'（東京都送付用）①'!N15)</f>
        <v>（選択してください）</v>
      </c>
      <c r="O15" s="407"/>
      <c r="P15" s="407"/>
      <c r="Q15" s="407"/>
      <c r="R15" s="407"/>
      <c r="S15" s="407"/>
      <c r="T15" s="407"/>
      <c r="U15" s="407"/>
      <c r="V15" s="407"/>
      <c r="W15" s="407"/>
      <c r="X15" s="107" t="s">
        <v>157</v>
      </c>
      <c r="Y15" s="142"/>
      <c r="Z15" s="263"/>
      <c r="AA15" s="263"/>
      <c r="AB15" s="263"/>
      <c r="AC15" s="263"/>
      <c r="AD15" s="263"/>
      <c r="AE15" s="263"/>
      <c r="AF15" s="140"/>
      <c r="AG15" s="263"/>
      <c r="AH15" s="263"/>
      <c r="AI15" s="263"/>
      <c r="AJ15" s="263"/>
      <c r="AK15" s="263"/>
      <c r="AL15" s="263"/>
      <c r="AM15" s="263"/>
      <c r="AN15" s="141"/>
    </row>
    <row r="16" spans="1:40" ht="60" customHeight="1">
      <c r="B16" s="111" t="s">
        <v>159</v>
      </c>
      <c r="C16" s="103"/>
      <c r="D16" s="103"/>
      <c r="E16" s="103"/>
      <c r="F16" s="103"/>
      <c r="G16" s="103"/>
      <c r="H16" s="103"/>
      <c r="I16" s="103"/>
      <c r="J16" s="103"/>
      <c r="K16" s="103"/>
      <c r="L16" s="103"/>
      <c r="M16" s="103"/>
      <c r="N16" s="103"/>
      <c r="O16" s="103"/>
      <c r="P16" s="103"/>
      <c r="Q16" s="103"/>
      <c r="R16" s="103"/>
      <c r="S16" s="103"/>
      <c r="T16" s="139"/>
      <c r="U16" s="103"/>
      <c r="V16" s="140"/>
      <c r="W16" s="140"/>
      <c r="X16" s="140"/>
      <c r="Y16" s="143"/>
      <c r="Z16" s="263"/>
      <c r="AA16" s="263"/>
      <c r="AB16" s="263"/>
      <c r="AC16" s="263"/>
      <c r="AD16" s="263"/>
      <c r="AE16" s="263"/>
      <c r="AF16" s="140"/>
      <c r="AG16" s="263"/>
      <c r="AH16" s="263"/>
      <c r="AI16" s="263"/>
      <c r="AJ16" s="263"/>
      <c r="AK16" s="263"/>
      <c r="AL16" s="263"/>
      <c r="AM16" s="263"/>
      <c r="AN16" s="141"/>
    </row>
    <row r="17" spans="2:40" ht="60" customHeight="1">
      <c r="B17" s="109"/>
      <c r="C17" s="109"/>
      <c r="D17" s="109"/>
      <c r="E17" s="109"/>
      <c r="F17" s="109"/>
      <c r="G17" s="109"/>
      <c r="H17" s="109"/>
      <c r="I17" s="109"/>
      <c r="J17" s="109"/>
      <c r="K17" s="109"/>
      <c r="L17" s="109"/>
      <c r="M17" s="109"/>
      <c r="N17" s="109"/>
      <c r="O17" s="109"/>
      <c r="P17" s="109"/>
      <c r="Q17" s="109"/>
      <c r="R17" s="109"/>
      <c r="S17" s="109"/>
      <c r="T17" s="144"/>
      <c r="U17" s="109"/>
      <c r="V17" s="141"/>
      <c r="W17" s="141"/>
      <c r="X17" s="141"/>
      <c r="Y17" s="141"/>
      <c r="Z17" s="263"/>
      <c r="AA17" s="263"/>
      <c r="AB17" s="263"/>
      <c r="AC17" s="263"/>
      <c r="AD17" s="263"/>
      <c r="AE17" s="263"/>
      <c r="AF17" s="140"/>
      <c r="AG17" s="263"/>
      <c r="AH17" s="263"/>
      <c r="AI17" s="263"/>
      <c r="AJ17" s="263"/>
      <c r="AK17" s="263"/>
      <c r="AL17" s="263"/>
      <c r="AM17" s="263"/>
      <c r="AN17" s="141"/>
    </row>
    <row r="18" spans="2:40" ht="7.2" customHeight="1" thickBot="1">
      <c r="B18" s="114"/>
      <c r="C18" s="114"/>
      <c r="D18" s="114"/>
      <c r="E18" s="114"/>
      <c r="F18" s="114"/>
      <c r="G18" s="114"/>
      <c r="H18" s="114"/>
      <c r="I18" s="114"/>
      <c r="J18" s="114"/>
      <c r="K18" s="114"/>
      <c r="L18" s="114"/>
      <c r="M18" s="114"/>
      <c r="N18" s="114"/>
      <c r="O18" s="114"/>
      <c r="P18" s="114"/>
      <c r="Q18" s="114"/>
      <c r="R18" s="114"/>
      <c r="S18" s="114"/>
      <c r="T18" s="104"/>
    </row>
    <row r="19" spans="2:40" ht="79.95" customHeight="1">
      <c r="B19" s="389" t="s">
        <v>13</v>
      </c>
      <c r="C19" s="390"/>
      <c r="D19" s="391"/>
      <c r="E19" s="392" t="s">
        <v>7</v>
      </c>
      <c r="F19" s="392"/>
      <c r="G19" s="392"/>
      <c r="H19" s="392"/>
      <c r="I19" s="393"/>
      <c r="J19" s="145" t="str">
        <f>IF('（東京都送付用）①'!J19="","",'（東京都送付用）①'!J19)</f>
        <v/>
      </c>
      <c r="K19" s="145" t="str">
        <f>IF('（東京都送付用）①'!K19="","",'（東京都送付用）①'!K19)</f>
        <v/>
      </c>
      <c r="L19" s="145" t="str">
        <f>IF('（東京都送付用）①'!L19="","",'（東京都送付用）①'!L19)</f>
        <v/>
      </c>
      <c r="M19" s="145" t="str">
        <f>IF('（東京都送付用）①'!M19="","",'（東京都送付用）①'!M19)</f>
        <v/>
      </c>
      <c r="N19" s="145" t="str">
        <f>IF('（東京都送付用）①'!N19="","",'（東京都送付用）①'!N19)</f>
        <v/>
      </c>
      <c r="O19" s="145" t="str">
        <f>IF('（東京都送付用）①'!O19="","",'（東京都送付用）①'!O19)</f>
        <v/>
      </c>
      <c r="P19" s="145" t="str">
        <f>IF('（東京都送付用）①'!P19="","",'（東京都送付用）①'!P19)</f>
        <v/>
      </c>
      <c r="Q19" s="145" t="str">
        <f>IF('（東京都送付用）①'!Q19="","",'（東京都送付用）①'!Q19)</f>
        <v/>
      </c>
      <c r="R19" s="145" t="str">
        <f>IF('（東京都送付用）①'!R19="","",'（東京都送付用）①'!R19)</f>
        <v/>
      </c>
      <c r="S19" s="145" t="str">
        <f>IF('（東京都送付用）①'!S19="","",'（東京都送付用）①'!S19)</f>
        <v/>
      </c>
      <c r="T19" s="145" t="str">
        <f>IF('（東京都送付用）①'!T19="","",'（東京都送付用）①'!T19)</f>
        <v/>
      </c>
      <c r="U19" s="145" t="str">
        <f>IF('（東京都送付用）①'!U19="","",'（東京都送付用）①'!U19)</f>
        <v/>
      </c>
      <c r="V19" s="145" t="str">
        <f>IF('（東京都送付用）①'!V19="","",'（東京都送付用）①'!V19)</f>
        <v/>
      </c>
      <c r="W19" s="145" t="str">
        <f>IF('（東京都送付用）①'!W19="","",'（東京都送付用）①'!W19)</f>
        <v/>
      </c>
      <c r="X19" s="145" t="str">
        <f>IF('（東京都送付用）①'!X19="","",'（東京都送付用）①'!X19)</f>
        <v/>
      </c>
      <c r="Y19" s="145" t="str">
        <f>IF('（東京都送付用）①'!Y19="","",'（東京都送付用）①'!Y19)</f>
        <v/>
      </c>
      <c r="Z19" s="145" t="str">
        <f>IF('（東京都送付用）①'!Z19="","",'（東京都送付用）①'!Z19)</f>
        <v/>
      </c>
      <c r="AA19" s="145" t="str">
        <f>IF('（東京都送付用）①'!AA19="","",'（東京都送付用）①'!AA19)</f>
        <v/>
      </c>
      <c r="AB19" s="145" t="str">
        <f>IF('（東京都送付用）①'!AB19="","",'（東京都送付用）①'!AB19)</f>
        <v/>
      </c>
      <c r="AC19" s="145" t="str">
        <f>IF('（東京都送付用）①'!AC19="","",'（東京都送付用）①'!AC19)</f>
        <v/>
      </c>
      <c r="AD19" s="394" t="s">
        <v>11</v>
      </c>
      <c r="AE19" s="395"/>
      <c r="AF19" s="393" t="str">
        <f>IF('（東京都送付用）①'!AF19="","",'（東京都送付用）①'!AF19)</f>
        <v>（年号を選択してください）</v>
      </c>
      <c r="AG19" s="538"/>
      <c r="AH19" s="538"/>
      <c r="AI19" s="538"/>
      <c r="AJ19" s="538"/>
      <c r="AK19" s="538"/>
      <c r="AL19" s="538"/>
      <c r="AM19" s="538"/>
      <c r="AN19" s="539"/>
    </row>
    <row r="20" spans="2:40" ht="79.95" customHeight="1">
      <c r="B20" s="280"/>
      <c r="C20" s="281"/>
      <c r="D20" s="282"/>
      <c r="E20" s="263" t="s">
        <v>173</v>
      </c>
      <c r="F20" s="263"/>
      <c r="G20" s="263"/>
      <c r="H20" s="263"/>
      <c r="I20" s="263"/>
      <c r="J20" s="365" t="s">
        <v>8</v>
      </c>
      <c r="K20" s="366"/>
      <c r="L20" s="366"/>
      <c r="M20" s="366"/>
      <c r="N20" s="366"/>
      <c r="O20" s="366"/>
      <c r="P20" s="366"/>
      <c r="Q20" s="366"/>
      <c r="R20" s="366"/>
      <c r="S20" s="367"/>
      <c r="T20" s="365" t="s">
        <v>9</v>
      </c>
      <c r="U20" s="366"/>
      <c r="V20" s="366"/>
      <c r="W20" s="366"/>
      <c r="X20" s="366"/>
      <c r="Y20" s="366"/>
      <c r="Z20" s="366"/>
      <c r="AA20" s="366"/>
      <c r="AB20" s="366"/>
      <c r="AC20" s="367"/>
      <c r="AD20" s="289"/>
      <c r="AE20" s="291"/>
      <c r="AF20" s="461" t="s">
        <v>4</v>
      </c>
      <c r="AG20" s="462"/>
      <c r="AH20" s="463"/>
      <c r="AI20" s="461" t="s">
        <v>5</v>
      </c>
      <c r="AJ20" s="462"/>
      <c r="AK20" s="463"/>
      <c r="AL20" s="461" t="s">
        <v>6</v>
      </c>
      <c r="AM20" s="462"/>
      <c r="AN20" s="464"/>
    </row>
    <row r="21" spans="2:40" ht="160.05000000000001" customHeight="1">
      <c r="B21" s="280"/>
      <c r="C21" s="281"/>
      <c r="D21" s="282"/>
      <c r="E21" s="343"/>
      <c r="F21" s="343"/>
      <c r="G21" s="343"/>
      <c r="H21" s="343"/>
      <c r="I21" s="343"/>
      <c r="J21" s="320" t="str">
        <f>IF('（東京都送付用）①'!J21="","",'（東京都送付用）①'!J21)</f>
        <v/>
      </c>
      <c r="K21" s="321"/>
      <c r="L21" s="321"/>
      <c r="M21" s="321"/>
      <c r="N21" s="321"/>
      <c r="O21" s="321"/>
      <c r="P21" s="321"/>
      <c r="Q21" s="321"/>
      <c r="R21" s="321"/>
      <c r="S21" s="375"/>
      <c r="T21" s="320" t="str">
        <f>IF('（東京都送付用）①'!T21="","",'（東京都送付用）①'!T21)</f>
        <v/>
      </c>
      <c r="U21" s="321"/>
      <c r="V21" s="321"/>
      <c r="W21" s="321"/>
      <c r="X21" s="321"/>
      <c r="Y21" s="321"/>
      <c r="Z21" s="321"/>
      <c r="AA21" s="321"/>
      <c r="AB21" s="321"/>
      <c r="AC21" s="375"/>
      <c r="AD21" s="289"/>
      <c r="AE21" s="291"/>
      <c r="AF21" s="354" t="str">
        <f>IF('（東京都送付用）①'!AF21="","",'（東京都送付用）①'!AF21)</f>
        <v/>
      </c>
      <c r="AG21" s="355"/>
      <c r="AH21" s="356"/>
      <c r="AI21" s="354" t="str">
        <f>IF('（東京都送付用）①'!AI21="","",'（東京都送付用）①'!AI21)</f>
        <v/>
      </c>
      <c r="AJ21" s="355"/>
      <c r="AK21" s="356"/>
      <c r="AL21" s="354" t="str">
        <f>IF('（東京都送付用）①'!AL21="","",'（東京都送付用）①'!AL21)</f>
        <v/>
      </c>
      <c r="AM21" s="355"/>
      <c r="AN21" s="357"/>
    </row>
    <row r="22" spans="2:40" ht="79.95" customHeight="1">
      <c r="B22" s="280"/>
      <c r="C22" s="281"/>
      <c r="D22" s="282"/>
      <c r="E22" s="263" t="s">
        <v>174</v>
      </c>
      <c r="F22" s="263"/>
      <c r="G22" s="263"/>
      <c r="H22" s="263"/>
      <c r="I22" s="388"/>
      <c r="J22" s="316" t="s">
        <v>10</v>
      </c>
      <c r="K22" s="264"/>
      <c r="L22" s="264"/>
      <c r="M22" s="264"/>
      <c r="N22" s="317" t="str">
        <f>IF('（東京都送付用）①'!N22="","",'（東京都送付用）①'!N22)</f>
        <v/>
      </c>
      <c r="O22" s="317"/>
      <c r="P22" s="317"/>
      <c r="Q22" s="146" t="s">
        <v>165</v>
      </c>
      <c r="R22" s="382" t="str">
        <f>IF('（東京都送付用）①'!R22="","",'（東京都送付用）①'!R22)</f>
        <v/>
      </c>
      <c r="S22" s="382"/>
      <c r="T22" s="382"/>
      <c r="U22" s="382"/>
      <c r="V22" s="421"/>
      <c r="W22" s="421"/>
      <c r="X22" s="421"/>
      <c r="Y22" s="421"/>
      <c r="Z22" s="421"/>
      <c r="AA22" s="421"/>
      <c r="AB22" s="421"/>
      <c r="AC22" s="421"/>
      <c r="AD22" s="421"/>
      <c r="AE22" s="421"/>
      <c r="AF22" s="421"/>
      <c r="AG22" s="421"/>
      <c r="AH22" s="421"/>
      <c r="AI22" s="421"/>
      <c r="AJ22" s="421"/>
      <c r="AK22" s="421"/>
      <c r="AL22" s="421"/>
      <c r="AM22" s="421"/>
      <c r="AN22" s="458"/>
    </row>
    <row r="23" spans="2:40" ht="160.05000000000001" customHeight="1">
      <c r="B23" s="280"/>
      <c r="C23" s="281"/>
      <c r="D23" s="282"/>
      <c r="E23" s="263"/>
      <c r="F23" s="263"/>
      <c r="G23" s="263"/>
      <c r="H23" s="263"/>
      <c r="I23" s="388"/>
      <c r="J23" s="320" t="str">
        <f>IF('（東京都送付用）①'!J23="","",'（東京都送付用）①'!J23)</f>
        <v/>
      </c>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2"/>
    </row>
    <row r="24" spans="2:40" ht="79.95" customHeight="1" thickBot="1">
      <c r="B24" s="283"/>
      <c r="C24" s="284"/>
      <c r="D24" s="285"/>
      <c r="E24" s="263"/>
      <c r="F24" s="263"/>
      <c r="G24" s="263"/>
      <c r="H24" s="263"/>
      <c r="I24" s="388"/>
      <c r="J24" s="459"/>
      <c r="K24" s="460"/>
      <c r="L24" s="460"/>
      <c r="M24" s="460"/>
      <c r="N24" s="460"/>
      <c r="O24" s="460"/>
      <c r="P24" s="460"/>
      <c r="Q24" s="460"/>
      <c r="R24" s="460"/>
      <c r="S24" s="460"/>
      <c r="T24" s="460"/>
      <c r="U24" s="460"/>
      <c r="V24" s="460"/>
      <c r="W24" s="460"/>
      <c r="X24" s="266" t="s">
        <v>12</v>
      </c>
      <c r="Y24" s="266"/>
      <c r="Z24" s="266"/>
      <c r="AA24" s="266"/>
      <c r="AB24" s="403" t="str">
        <f>IF('（東京都送付用）①'!AB24="","",'（東京都送付用）①'!AB24)</f>
        <v/>
      </c>
      <c r="AC24" s="403"/>
      <c r="AD24" s="403"/>
      <c r="AE24" s="147" t="s">
        <v>166</v>
      </c>
      <c r="AF24" s="403" t="str">
        <f>IF('（東京都送付用）①'!AF24="","",'（東京都送付用）①'!AF24)</f>
        <v/>
      </c>
      <c r="AG24" s="403"/>
      <c r="AH24" s="403"/>
      <c r="AI24" s="403"/>
      <c r="AJ24" s="147" t="s">
        <v>167</v>
      </c>
      <c r="AK24" s="403" t="str">
        <f>IF('（東京都送付用）①'!AK24="","",'（東京都送付用）①'!AK24)</f>
        <v/>
      </c>
      <c r="AL24" s="403"/>
      <c r="AM24" s="403"/>
      <c r="AN24" s="404"/>
    </row>
    <row r="25" spans="2:40" ht="79.95" customHeight="1">
      <c r="B25" s="358" t="s">
        <v>14</v>
      </c>
      <c r="C25" s="359"/>
      <c r="D25" s="360"/>
      <c r="E25" s="364" t="s">
        <v>173</v>
      </c>
      <c r="F25" s="364"/>
      <c r="G25" s="364"/>
      <c r="H25" s="364"/>
      <c r="I25" s="364"/>
      <c r="J25" s="365" t="s">
        <v>8</v>
      </c>
      <c r="K25" s="366"/>
      <c r="L25" s="366"/>
      <c r="M25" s="366"/>
      <c r="N25" s="366"/>
      <c r="O25" s="366"/>
      <c r="P25" s="366"/>
      <c r="Q25" s="366"/>
      <c r="R25" s="366"/>
      <c r="S25" s="367"/>
      <c r="T25" s="365" t="s">
        <v>9</v>
      </c>
      <c r="U25" s="366"/>
      <c r="V25" s="366"/>
      <c r="W25" s="366"/>
      <c r="X25" s="366"/>
      <c r="Y25" s="366"/>
      <c r="Z25" s="366"/>
      <c r="AA25" s="366"/>
      <c r="AB25" s="366"/>
      <c r="AC25" s="367"/>
      <c r="AD25" s="368" t="s">
        <v>164</v>
      </c>
      <c r="AE25" s="369"/>
      <c r="AF25" s="369"/>
      <c r="AG25" s="372" t="str">
        <f>IF('（東京都送付用）①'!AG25="","",'（東京都送付用）①'!AG25)</f>
        <v xml:space="preserve"> </v>
      </c>
      <c r="AH25" s="373"/>
      <c r="AI25" s="373"/>
      <c r="AJ25" s="373"/>
      <c r="AK25" s="373"/>
      <c r="AL25" s="373"/>
      <c r="AM25" s="373"/>
      <c r="AN25" s="374"/>
    </row>
    <row r="26" spans="2:40" ht="79.95" customHeight="1">
      <c r="B26" s="361"/>
      <c r="C26" s="362"/>
      <c r="D26" s="363"/>
      <c r="E26" s="263"/>
      <c r="F26" s="263"/>
      <c r="G26" s="263"/>
      <c r="H26" s="263"/>
      <c r="I26" s="263"/>
      <c r="J26" s="320" t="str">
        <f>IF('（東京都送付用）①'!J26="","",'（東京都送付用）①'!J26)</f>
        <v/>
      </c>
      <c r="K26" s="321"/>
      <c r="L26" s="321"/>
      <c r="M26" s="321"/>
      <c r="N26" s="321"/>
      <c r="O26" s="321"/>
      <c r="P26" s="321"/>
      <c r="Q26" s="321"/>
      <c r="R26" s="321"/>
      <c r="S26" s="375"/>
      <c r="T26" s="320" t="str">
        <f>IF('（東京都送付用）①'!T26="","",'（東京都送付用）①'!T26)</f>
        <v/>
      </c>
      <c r="U26" s="321"/>
      <c r="V26" s="321"/>
      <c r="W26" s="321"/>
      <c r="X26" s="321"/>
      <c r="Y26" s="321"/>
      <c r="Z26" s="321"/>
      <c r="AA26" s="321"/>
      <c r="AB26" s="321"/>
      <c r="AC26" s="375"/>
      <c r="AD26" s="368"/>
      <c r="AE26" s="369"/>
      <c r="AF26" s="369"/>
      <c r="AG26" s="372"/>
      <c r="AH26" s="373"/>
      <c r="AI26" s="373"/>
      <c r="AJ26" s="373"/>
      <c r="AK26" s="373"/>
      <c r="AL26" s="373"/>
      <c r="AM26" s="373"/>
      <c r="AN26" s="374"/>
    </row>
    <row r="27" spans="2:40" ht="79.95" customHeight="1">
      <c r="B27" s="361"/>
      <c r="C27" s="362"/>
      <c r="D27" s="363"/>
      <c r="E27" s="263"/>
      <c r="F27" s="263"/>
      <c r="G27" s="263"/>
      <c r="H27" s="263"/>
      <c r="I27" s="263"/>
      <c r="J27" s="376"/>
      <c r="K27" s="377"/>
      <c r="L27" s="377"/>
      <c r="M27" s="377"/>
      <c r="N27" s="377"/>
      <c r="O27" s="377"/>
      <c r="P27" s="377"/>
      <c r="Q27" s="377"/>
      <c r="R27" s="377"/>
      <c r="S27" s="378"/>
      <c r="T27" s="376"/>
      <c r="U27" s="377"/>
      <c r="V27" s="377"/>
      <c r="W27" s="377"/>
      <c r="X27" s="377"/>
      <c r="Y27" s="377"/>
      <c r="Z27" s="377"/>
      <c r="AA27" s="377"/>
      <c r="AB27" s="377"/>
      <c r="AC27" s="378"/>
      <c r="AD27" s="370"/>
      <c r="AE27" s="371"/>
      <c r="AF27" s="371"/>
      <c r="AG27" s="379" t="str">
        <f>IF('（東京都送付用）①'!AG27="","",'（東京都送付用）①'!AG27)</f>
        <v/>
      </c>
      <c r="AH27" s="380"/>
      <c r="AI27" s="380"/>
      <c r="AJ27" s="380"/>
      <c r="AK27" s="380"/>
      <c r="AL27" s="380"/>
      <c r="AM27" s="380"/>
      <c r="AN27" s="381"/>
    </row>
    <row r="28" spans="2:40" ht="79.95" customHeight="1">
      <c r="B28" s="361"/>
      <c r="C28" s="362"/>
      <c r="D28" s="363"/>
      <c r="E28" s="263" t="s">
        <v>174</v>
      </c>
      <c r="F28" s="263"/>
      <c r="G28" s="263"/>
      <c r="H28" s="263"/>
      <c r="I28" s="263"/>
      <c r="J28" s="316" t="s">
        <v>10</v>
      </c>
      <c r="K28" s="264"/>
      <c r="L28" s="264"/>
      <c r="M28" s="264"/>
      <c r="N28" s="317" t="str">
        <f>IF('（東京都送付用）①'!N28="","",'（東京都送付用）①'!N28)</f>
        <v/>
      </c>
      <c r="O28" s="317"/>
      <c r="P28" s="317"/>
      <c r="Q28" s="146" t="s">
        <v>165</v>
      </c>
      <c r="R28" s="382" t="str">
        <f>IF('（東京都送付用）①'!R28="","",'（東京都送付用）①'!R28)</f>
        <v/>
      </c>
      <c r="S28" s="382"/>
      <c r="T28" s="382"/>
      <c r="U28" s="382"/>
      <c r="V28" s="421"/>
      <c r="W28" s="421"/>
      <c r="X28" s="421"/>
      <c r="Y28" s="421"/>
      <c r="Z28" s="421"/>
      <c r="AA28" s="421"/>
      <c r="AB28" s="421"/>
      <c r="AC28" s="421"/>
      <c r="AD28" s="421"/>
      <c r="AE28" s="421"/>
      <c r="AF28" s="421"/>
      <c r="AG28" s="421"/>
      <c r="AH28" s="421"/>
      <c r="AI28" s="421"/>
      <c r="AJ28" s="421"/>
      <c r="AK28" s="421"/>
      <c r="AL28" s="421"/>
      <c r="AM28" s="421"/>
      <c r="AN28" s="458"/>
    </row>
    <row r="29" spans="2:40" ht="160.05000000000001" customHeight="1">
      <c r="B29" s="361"/>
      <c r="C29" s="362"/>
      <c r="D29" s="363"/>
      <c r="E29" s="263"/>
      <c r="F29" s="263"/>
      <c r="G29" s="263"/>
      <c r="H29" s="263"/>
      <c r="I29" s="263"/>
      <c r="J29" s="320" t="str">
        <f>IF('（東京都送付用）①'!J29="","",'（東京都送付用）①'!J29)</f>
        <v/>
      </c>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2"/>
    </row>
    <row r="30" spans="2:40" ht="79.95" customHeight="1" thickBot="1">
      <c r="B30" s="361"/>
      <c r="C30" s="362"/>
      <c r="D30" s="363"/>
      <c r="E30" s="343"/>
      <c r="F30" s="343"/>
      <c r="G30" s="343"/>
      <c r="H30" s="343"/>
      <c r="I30" s="343"/>
      <c r="J30" s="459"/>
      <c r="K30" s="460"/>
      <c r="L30" s="460"/>
      <c r="M30" s="460"/>
      <c r="N30" s="460"/>
      <c r="O30" s="460"/>
      <c r="P30" s="460"/>
      <c r="Q30" s="460"/>
      <c r="R30" s="460"/>
      <c r="S30" s="460"/>
      <c r="T30" s="460"/>
      <c r="U30" s="460"/>
      <c r="V30" s="460"/>
      <c r="W30" s="460"/>
      <c r="X30" s="266" t="s">
        <v>12</v>
      </c>
      <c r="Y30" s="266"/>
      <c r="Z30" s="273"/>
      <c r="AA30" s="273"/>
      <c r="AB30" s="386" t="str">
        <f>'（東京都送付用）①'!AB30</f>
        <v/>
      </c>
      <c r="AC30" s="386"/>
      <c r="AD30" s="386"/>
      <c r="AE30" s="148" t="s">
        <v>166</v>
      </c>
      <c r="AF30" s="386" t="str">
        <f>'（東京都送付用）①'!AF30</f>
        <v/>
      </c>
      <c r="AG30" s="386"/>
      <c r="AH30" s="386"/>
      <c r="AI30" s="386"/>
      <c r="AJ30" s="148" t="s">
        <v>167</v>
      </c>
      <c r="AK30" s="386" t="str">
        <f>'（東京都送付用）①'!AK30</f>
        <v/>
      </c>
      <c r="AL30" s="386"/>
      <c r="AM30" s="386"/>
      <c r="AN30" s="387"/>
    </row>
    <row r="31" spans="2:40" ht="79.95" customHeight="1" thickTop="1">
      <c r="B31" s="437" t="s">
        <v>163</v>
      </c>
      <c r="C31" s="438"/>
      <c r="D31" s="438"/>
      <c r="E31" s="438"/>
      <c r="F31" s="438"/>
      <c r="G31" s="149" t="str">
        <f>'（東京都送付用）①'!G31</f>
        <v>□</v>
      </c>
      <c r="H31" s="277" t="s">
        <v>44</v>
      </c>
      <c r="I31" s="278"/>
      <c r="J31" s="278"/>
      <c r="K31" s="278"/>
      <c r="L31" s="278"/>
      <c r="M31" s="278"/>
      <c r="N31" s="278"/>
      <c r="O31" s="278"/>
      <c r="P31" s="278"/>
      <c r="Q31" s="278"/>
      <c r="R31" s="278"/>
      <c r="S31" s="278"/>
      <c r="T31" s="278"/>
      <c r="U31" s="278"/>
      <c r="V31" s="278"/>
      <c r="W31" s="278"/>
      <c r="X31" s="278"/>
      <c r="Y31" s="279"/>
      <c r="Z31" s="345" t="s">
        <v>169</v>
      </c>
      <c r="AA31" s="346"/>
      <c r="AB31" s="346"/>
      <c r="AC31" s="346"/>
      <c r="AD31" s="346"/>
      <c r="AE31" s="346"/>
      <c r="AF31" s="346"/>
      <c r="AG31" s="347"/>
      <c r="AH31" s="328" t="str">
        <f>IF('（東京都送付用）①'!AH31="","",'（東京都送付用）①'!AH31)</f>
        <v/>
      </c>
      <c r="AI31" s="328"/>
      <c r="AJ31" s="328" t="s">
        <v>4</v>
      </c>
      <c r="AK31" s="328" t="str">
        <f>IF('（東京都送付用）①'!AK31="","",'（東京都送付用）①'!AK31)</f>
        <v/>
      </c>
      <c r="AL31" s="328" t="s">
        <v>5</v>
      </c>
      <c r="AM31" s="328" t="str">
        <f>IF('（東京都送付用）①'!AM31="","",'（東京都送付用）①'!AM31)</f>
        <v/>
      </c>
      <c r="AN31" s="331" t="s">
        <v>6</v>
      </c>
    </row>
    <row r="32" spans="2:40" ht="79.95" customHeight="1">
      <c r="B32" s="439"/>
      <c r="C32" s="440"/>
      <c r="D32" s="440"/>
      <c r="E32" s="440"/>
      <c r="F32" s="440"/>
      <c r="G32" s="149" t="str">
        <f>'（東京都送付用）①'!G32</f>
        <v>□</v>
      </c>
      <c r="H32" s="7" t="s">
        <v>160</v>
      </c>
      <c r="I32" s="8"/>
      <c r="J32" s="8"/>
      <c r="K32" s="8"/>
      <c r="L32" s="8"/>
      <c r="M32" s="8"/>
      <c r="N32" s="334" t="str">
        <f>IF('（東京都送付用）①'!N32="","",'（東京都送付用）①'!N32)</f>
        <v/>
      </c>
      <c r="O32" s="334"/>
      <c r="P32" s="12" t="s">
        <v>186</v>
      </c>
      <c r="Q32" s="150"/>
      <c r="R32" s="8"/>
      <c r="S32" s="8"/>
      <c r="T32" s="8"/>
      <c r="U32" s="8"/>
      <c r="V32" s="8"/>
      <c r="W32" s="8"/>
      <c r="X32" s="8"/>
      <c r="Y32" s="9"/>
      <c r="Z32" s="348"/>
      <c r="AA32" s="302"/>
      <c r="AB32" s="302"/>
      <c r="AC32" s="302"/>
      <c r="AD32" s="302"/>
      <c r="AE32" s="302"/>
      <c r="AF32" s="302"/>
      <c r="AG32" s="349"/>
      <c r="AH32" s="329"/>
      <c r="AI32" s="329"/>
      <c r="AJ32" s="329"/>
      <c r="AK32" s="329"/>
      <c r="AL32" s="329"/>
      <c r="AM32" s="329"/>
      <c r="AN32" s="332"/>
    </row>
    <row r="33" spans="2:40" ht="79.95" customHeight="1">
      <c r="B33" s="439"/>
      <c r="C33" s="440"/>
      <c r="D33" s="440"/>
      <c r="E33" s="440"/>
      <c r="F33" s="440"/>
      <c r="G33" s="149" t="str">
        <f>'（東京都送付用）①'!G33</f>
        <v>□</v>
      </c>
      <c r="H33" s="335" t="s">
        <v>168</v>
      </c>
      <c r="I33" s="336"/>
      <c r="J33" s="336"/>
      <c r="K33" s="336"/>
      <c r="L33" s="336"/>
      <c r="M33" s="336"/>
      <c r="N33" s="336"/>
      <c r="O33" s="336"/>
      <c r="P33" s="336"/>
      <c r="Q33" s="336"/>
      <c r="R33" s="336"/>
      <c r="S33" s="336"/>
      <c r="T33" s="336"/>
      <c r="U33" s="336"/>
      <c r="V33" s="336"/>
      <c r="W33" s="336"/>
      <c r="X33" s="336"/>
      <c r="Y33" s="336"/>
      <c r="Z33" s="350"/>
      <c r="AA33" s="304"/>
      <c r="AB33" s="304"/>
      <c r="AC33" s="304"/>
      <c r="AD33" s="304"/>
      <c r="AE33" s="304"/>
      <c r="AF33" s="304"/>
      <c r="AG33" s="351"/>
      <c r="AH33" s="329"/>
      <c r="AI33" s="329"/>
      <c r="AJ33" s="330"/>
      <c r="AK33" s="330"/>
      <c r="AL33" s="330"/>
      <c r="AM33" s="330"/>
      <c r="AN33" s="333"/>
    </row>
    <row r="34" spans="2:40" ht="79.95" customHeight="1">
      <c r="B34" s="439"/>
      <c r="C34" s="440"/>
      <c r="D34" s="440"/>
      <c r="E34" s="440"/>
      <c r="F34" s="440"/>
      <c r="G34" s="149" t="str">
        <f>'（東京都送付用）①'!G34</f>
        <v>□</v>
      </c>
      <c r="H34" s="22" t="s">
        <v>161</v>
      </c>
      <c r="I34" s="8"/>
      <c r="J34" s="8"/>
      <c r="K34" s="8"/>
      <c r="L34" s="8"/>
      <c r="M34" s="8"/>
      <c r="N34" s="8"/>
      <c r="O34" s="8"/>
      <c r="P34" s="8"/>
      <c r="Q34" s="334" t="str">
        <f>IF('（東京都送付用）①'!Q34="","",'（東京都送付用）①'!Q34)</f>
        <v/>
      </c>
      <c r="R34" s="334"/>
      <c r="S34" s="21" t="s">
        <v>162</v>
      </c>
      <c r="T34" s="103"/>
      <c r="U34" s="8"/>
      <c r="V34" s="8"/>
      <c r="W34" s="8"/>
      <c r="X34" s="8"/>
      <c r="Y34" s="8"/>
      <c r="Z34" s="448" t="s">
        <v>170</v>
      </c>
      <c r="AA34" s="449"/>
      <c r="AB34" s="449"/>
      <c r="AC34" s="449"/>
      <c r="AD34" s="449"/>
      <c r="AE34" s="449"/>
      <c r="AF34" s="449"/>
      <c r="AG34" s="450"/>
      <c r="AH34" s="454" t="str">
        <f>IF('（東京都送付用）①'!AH34="","",'（東京都送付用）①'!AH34)</f>
        <v/>
      </c>
      <c r="AI34" s="454" t="str">
        <f>IF('（東京都送付用）①'!AI34="","",'（東京都送付用）①'!AI34)</f>
        <v/>
      </c>
      <c r="AJ34" s="454" t="str">
        <f>IF('（東京都送付用）①'!AJ34="","",'（東京都送付用）①'!AJ34)</f>
        <v/>
      </c>
      <c r="AK34" s="454" t="str">
        <f>IF('（東京都送付用）①'!AK34="","",'（東京都送付用）①'!AK34)</f>
        <v/>
      </c>
      <c r="AL34" s="454" t="str">
        <f>IF('（東京都送付用）①'!AL34="","",'（東京都送付用）①'!AL34)</f>
        <v/>
      </c>
      <c r="AM34" s="454" t="str">
        <f>IF('（東京都送付用）①'!AM34="","",'（東京都送付用）①'!AM34)</f>
        <v/>
      </c>
      <c r="AN34" s="456" t="str">
        <f>IF('（東京都送付用）①'!AN34="","",'（東京都送付用）①'!AN34)</f>
        <v/>
      </c>
    </row>
    <row r="35" spans="2:40" ht="79.95" customHeight="1" thickBot="1">
      <c r="B35" s="274" t="s">
        <v>192</v>
      </c>
      <c r="C35" s="275"/>
      <c r="D35" s="275"/>
      <c r="E35" s="275"/>
      <c r="F35" s="276"/>
      <c r="G35" s="149" t="str">
        <f>'（東京都送付用）①'!G35</f>
        <v>□</v>
      </c>
      <c r="H35" s="277" t="s">
        <v>4405</v>
      </c>
      <c r="I35" s="278"/>
      <c r="J35" s="278"/>
      <c r="K35" s="278"/>
      <c r="L35" s="278"/>
      <c r="M35" s="278"/>
      <c r="N35" s="278"/>
      <c r="O35" s="278"/>
      <c r="P35" s="278"/>
      <c r="Q35" s="278"/>
      <c r="R35" s="278"/>
      <c r="S35" s="278"/>
      <c r="T35" s="278"/>
      <c r="U35" s="278"/>
      <c r="V35" s="278"/>
      <c r="W35" s="278"/>
      <c r="X35" s="278"/>
      <c r="Y35" s="279"/>
      <c r="Z35" s="451"/>
      <c r="AA35" s="452"/>
      <c r="AB35" s="452"/>
      <c r="AC35" s="452"/>
      <c r="AD35" s="452"/>
      <c r="AE35" s="452"/>
      <c r="AF35" s="452"/>
      <c r="AG35" s="453"/>
      <c r="AH35" s="455"/>
      <c r="AI35" s="455"/>
      <c r="AJ35" s="455"/>
      <c r="AK35" s="455"/>
      <c r="AL35" s="455"/>
      <c r="AM35" s="455"/>
      <c r="AN35" s="457"/>
    </row>
    <row r="36" spans="2:40" ht="79.95" customHeight="1" thickTop="1">
      <c r="B36" s="280" t="s">
        <v>144</v>
      </c>
      <c r="C36" s="281"/>
      <c r="D36" s="282"/>
      <c r="E36" s="424" t="s">
        <v>196</v>
      </c>
      <c r="F36" s="425"/>
      <c r="G36" s="426"/>
      <c r="H36" s="295" t="str">
        <f>IF('（東京都送付用）①'!H36="","",'（東京都送付用）①'!H36)</f>
        <v/>
      </c>
      <c r="I36" s="296"/>
      <c r="J36" s="296"/>
      <c r="K36" s="296"/>
      <c r="L36" s="296"/>
      <c r="M36" s="296"/>
      <c r="N36" s="296"/>
      <c r="O36" s="296"/>
      <c r="P36" s="296"/>
      <c r="Q36" s="296"/>
      <c r="R36" s="296"/>
      <c r="S36" s="296"/>
      <c r="T36" s="296"/>
      <c r="U36" s="296"/>
      <c r="V36" s="296"/>
      <c r="W36" s="296"/>
      <c r="X36" s="296"/>
      <c r="Y36" s="296"/>
      <c r="Z36" s="296"/>
      <c r="AA36" s="296"/>
      <c r="AB36" s="296"/>
      <c r="AC36" s="297"/>
      <c r="AD36" s="433" t="s">
        <v>145</v>
      </c>
      <c r="AE36" s="434"/>
      <c r="AF36" s="434"/>
      <c r="AG36" s="305" t="str">
        <f>IF('（東京都送付用）①'!AG36="","",'（東京都送付用）①'!AG36)</f>
        <v/>
      </c>
      <c r="AH36" s="306"/>
      <c r="AI36" s="306"/>
      <c r="AJ36" s="306"/>
      <c r="AK36" s="306"/>
      <c r="AL36" s="306"/>
      <c r="AM36" s="306"/>
      <c r="AN36" s="307"/>
    </row>
    <row r="37" spans="2:40" ht="79.95" customHeight="1">
      <c r="B37" s="280"/>
      <c r="C37" s="281"/>
      <c r="D37" s="282"/>
      <c r="E37" s="427"/>
      <c r="F37" s="428"/>
      <c r="G37" s="429"/>
      <c r="H37" s="295"/>
      <c r="I37" s="296"/>
      <c r="J37" s="296"/>
      <c r="K37" s="296"/>
      <c r="L37" s="296"/>
      <c r="M37" s="296"/>
      <c r="N37" s="296"/>
      <c r="O37" s="296"/>
      <c r="P37" s="296"/>
      <c r="Q37" s="296"/>
      <c r="R37" s="296"/>
      <c r="S37" s="296"/>
      <c r="T37" s="296"/>
      <c r="U37" s="296"/>
      <c r="V37" s="296"/>
      <c r="W37" s="296"/>
      <c r="X37" s="296"/>
      <c r="Y37" s="296"/>
      <c r="Z37" s="296"/>
      <c r="AA37" s="296"/>
      <c r="AB37" s="296"/>
      <c r="AC37" s="297"/>
      <c r="AD37" s="433"/>
      <c r="AE37" s="434"/>
      <c r="AF37" s="434"/>
      <c r="AG37" s="305"/>
      <c r="AH37" s="306"/>
      <c r="AI37" s="306"/>
      <c r="AJ37" s="306"/>
      <c r="AK37" s="306"/>
      <c r="AL37" s="306"/>
      <c r="AM37" s="306"/>
      <c r="AN37" s="307"/>
    </row>
    <row r="38" spans="2:40" ht="79.95" customHeight="1">
      <c r="B38" s="280"/>
      <c r="C38" s="281"/>
      <c r="D38" s="282"/>
      <c r="E38" s="430"/>
      <c r="F38" s="431"/>
      <c r="G38" s="432"/>
      <c r="H38" s="298"/>
      <c r="I38" s="299"/>
      <c r="J38" s="299"/>
      <c r="K38" s="299"/>
      <c r="L38" s="299"/>
      <c r="M38" s="299"/>
      <c r="N38" s="299"/>
      <c r="O38" s="299"/>
      <c r="P38" s="299"/>
      <c r="Q38" s="299"/>
      <c r="R38" s="299"/>
      <c r="S38" s="299"/>
      <c r="T38" s="299"/>
      <c r="U38" s="299"/>
      <c r="V38" s="299"/>
      <c r="W38" s="299"/>
      <c r="X38" s="299"/>
      <c r="Y38" s="299"/>
      <c r="Z38" s="299"/>
      <c r="AA38" s="299"/>
      <c r="AB38" s="299"/>
      <c r="AC38" s="300"/>
      <c r="AD38" s="435"/>
      <c r="AE38" s="436"/>
      <c r="AF38" s="436"/>
      <c r="AG38" s="308"/>
      <c r="AH38" s="309"/>
      <c r="AI38" s="309"/>
      <c r="AJ38" s="309"/>
      <c r="AK38" s="309"/>
      <c r="AL38" s="309"/>
      <c r="AM38" s="309"/>
      <c r="AN38" s="310"/>
    </row>
    <row r="39" spans="2:40" ht="79.95" customHeight="1">
      <c r="B39" s="280"/>
      <c r="C39" s="281"/>
      <c r="D39" s="282"/>
      <c r="E39" s="424" t="s">
        <v>197</v>
      </c>
      <c r="F39" s="425"/>
      <c r="G39" s="426"/>
      <c r="H39" s="316" t="s">
        <v>10</v>
      </c>
      <c r="I39" s="264"/>
      <c r="J39" s="264"/>
      <c r="K39" s="264"/>
      <c r="L39" s="317" t="str">
        <f>IF('（東京都送付用）①'!L39="","",'（東京都送付用）①'!L39)</f>
        <v/>
      </c>
      <c r="M39" s="317"/>
      <c r="N39" s="317"/>
      <c r="O39" s="146" t="s">
        <v>165</v>
      </c>
      <c r="P39" s="317" t="str">
        <f>IF('（東京都送付用）①'!P39="","",'（東京都送付用）①'!P39)</f>
        <v/>
      </c>
      <c r="Q39" s="317"/>
      <c r="R39" s="317"/>
      <c r="S39" s="317"/>
      <c r="T39" s="444"/>
      <c r="U39" s="444"/>
      <c r="V39" s="444"/>
      <c r="W39" s="444"/>
      <c r="X39" s="444"/>
      <c r="Y39" s="444"/>
      <c r="Z39" s="444"/>
      <c r="AA39" s="444"/>
      <c r="AB39" s="444"/>
      <c r="AC39" s="444"/>
      <c r="AD39" s="444"/>
      <c r="AE39" s="444"/>
      <c r="AF39" s="444"/>
      <c r="AG39" s="444"/>
      <c r="AH39" s="444"/>
      <c r="AI39" s="444"/>
      <c r="AJ39" s="444"/>
      <c r="AK39" s="444"/>
      <c r="AL39" s="444"/>
      <c r="AM39" s="444"/>
      <c r="AN39" s="445"/>
    </row>
    <row r="40" spans="2:40" ht="160.05000000000001" customHeight="1">
      <c r="B40" s="280"/>
      <c r="C40" s="281"/>
      <c r="D40" s="282"/>
      <c r="E40" s="427"/>
      <c r="F40" s="428"/>
      <c r="G40" s="429"/>
      <c r="H40" s="320" t="str">
        <f>IF('（東京都送付用）①'!H40="","",'（東京都送付用）①'!H40)</f>
        <v/>
      </c>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2"/>
    </row>
    <row r="41" spans="2:40" ht="79.95" customHeight="1" thickBot="1">
      <c r="B41" s="283"/>
      <c r="C41" s="284"/>
      <c r="D41" s="285"/>
      <c r="E41" s="441"/>
      <c r="F41" s="442"/>
      <c r="G41" s="443"/>
      <c r="H41" s="446"/>
      <c r="I41" s="447"/>
      <c r="J41" s="447"/>
      <c r="K41" s="447"/>
      <c r="L41" s="447"/>
      <c r="M41" s="447"/>
      <c r="N41" s="447"/>
      <c r="O41" s="447"/>
      <c r="P41" s="447"/>
      <c r="Q41" s="447"/>
      <c r="R41" s="447"/>
      <c r="S41" s="447"/>
      <c r="T41" s="447"/>
      <c r="U41" s="447"/>
      <c r="V41" s="151" t="s">
        <v>12</v>
      </c>
      <c r="W41" s="151"/>
      <c r="X41" s="151"/>
      <c r="Y41" s="325" t="str">
        <f>IF('（東京都送付用）①'!Y41="","",'（東京都送付用）①'!Y41)</f>
        <v/>
      </c>
      <c r="Z41" s="326"/>
      <c r="AA41" s="326"/>
      <c r="AB41" s="326"/>
      <c r="AC41" s="152" t="s">
        <v>166</v>
      </c>
      <c r="AD41" s="325" t="str">
        <f>IF('（東京都送付用）①'!AD41="","",'（東京都送付用）①'!AD41)</f>
        <v/>
      </c>
      <c r="AE41" s="326"/>
      <c r="AF41" s="326"/>
      <c r="AG41" s="326"/>
      <c r="AH41" s="152" t="s">
        <v>167</v>
      </c>
      <c r="AI41" s="325" t="str">
        <f>IF('（東京都送付用）①'!AI41="","",'（東京都送付用）①'!AI41)</f>
        <v/>
      </c>
      <c r="AJ41" s="326"/>
      <c r="AK41" s="326"/>
      <c r="AL41" s="326"/>
      <c r="AM41" s="326"/>
      <c r="AN41" s="327"/>
    </row>
    <row r="42" spans="2:40" ht="34.950000000000003" customHeight="1">
      <c r="B42" s="267" t="s">
        <v>264</v>
      </c>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row>
    <row r="43" spans="2:40" ht="34.950000000000003" customHeight="1">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row>
    <row r="44" spans="2:40" ht="34.950000000000003" customHeight="1">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row>
    <row r="45" spans="2:40" ht="34.950000000000003" customHeight="1">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row>
    <row r="46" spans="2:40" ht="34.950000000000003" customHeight="1">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row>
    <row r="47" spans="2:40" ht="34.950000000000003" customHeight="1">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row>
    <row r="48" spans="2:40" ht="34.950000000000003" customHeight="1">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row>
    <row r="49" spans="2:40" ht="34.950000000000003" customHeight="1">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row>
    <row r="50" spans="2:40" ht="34.950000000000003" customHeight="1">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row>
    <row r="51" spans="2:40" ht="34.950000000000003" customHeight="1">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row>
    <row r="52" spans="2:40" ht="34.950000000000003" customHeight="1">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row>
    <row r="53" spans="2:40" ht="34.950000000000003" customHeight="1">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row>
    <row r="54" spans="2:40" ht="34.950000000000003" customHeight="1">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row>
    <row r="55" spans="2:40" ht="34.950000000000003" customHeight="1">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row>
    <row r="56" spans="2:40" ht="34.950000000000003" customHeight="1">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row>
    <row r="57" spans="2:40" ht="34.950000000000003" customHeight="1">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row>
    <row r="58" spans="2:40" ht="40.049999999999997" customHeight="1">
      <c r="B58" s="269" t="s">
        <v>171</v>
      </c>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1"/>
    </row>
    <row r="59" spans="2:40" ht="79.95" customHeight="1">
      <c r="C59" s="272" t="s">
        <v>185</v>
      </c>
      <c r="D59" s="272"/>
      <c r="E59" s="272"/>
      <c r="F59" s="272"/>
      <c r="G59" s="272"/>
      <c r="H59" s="272"/>
      <c r="I59" s="272"/>
      <c r="J59" s="263" t="s">
        <v>146</v>
      </c>
      <c r="K59" s="263"/>
      <c r="L59" s="263"/>
      <c r="M59" s="263"/>
      <c r="N59" s="263"/>
      <c r="O59" s="263"/>
      <c r="P59" s="263"/>
      <c r="Q59" s="153" t="str">
        <f>'（東京都送付用）①'!Q59</f>
        <v>□</v>
      </c>
      <c r="R59" s="421" t="s">
        <v>175</v>
      </c>
      <c r="S59" s="421"/>
      <c r="T59" s="421"/>
      <c r="U59" s="421"/>
      <c r="V59" s="421"/>
      <c r="W59" s="421"/>
      <c r="X59" s="421"/>
      <c r="Y59" s="154" t="str">
        <f>'（東京都送付用）①'!Y59</f>
        <v>□</v>
      </c>
      <c r="Z59" s="421" t="s">
        <v>176</v>
      </c>
      <c r="AA59" s="421"/>
      <c r="AB59" s="421"/>
      <c r="AC59" s="421"/>
      <c r="AD59" s="421"/>
      <c r="AE59" s="421"/>
      <c r="AF59" s="154" t="str">
        <f>'（東京都送付用）①'!AF59</f>
        <v>□</v>
      </c>
      <c r="AG59" s="421" t="s">
        <v>177</v>
      </c>
      <c r="AH59" s="421"/>
      <c r="AI59" s="421"/>
      <c r="AJ59" s="421"/>
      <c r="AK59" s="421"/>
      <c r="AL59" s="421"/>
      <c r="AM59" s="422"/>
      <c r="AN59" s="10"/>
    </row>
    <row r="60" spans="2:40" ht="79.95" customHeight="1">
      <c r="C60" s="272"/>
      <c r="D60" s="272"/>
      <c r="E60" s="272"/>
      <c r="F60" s="272"/>
      <c r="G60" s="272"/>
      <c r="H60" s="272"/>
      <c r="I60" s="272"/>
      <c r="J60" s="263"/>
      <c r="K60" s="263"/>
      <c r="L60" s="263"/>
      <c r="M60" s="263"/>
      <c r="N60" s="263"/>
      <c r="O60" s="263"/>
      <c r="P60" s="263"/>
      <c r="Q60" s="155" t="str">
        <f>'（東京都送付用）①'!Q60</f>
        <v>□</v>
      </c>
      <c r="R60" s="423" t="s">
        <v>178</v>
      </c>
      <c r="S60" s="423"/>
      <c r="T60" s="423"/>
      <c r="U60" s="423"/>
      <c r="V60" s="156" t="str">
        <f>'（東京都送付用）①'!V60</f>
        <v>□</v>
      </c>
      <c r="W60" s="423" t="s">
        <v>179</v>
      </c>
      <c r="X60" s="423"/>
      <c r="Y60" s="423"/>
      <c r="Z60" s="423"/>
      <c r="AA60" s="423"/>
      <c r="AB60" s="156" t="str">
        <f>'（東京都送付用）①'!AB60</f>
        <v>□</v>
      </c>
      <c r="AC60" s="420" t="s">
        <v>187</v>
      </c>
      <c r="AD60" s="420"/>
      <c r="AE60" s="420"/>
      <c r="AF60" s="420"/>
      <c r="AG60" s="420"/>
      <c r="AH60" s="420"/>
      <c r="AI60" s="420" t="str">
        <f>IF('（東京都送付用）①'!AI60="","",'（東京都送付用）①'!AI60)</f>
        <v/>
      </c>
      <c r="AJ60" s="420"/>
      <c r="AK60" s="420"/>
      <c r="AL60" s="420"/>
      <c r="AM60" s="128" t="s">
        <v>180</v>
      </c>
    </row>
    <row r="61" spans="2:40" ht="79.95" customHeight="1">
      <c r="B61" s="11"/>
      <c r="C61" s="272"/>
      <c r="D61" s="272"/>
      <c r="E61" s="272"/>
      <c r="F61" s="272"/>
      <c r="G61" s="272"/>
      <c r="H61" s="272"/>
      <c r="I61" s="272"/>
      <c r="J61" s="263" t="s">
        <v>147</v>
      </c>
      <c r="K61" s="263"/>
      <c r="L61" s="263"/>
      <c r="M61" s="263"/>
      <c r="N61" s="263"/>
      <c r="O61" s="263"/>
      <c r="P61" s="263"/>
      <c r="Q61" s="153" t="str">
        <f>'（東京都送付用）①'!Q61</f>
        <v>□</v>
      </c>
      <c r="R61" s="421" t="s">
        <v>175</v>
      </c>
      <c r="S61" s="421"/>
      <c r="T61" s="421"/>
      <c r="U61" s="421"/>
      <c r="V61" s="421"/>
      <c r="W61" s="421"/>
      <c r="X61" s="421"/>
      <c r="Y61" s="154" t="str">
        <f>'（東京都送付用）①'!Y61</f>
        <v>□</v>
      </c>
      <c r="Z61" s="421" t="s">
        <v>181</v>
      </c>
      <c r="AA61" s="421"/>
      <c r="AB61" s="421"/>
      <c r="AC61" s="421"/>
      <c r="AD61" s="421"/>
      <c r="AE61" s="421"/>
      <c r="AF61" s="154" t="str">
        <f>'（東京都送付用）①'!AF61</f>
        <v>□</v>
      </c>
      <c r="AG61" s="421" t="s">
        <v>182</v>
      </c>
      <c r="AH61" s="421"/>
      <c r="AI61" s="421"/>
      <c r="AJ61" s="421"/>
      <c r="AK61" s="421"/>
      <c r="AL61" s="421"/>
      <c r="AM61" s="422"/>
      <c r="AN61" s="10"/>
    </row>
    <row r="62" spans="2:40" ht="79.95" customHeight="1">
      <c r="B62" s="11"/>
      <c r="C62" s="272"/>
      <c r="D62" s="272"/>
      <c r="E62" s="272"/>
      <c r="F62" s="272"/>
      <c r="G62" s="272"/>
      <c r="H62" s="272"/>
      <c r="I62" s="272"/>
      <c r="J62" s="263"/>
      <c r="K62" s="263"/>
      <c r="L62" s="263"/>
      <c r="M62" s="263"/>
      <c r="N62" s="263"/>
      <c r="O62" s="263"/>
      <c r="P62" s="263"/>
      <c r="Q62" s="157" t="str">
        <f>'（東京都送付用）①'!Q62</f>
        <v>□</v>
      </c>
      <c r="R62" s="420" t="s">
        <v>183</v>
      </c>
      <c r="S62" s="420"/>
      <c r="T62" s="420"/>
      <c r="U62" s="420"/>
      <c r="V62" s="420"/>
      <c r="W62" s="420"/>
      <c r="X62" s="420"/>
      <c r="Y62" s="420"/>
      <c r="Z62" s="158" t="str">
        <f>'（東京都送付用）①'!Z62</f>
        <v>□</v>
      </c>
      <c r="AA62" s="420" t="s">
        <v>184</v>
      </c>
      <c r="AB62" s="420"/>
      <c r="AC62" s="420"/>
      <c r="AD62" s="420"/>
      <c r="AE62" s="420" t="str">
        <f>IF('（東京都送付用）①'!AE62="","",'（東京都送付用）①'!AE62)</f>
        <v/>
      </c>
      <c r="AF62" s="420"/>
      <c r="AG62" s="420"/>
      <c r="AH62" s="420"/>
      <c r="AI62" s="420"/>
      <c r="AJ62" s="420"/>
      <c r="AK62" s="420"/>
      <c r="AL62" s="420"/>
      <c r="AM62" s="131" t="s">
        <v>180</v>
      </c>
      <c r="AN62" s="10"/>
    </row>
    <row r="63" spans="2:40" ht="41.4">
      <c r="AI63" s="133" t="s">
        <v>194</v>
      </c>
    </row>
  </sheetData>
  <sheetProtection sheet="1" selectLockedCells="1"/>
  <mergeCells count="116">
    <mergeCell ref="C59:I62"/>
    <mergeCell ref="J59:P60"/>
    <mergeCell ref="J61:P62"/>
    <mergeCell ref="U2:AB2"/>
    <mergeCell ref="AC4:AG4"/>
    <mergeCell ref="AE6:AN6"/>
    <mergeCell ref="AE7:AN10"/>
    <mergeCell ref="R10:U10"/>
    <mergeCell ref="W10:X10"/>
    <mergeCell ref="Z10:AA10"/>
    <mergeCell ref="AG12:AM13"/>
    <mergeCell ref="AG14:AM17"/>
    <mergeCell ref="Z12:AE13"/>
    <mergeCell ref="Z14:AE17"/>
    <mergeCell ref="B12:X13"/>
    <mergeCell ref="K14:X14"/>
    <mergeCell ref="B19:D24"/>
    <mergeCell ref="E19:I19"/>
    <mergeCell ref="AD19:AE21"/>
    <mergeCell ref="AF19:AN19"/>
    <mergeCell ref="E20:I21"/>
    <mergeCell ref="J20:S20"/>
    <mergeCell ref="T20:AC20"/>
    <mergeCell ref="AF20:AH20"/>
    <mergeCell ref="AI20:AK20"/>
    <mergeCell ref="AL20:AN20"/>
    <mergeCell ref="J23:AN23"/>
    <mergeCell ref="J24:W24"/>
    <mergeCell ref="X24:AA24"/>
    <mergeCell ref="AB24:AD24"/>
    <mergeCell ref="AF24:AI24"/>
    <mergeCell ref="AK24:AN24"/>
    <mergeCell ref="J21:S21"/>
    <mergeCell ref="T21:AC21"/>
    <mergeCell ref="AF21:AH21"/>
    <mergeCell ref="AI21:AK21"/>
    <mergeCell ref="AL21:AN21"/>
    <mergeCell ref="V22:AN22"/>
    <mergeCell ref="E22:I24"/>
    <mergeCell ref="J22:M22"/>
    <mergeCell ref="N22:P22"/>
    <mergeCell ref="B25:D30"/>
    <mergeCell ref="E25:I27"/>
    <mergeCell ref="J25:S25"/>
    <mergeCell ref="T25:AC25"/>
    <mergeCell ref="AD25:AF27"/>
    <mergeCell ref="AG25:AN26"/>
    <mergeCell ref="J26:S27"/>
    <mergeCell ref="T26:AC27"/>
    <mergeCell ref="AG27:AN27"/>
    <mergeCell ref="E28:I30"/>
    <mergeCell ref="J28:M28"/>
    <mergeCell ref="N28:P28"/>
    <mergeCell ref="R28:U28"/>
    <mergeCell ref="V28:AN28"/>
    <mergeCell ref="J29:AN29"/>
    <mergeCell ref="J30:W30"/>
    <mergeCell ref="X30:AA30"/>
    <mergeCell ref="AB30:AD30"/>
    <mergeCell ref="AF30:AI30"/>
    <mergeCell ref="AK30:AN30"/>
    <mergeCell ref="R22:U22"/>
    <mergeCell ref="B35:F35"/>
    <mergeCell ref="Q34:R34"/>
    <mergeCell ref="H35:Y35"/>
    <mergeCell ref="AI34:AI35"/>
    <mergeCell ref="AJ34:AJ35"/>
    <mergeCell ref="B31:F34"/>
    <mergeCell ref="T39:AN39"/>
    <mergeCell ref="AM31:AM33"/>
    <mergeCell ref="AN31:AN33"/>
    <mergeCell ref="H33:Y33"/>
    <mergeCell ref="H31:Y31"/>
    <mergeCell ref="Z31:AG33"/>
    <mergeCell ref="AH31:AI33"/>
    <mergeCell ref="AJ31:AJ33"/>
    <mergeCell ref="AK31:AK33"/>
    <mergeCell ref="N32:O32"/>
    <mergeCell ref="AL31:AL33"/>
    <mergeCell ref="L39:N39"/>
    <mergeCell ref="P39:S39"/>
    <mergeCell ref="H40:AN40"/>
    <mergeCell ref="H41:U41"/>
    <mergeCell ref="Y41:AB41"/>
    <mergeCell ref="AD41:AG41"/>
    <mergeCell ref="AI41:AN41"/>
    <mergeCell ref="AK34:AK35"/>
    <mergeCell ref="AL34:AL35"/>
    <mergeCell ref="AM34:AM35"/>
    <mergeCell ref="AN34:AN35"/>
    <mergeCell ref="Z34:AG35"/>
    <mergeCell ref="AH34:AH35"/>
    <mergeCell ref="E4:W4"/>
    <mergeCell ref="N15:W15"/>
    <mergeCell ref="R62:Y62"/>
    <mergeCell ref="AA62:AD62"/>
    <mergeCell ref="AE62:AL62"/>
    <mergeCell ref="AC60:AH60"/>
    <mergeCell ref="AI60:AL60"/>
    <mergeCell ref="B36:D41"/>
    <mergeCell ref="AD36:AF38"/>
    <mergeCell ref="E36:G38"/>
    <mergeCell ref="H36:AC38"/>
    <mergeCell ref="E39:G41"/>
    <mergeCell ref="B42:AN57"/>
    <mergeCell ref="B58:AN58"/>
    <mergeCell ref="AG36:AN38"/>
    <mergeCell ref="R59:X59"/>
    <mergeCell ref="Z59:AE59"/>
    <mergeCell ref="AG59:AM59"/>
    <mergeCell ref="R60:U60"/>
    <mergeCell ref="W60:AA60"/>
    <mergeCell ref="R61:X61"/>
    <mergeCell ref="Z61:AE61"/>
    <mergeCell ref="AG61:AM61"/>
    <mergeCell ref="H39:K39"/>
  </mergeCells>
  <phoneticPr fontId="3"/>
  <dataValidations count="1">
    <dataValidation allowBlank="1" showDropDown="1" showInputMessage="1" showErrorMessage="1" sqref="AC2:AN2 AH4:AN4 J19:AC19" xr:uid="{0528A397-5E3B-457E-9654-17A3F2AE7FAF}"/>
  </dataValidations>
  <printOptions horizontalCentered="1"/>
  <pageMargins left="0" right="0" top="0" bottom="0" header="0" footer="0"/>
  <pageSetup paperSize="9" scale="1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3AB06-46A1-4AEB-AD81-3282AD84CCA7}">
  <sheetPr>
    <pageSetUpPr fitToPage="1"/>
  </sheetPr>
  <dimension ref="A1:AN63"/>
  <sheetViews>
    <sheetView zoomScale="25" zoomScaleNormal="25" workbookViewId="0">
      <selection activeCell="B7" sqref="B7:K9"/>
    </sheetView>
  </sheetViews>
  <sheetFormatPr defaultRowHeight="15"/>
  <cols>
    <col min="1" max="1" width="2.69921875" style="94" customWidth="1"/>
    <col min="2" max="4" width="4.59765625" style="94" customWidth="1"/>
    <col min="5" max="40" width="12.69921875" style="94" customWidth="1"/>
    <col min="41" max="41" width="2.69921875" style="1" customWidth="1"/>
    <col min="42" max="16384" width="8.796875" style="1"/>
  </cols>
  <sheetData>
    <row r="1" spans="1:40" ht="42" thickBot="1">
      <c r="A1" s="93" t="s">
        <v>0</v>
      </c>
      <c r="AG1" s="93" t="s">
        <v>149</v>
      </c>
    </row>
    <row r="2" spans="1:40" ht="64.95" customHeight="1" thickBot="1">
      <c r="U2" s="408" t="s">
        <v>2</v>
      </c>
      <c r="V2" s="409"/>
      <c r="W2" s="409"/>
      <c r="X2" s="409"/>
      <c r="Y2" s="409"/>
      <c r="Z2" s="409"/>
      <c r="AA2" s="409"/>
      <c r="AB2" s="409"/>
      <c r="AC2" s="410"/>
      <c r="AD2" s="411"/>
      <c r="AE2" s="411"/>
      <c r="AF2" s="411"/>
      <c r="AG2" s="411"/>
      <c r="AH2" s="411"/>
      <c r="AI2" s="411"/>
      <c r="AJ2" s="411"/>
      <c r="AK2" s="411"/>
      <c r="AL2" s="411"/>
      <c r="AM2" s="411"/>
      <c r="AN2" s="412"/>
    </row>
    <row r="3" spans="1:40" ht="64.95" customHeight="1" thickBot="1">
      <c r="U3" s="98"/>
      <c r="V3" s="98"/>
      <c r="W3" s="98"/>
      <c r="X3" s="98"/>
      <c r="Y3" s="98"/>
      <c r="Z3" s="98"/>
      <c r="AA3" s="98"/>
      <c r="AB3" s="98"/>
      <c r="AC3" s="98"/>
      <c r="AD3" s="98"/>
      <c r="AE3" s="98"/>
      <c r="AF3" s="98"/>
      <c r="AG3" s="98"/>
      <c r="AH3" s="98"/>
      <c r="AI3" s="98"/>
    </row>
    <row r="4" spans="1:40" ht="120" customHeight="1" thickBot="1">
      <c r="E4" s="413" t="s">
        <v>277</v>
      </c>
      <c r="F4" s="413"/>
      <c r="G4" s="413"/>
      <c r="H4" s="413"/>
      <c r="I4" s="413"/>
      <c r="J4" s="413"/>
      <c r="K4" s="413"/>
      <c r="L4" s="413"/>
      <c r="M4" s="413"/>
      <c r="N4" s="413"/>
      <c r="O4" s="413"/>
      <c r="P4" s="413"/>
      <c r="Q4" s="413"/>
      <c r="R4" s="413"/>
      <c r="S4" s="413"/>
      <c r="T4" s="413"/>
      <c r="U4" s="413"/>
      <c r="V4" s="413"/>
      <c r="W4" s="413"/>
      <c r="AC4" s="414" t="s">
        <v>1</v>
      </c>
      <c r="AD4" s="415"/>
      <c r="AE4" s="415"/>
      <c r="AF4" s="415"/>
      <c r="AG4" s="416"/>
      <c r="AH4" s="135" t="str">
        <f>IF('（東京都送付用）①'!AH4="","",'（東京都送付用）①'!AH4)</f>
        <v/>
      </c>
      <c r="AI4" s="135" t="str">
        <f>IF('（東京都送付用）①'!AI4="","",'（東京都送付用）①'!AI4)</f>
        <v/>
      </c>
      <c r="AJ4" s="135" t="str">
        <f>IF('（東京都送付用）①'!AJ4="","",'（東京都送付用）①'!AJ4)</f>
        <v/>
      </c>
      <c r="AK4" s="135" t="str">
        <f>IF('（東京都送付用）①'!AK4="","",'（東京都送付用）①'!AK4)</f>
        <v/>
      </c>
      <c r="AL4" s="135" t="str">
        <f>IF('（東京都送付用）①'!AL4="","",'（東京都送付用）①'!AL4)</f>
        <v/>
      </c>
      <c r="AM4" s="135" t="str">
        <f>IF('（東京都送付用）①'!AM4="","",'（東京都送付用）①'!AM4)</f>
        <v/>
      </c>
      <c r="AN4" s="135" t="str">
        <f>IF('（東京都送付用）①'!AN4="","",'（東京都送付用）①'!AN4)</f>
        <v/>
      </c>
    </row>
    <row r="5" spans="1:40" ht="64.95" customHeight="1"/>
    <row r="6" spans="1:40" ht="64.95" customHeight="1">
      <c r="AE6" s="417" t="s">
        <v>172</v>
      </c>
      <c r="AF6" s="417"/>
      <c r="AG6" s="417"/>
      <c r="AH6" s="417"/>
      <c r="AI6" s="417"/>
      <c r="AJ6" s="417"/>
      <c r="AK6" s="417"/>
      <c r="AL6" s="417"/>
      <c r="AM6" s="417"/>
      <c r="AN6" s="417"/>
    </row>
    <row r="7" spans="1:40" ht="70.05" customHeight="1">
      <c r="AE7" s="418"/>
      <c r="AF7" s="418"/>
      <c r="AG7" s="418"/>
      <c r="AH7" s="418"/>
      <c r="AI7" s="418"/>
      <c r="AJ7" s="418"/>
      <c r="AK7" s="418"/>
      <c r="AL7" s="418"/>
      <c r="AM7" s="418"/>
      <c r="AN7" s="418"/>
    </row>
    <row r="8" spans="1:40" ht="70.05" customHeight="1">
      <c r="B8" s="103" t="s">
        <v>3</v>
      </c>
      <c r="D8" s="93"/>
      <c r="E8" s="93"/>
      <c r="F8" s="93"/>
      <c r="G8" s="93"/>
      <c r="H8" s="93"/>
      <c r="I8" s="93"/>
      <c r="J8" s="93"/>
      <c r="K8" s="93"/>
      <c r="L8" s="93"/>
      <c r="M8" s="93"/>
      <c r="N8" s="93"/>
      <c r="O8" s="93"/>
      <c r="P8" s="93"/>
      <c r="Q8" s="93"/>
      <c r="R8" s="93"/>
      <c r="S8" s="93"/>
      <c r="T8" s="93"/>
      <c r="U8" s="93"/>
      <c r="V8" s="93"/>
      <c r="W8" s="93"/>
      <c r="X8" s="93"/>
      <c r="Y8" s="93"/>
      <c r="Z8" s="93"/>
      <c r="AA8" s="93"/>
      <c r="AB8" s="93"/>
      <c r="AE8" s="418"/>
      <c r="AF8" s="418"/>
      <c r="AG8" s="418"/>
      <c r="AH8" s="418"/>
      <c r="AI8" s="418"/>
      <c r="AJ8" s="418"/>
      <c r="AK8" s="418"/>
      <c r="AL8" s="418"/>
      <c r="AM8" s="418"/>
      <c r="AN8" s="418"/>
    </row>
    <row r="9" spans="1:40" ht="70.05" customHeight="1">
      <c r="D9" s="93"/>
      <c r="E9" s="93"/>
      <c r="F9" s="93"/>
      <c r="G9" s="93"/>
      <c r="H9" s="93"/>
      <c r="I9" s="93"/>
      <c r="J9" s="93"/>
      <c r="K9" s="93"/>
      <c r="L9" s="93"/>
      <c r="M9" s="93"/>
      <c r="N9" s="93"/>
      <c r="O9" s="93"/>
      <c r="P9" s="93"/>
      <c r="Q9" s="93"/>
      <c r="R9" s="93"/>
      <c r="S9" s="93"/>
      <c r="T9" s="93"/>
      <c r="U9" s="93"/>
      <c r="V9" s="93"/>
      <c r="W9" s="93"/>
      <c r="X9" s="93"/>
      <c r="Y9" s="93"/>
      <c r="Z9" s="93"/>
      <c r="AA9" s="93"/>
      <c r="AB9" s="93"/>
      <c r="AE9" s="418"/>
      <c r="AF9" s="418"/>
      <c r="AG9" s="418"/>
      <c r="AH9" s="418"/>
      <c r="AI9" s="418"/>
      <c r="AJ9" s="418"/>
      <c r="AK9" s="418"/>
      <c r="AL9" s="418"/>
      <c r="AM9" s="418"/>
      <c r="AN9" s="418"/>
    </row>
    <row r="10" spans="1:40" ht="70.05" customHeight="1">
      <c r="D10" s="93"/>
      <c r="E10" s="93"/>
      <c r="F10" s="93"/>
      <c r="G10" s="93"/>
      <c r="H10" s="93"/>
      <c r="I10" s="93"/>
      <c r="J10" s="93"/>
      <c r="K10" s="93"/>
      <c r="L10" s="93"/>
      <c r="M10" s="93"/>
      <c r="N10" s="93"/>
      <c r="O10" s="93"/>
      <c r="P10" s="93"/>
      <c r="Q10" s="93"/>
      <c r="R10" s="419" t="str">
        <f>IF('（東京都送付用）①'!R10="","",'（東京都送付用）①'!R10)</f>
        <v>令和</v>
      </c>
      <c r="S10" s="419"/>
      <c r="T10" s="419"/>
      <c r="U10" s="419"/>
      <c r="V10" s="103" t="s">
        <v>4</v>
      </c>
      <c r="W10" s="419" t="str">
        <f>IF('（東京都送付用）①'!W10="","",'（東京都送付用）①'!W10)</f>
        <v/>
      </c>
      <c r="X10" s="419"/>
      <c r="Y10" s="103" t="s">
        <v>5</v>
      </c>
      <c r="Z10" s="419" t="str">
        <f>IF('（東京都送付用）①'!Z10="","",'（東京都送付用）①'!Z10)</f>
        <v/>
      </c>
      <c r="AA10" s="419"/>
      <c r="AB10" s="103" t="s">
        <v>6</v>
      </c>
      <c r="AE10" s="418"/>
      <c r="AF10" s="418"/>
      <c r="AG10" s="418"/>
      <c r="AH10" s="418"/>
      <c r="AI10" s="418"/>
      <c r="AJ10" s="418"/>
      <c r="AK10" s="418"/>
      <c r="AL10" s="418"/>
      <c r="AM10" s="418"/>
      <c r="AN10" s="418"/>
    </row>
    <row r="11" spans="1:40" ht="64.95" customHeight="1">
      <c r="T11" s="104"/>
      <c r="U11" s="104"/>
      <c r="V11" s="104"/>
      <c r="W11" s="104"/>
      <c r="X11" s="104"/>
      <c r="Y11" s="104"/>
      <c r="Z11" s="104"/>
      <c r="AA11" s="104"/>
    </row>
    <row r="12" spans="1:40" ht="64.95" customHeight="1">
      <c r="B12" s="405" t="s">
        <v>200</v>
      </c>
      <c r="C12" s="405"/>
      <c r="D12" s="405"/>
      <c r="E12" s="405"/>
      <c r="F12" s="405"/>
      <c r="G12" s="405"/>
      <c r="H12" s="405"/>
      <c r="I12" s="405"/>
      <c r="J12" s="405"/>
      <c r="K12" s="405"/>
      <c r="L12" s="405"/>
      <c r="M12" s="405"/>
      <c r="N12" s="405"/>
      <c r="O12" s="405"/>
      <c r="P12" s="405"/>
      <c r="Q12" s="405"/>
      <c r="R12" s="405"/>
      <c r="S12" s="405"/>
      <c r="T12" s="405"/>
      <c r="U12" s="405"/>
      <c r="V12" s="405"/>
      <c r="W12" s="405"/>
      <c r="X12" s="405"/>
      <c r="Y12" s="10"/>
      <c r="Z12" s="272" t="s">
        <v>23</v>
      </c>
      <c r="AA12" s="272"/>
      <c r="AB12" s="272"/>
      <c r="AC12" s="272"/>
      <c r="AD12" s="272"/>
      <c r="AE12" s="272"/>
      <c r="AF12" s="137"/>
      <c r="AG12" s="272" t="s">
        <v>24</v>
      </c>
      <c r="AH12" s="272"/>
      <c r="AI12" s="272"/>
      <c r="AJ12" s="272"/>
      <c r="AK12" s="272"/>
      <c r="AL12" s="272"/>
      <c r="AM12" s="272"/>
      <c r="AN12" s="10"/>
    </row>
    <row r="13" spans="1:40" ht="64.95" customHeight="1">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10"/>
      <c r="Z13" s="272"/>
      <c r="AA13" s="272"/>
      <c r="AB13" s="272"/>
      <c r="AC13" s="272"/>
      <c r="AD13" s="272"/>
      <c r="AE13" s="272"/>
      <c r="AF13" s="137"/>
      <c r="AG13" s="272"/>
      <c r="AH13" s="272"/>
      <c r="AI13" s="272"/>
      <c r="AJ13" s="272"/>
      <c r="AK13" s="272"/>
      <c r="AL13" s="272"/>
      <c r="AM13" s="272"/>
      <c r="AN13" s="10"/>
    </row>
    <row r="14" spans="1:40" ht="75" customHeight="1">
      <c r="B14" s="107" t="s">
        <v>198</v>
      </c>
      <c r="C14" s="107"/>
      <c r="D14" s="107"/>
      <c r="E14" s="107"/>
      <c r="F14" s="107"/>
      <c r="G14" s="111"/>
      <c r="H14" s="111"/>
      <c r="I14" s="111"/>
      <c r="J14" s="107" t="s">
        <v>156</v>
      </c>
      <c r="K14" s="406" t="str">
        <f>IF('（東京都送付用）①'!K14="","",'（東京都送付用）①'!K14)</f>
        <v>（選択してください）</v>
      </c>
      <c r="L14" s="406"/>
      <c r="M14" s="406"/>
      <c r="N14" s="406"/>
      <c r="O14" s="406"/>
      <c r="P14" s="406"/>
      <c r="Q14" s="406"/>
      <c r="R14" s="406"/>
      <c r="S14" s="406"/>
      <c r="T14" s="406"/>
      <c r="U14" s="406"/>
      <c r="V14" s="406"/>
      <c r="W14" s="406"/>
      <c r="X14" s="406"/>
      <c r="Y14" s="107" t="s">
        <v>157</v>
      </c>
      <c r="Z14" s="263" t="str">
        <f>IF('（東京都送付用）①'!Z14="","",'（東京都送付用）①'!Z14)</f>
        <v>（選択してください）</v>
      </c>
      <c r="AA14" s="263"/>
      <c r="AB14" s="263"/>
      <c r="AC14" s="263"/>
      <c r="AD14" s="263"/>
      <c r="AE14" s="263"/>
      <c r="AF14" s="140"/>
      <c r="AG14" s="263" t="str">
        <f>IF('（東京都送付用）①'!AG14="","",'（東京都送付用）①'!AG14)</f>
        <v/>
      </c>
      <c r="AH14" s="263"/>
      <c r="AI14" s="263"/>
      <c r="AJ14" s="263"/>
      <c r="AK14" s="263"/>
      <c r="AL14" s="263"/>
      <c r="AM14" s="263"/>
      <c r="AN14" s="159"/>
    </row>
    <row r="15" spans="1:40" ht="64.95" customHeight="1">
      <c r="B15" s="111" t="s">
        <v>158</v>
      </c>
      <c r="C15" s="111"/>
      <c r="D15" s="111"/>
      <c r="E15" s="111"/>
      <c r="F15" s="111"/>
      <c r="G15" s="111"/>
      <c r="H15" s="111"/>
      <c r="I15" s="111"/>
      <c r="J15" s="111"/>
      <c r="K15" s="111"/>
      <c r="L15" s="111"/>
      <c r="M15" s="107" t="s">
        <v>156</v>
      </c>
      <c r="N15" s="407" t="str">
        <f>IF('（東京都送付用）①'!N15="","",'（東京都送付用）①'!N15)</f>
        <v>（選択してください）</v>
      </c>
      <c r="O15" s="407"/>
      <c r="P15" s="407"/>
      <c r="Q15" s="407"/>
      <c r="R15" s="407"/>
      <c r="S15" s="407"/>
      <c r="T15" s="407"/>
      <c r="U15" s="407"/>
      <c r="V15" s="407"/>
      <c r="W15" s="407"/>
      <c r="X15" s="107" t="s">
        <v>157</v>
      </c>
      <c r="Y15" s="159"/>
      <c r="Z15" s="263"/>
      <c r="AA15" s="263"/>
      <c r="AB15" s="263"/>
      <c r="AC15" s="263"/>
      <c r="AD15" s="263"/>
      <c r="AE15" s="263"/>
      <c r="AF15" s="140"/>
      <c r="AG15" s="263"/>
      <c r="AH15" s="263"/>
      <c r="AI15" s="263"/>
      <c r="AJ15" s="263"/>
      <c r="AK15" s="263"/>
      <c r="AL15" s="263"/>
      <c r="AM15" s="263"/>
      <c r="AN15" s="159"/>
    </row>
    <row r="16" spans="1:40" ht="64.95" customHeight="1">
      <c r="B16" s="111" t="s">
        <v>159</v>
      </c>
      <c r="C16" s="111"/>
      <c r="D16" s="111"/>
      <c r="E16" s="111"/>
      <c r="F16" s="111"/>
      <c r="G16" s="111"/>
      <c r="H16" s="111"/>
      <c r="I16" s="111"/>
      <c r="J16" s="111"/>
      <c r="K16" s="111"/>
      <c r="L16" s="111"/>
      <c r="M16" s="111"/>
      <c r="N16" s="111"/>
      <c r="O16" s="111"/>
      <c r="P16" s="111"/>
      <c r="Q16" s="111"/>
      <c r="R16" s="111"/>
      <c r="S16" s="111"/>
      <c r="T16" s="107"/>
      <c r="U16" s="111"/>
      <c r="V16" s="143"/>
      <c r="W16" s="143"/>
      <c r="X16" s="143"/>
      <c r="Y16" s="159"/>
      <c r="Z16" s="263"/>
      <c r="AA16" s="263"/>
      <c r="AB16" s="263"/>
      <c r="AC16" s="263"/>
      <c r="AD16" s="263"/>
      <c r="AE16" s="263"/>
      <c r="AF16" s="140"/>
      <c r="AG16" s="263"/>
      <c r="AH16" s="263"/>
      <c r="AI16" s="263"/>
      <c r="AJ16" s="263"/>
      <c r="AK16" s="263"/>
      <c r="AL16" s="263"/>
      <c r="AM16" s="263"/>
      <c r="AN16" s="159"/>
    </row>
    <row r="17" spans="2:40" ht="64.95" customHeight="1">
      <c r="T17" s="104"/>
      <c r="V17" s="159"/>
      <c r="W17" s="159"/>
      <c r="X17" s="159"/>
      <c r="Y17" s="159"/>
      <c r="Z17" s="263"/>
      <c r="AA17" s="263"/>
      <c r="AB17" s="263"/>
      <c r="AC17" s="263"/>
      <c r="AD17" s="263"/>
      <c r="AE17" s="263"/>
      <c r="AF17" s="140"/>
      <c r="AG17" s="263"/>
      <c r="AH17" s="263"/>
      <c r="AI17" s="263"/>
      <c r="AJ17" s="263"/>
      <c r="AK17" s="263"/>
      <c r="AL17" s="263"/>
      <c r="AM17" s="263"/>
      <c r="AN17" s="159"/>
    </row>
    <row r="18" spans="2:40" ht="7.2" customHeight="1" thickBot="1">
      <c r="B18" s="114"/>
      <c r="C18" s="114"/>
      <c r="D18" s="114"/>
      <c r="E18" s="114"/>
      <c r="F18" s="114"/>
      <c r="G18" s="114"/>
      <c r="H18" s="114"/>
      <c r="I18" s="114"/>
      <c r="J18" s="114"/>
      <c r="K18" s="114"/>
      <c r="L18" s="114"/>
      <c r="M18" s="114"/>
      <c r="N18" s="114"/>
      <c r="O18" s="114"/>
      <c r="P18" s="114"/>
      <c r="Q18" s="114"/>
      <c r="R18" s="114"/>
      <c r="S18" s="114"/>
      <c r="T18" s="104"/>
    </row>
    <row r="19" spans="2:40" ht="64.95" customHeight="1">
      <c r="B19" s="389" t="s">
        <v>13</v>
      </c>
      <c r="C19" s="390"/>
      <c r="D19" s="391"/>
      <c r="E19" s="392" t="s">
        <v>7</v>
      </c>
      <c r="F19" s="392"/>
      <c r="G19" s="392"/>
      <c r="H19" s="392"/>
      <c r="I19" s="393"/>
      <c r="J19" s="145" t="str">
        <f>IF('（東京都送付用）①'!J19="","",'（東京都送付用）①'!J19)</f>
        <v/>
      </c>
      <c r="K19" s="145" t="str">
        <f>IF('（東京都送付用）①'!K19="","",'（東京都送付用）①'!K19)</f>
        <v/>
      </c>
      <c r="L19" s="145" t="str">
        <f>IF('（東京都送付用）①'!L19="","",'（東京都送付用）①'!L19)</f>
        <v/>
      </c>
      <c r="M19" s="145" t="str">
        <f>IF('（東京都送付用）①'!M19="","",'（東京都送付用）①'!M19)</f>
        <v/>
      </c>
      <c r="N19" s="145" t="str">
        <f>IF('（東京都送付用）①'!N19="","",'（東京都送付用）①'!N19)</f>
        <v/>
      </c>
      <c r="O19" s="145" t="str">
        <f>IF('（東京都送付用）①'!O19="","",'（東京都送付用）①'!O19)</f>
        <v/>
      </c>
      <c r="P19" s="145" t="str">
        <f>IF('（東京都送付用）①'!P19="","",'（東京都送付用）①'!P19)</f>
        <v/>
      </c>
      <c r="Q19" s="145" t="str">
        <f>IF('（東京都送付用）①'!Q19="","",'（東京都送付用）①'!Q19)</f>
        <v/>
      </c>
      <c r="R19" s="145" t="str">
        <f>IF('（東京都送付用）①'!R19="","",'（東京都送付用）①'!R19)</f>
        <v/>
      </c>
      <c r="S19" s="145" t="str">
        <f>IF('（東京都送付用）①'!S19="","",'（東京都送付用）①'!S19)</f>
        <v/>
      </c>
      <c r="T19" s="145" t="str">
        <f>IF('（東京都送付用）①'!T19="","",'（東京都送付用）①'!T19)</f>
        <v/>
      </c>
      <c r="U19" s="145" t="str">
        <f>IF('（東京都送付用）①'!U19="","",'（東京都送付用）①'!U19)</f>
        <v/>
      </c>
      <c r="V19" s="145" t="str">
        <f>IF('（東京都送付用）①'!V19="","",'（東京都送付用）①'!V19)</f>
        <v/>
      </c>
      <c r="W19" s="145" t="str">
        <f>IF('（東京都送付用）①'!W19="","",'（東京都送付用）①'!W19)</f>
        <v/>
      </c>
      <c r="X19" s="145" t="str">
        <f>IF('（東京都送付用）①'!X19="","",'（東京都送付用）①'!X19)</f>
        <v/>
      </c>
      <c r="Y19" s="145" t="str">
        <f>IF('（東京都送付用）①'!Y19="","",'（東京都送付用）①'!Y19)</f>
        <v/>
      </c>
      <c r="Z19" s="145" t="str">
        <f>IF('（東京都送付用）①'!Z19="","",'（東京都送付用）①'!Z19)</f>
        <v/>
      </c>
      <c r="AA19" s="145" t="str">
        <f>IF('（東京都送付用）①'!AA19="","",'（東京都送付用）①'!AA19)</f>
        <v/>
      </c>
      <c r="AB19" s="145" t="str">
        <f>IF('（東京都送付用）①'!AB19="","",'（東京都送付用）①'!AB19)</f>
        <v/>
      </c>
      <c r="AC19" s="145" t="str">
        <f>IF('（東京都送付用）①'!AC19="","",'（東京都送付用）①'!AC19)</f>
        <v/>
      </c>
      <c r="AD19" s="394" t="s">
        <v>11</v>
      </c>
      <c r="AE19" s="395"/>
      <c r="AF19" s="540" t="str">
        <f>IF('（東京都送付用）①'!AF19="","",'（東京都送付用）①'!AF19)</f>
        <v>（年号を選択してください）</v>
      </c>
      <c r="AG19" s="541"/>
      <c r="AH19" s="541"/>
      <c r="AI19" s="541"/>
      <c r="AJ19" s="541"/>
      <c r="AK19" s="541"/>
      <c r="AL19" s="541"/>
      <c r="AM19" s="541"/>
      <c r="AN19" s="542"/>
    </row>
    <row r="20" spans="2:40" ht="64.95" customHeight="1">
      <c r="B20" s="280"/>
      <c r="C20" s="281"/>
      <c r="D20" s="282"/>
      <c r="E20" s="263" t="s">
        <v>173</v>
      </c>
      <c r="F20" s="263"/>
      <c r="G20" s="263"/>
      <c r="H20" s="263"/>
      <c r="I20" s="263"/>
      <c r="J20" s="365" t="s">
        <v>8</v>
      </c>
      <c r="K20" s="366"/>
      <c r="L20" s="366"/>
      <c r="M20" s="366"/>
      <c r="N20" s="366"/>
      <c r="O20" s="366"/>
      <c r="P20" s="366"/>
      <c r="Q20" s="366"/>
      <c r="R20" s="366"/>
      <c r="S20" s="367"/>
      <c r="T20" s="365" t="s">
        <v>9</v>
      </c>
      <c r="U20" s="366"/>
      <c r="V20" s="366"/>
      <c r="W20" s="366"/>
      <c r="X20" s="366"/>
      <c r="Y20" s="366"/>
      <c r="Z20" s="366"/>
      <c r="AA20" s="366"/>
      <c r="AB20" s="366"/>
      <c r="AC20" s="367"/>
      <c r="AD20" s="289"/>
      <c r="AE20" s="291"/>
      <c r="AF20" s="399" t="s">
        <v>4</v>
      </c>
      <c r="AG20" s="400"/>
      <c r="AH20" s="401"/>
      <c r="AI20" s="399" t="s">
        <v>5</v>
      </c>
      <c r="AJ20" s="400"/>
      <c r="AK20" s="401"/>
      <c r="AL20" s="399" t="s">
        <v>6</v>
      </c>
      <c r="AM20" s="400"/>
      <c r="AN20" s="402"/>
    </row>
    <row r="21" spans="2:40" ht="139.94999999999999" customHeight="1">
      <c r="B21" s="280"/>
      <c r="C21" s="281"/>
      <c r="D21" s="282"/>
      <c r="E21" s="343"/>
      <c r="F21" s="343"/>
      <c r="G21" s="343"/>
      <c r="H21" s="343"/>
      <c r="I21" s="343"/>
      <c r="J21" s="320" t="str">
        <f>IF('（東京都送付用）①'!J21="","",'（東京都送付用）①'!J21)</f>
        <v/>
      </c>
      <c r="K21" s="321"/>
      <c r="L21" s="321"/>
      <c r="M21" s="321"/>
      <c r="N21" s="321"/>
      <c r="O21" s="321"/>
      <c r="P21" s="321"/>
      <c r="Q21" s="321"/>
      <c r="R21" s="321"/>
      <c r="S21" s="375"/>
      <c r="T21" s="320" t="str">
        <f>IF('（東京都送付用）①'!T21="","",'（東京都送付用）①'!T21)</f>
        <v/>
      </c>
      <c r="U21" s="321"/>
      <c r="V21" s="321"/>
      <c r="W21" s="321"/>
      <c r="X21" s="321"/>
      <c r="Y21" s="321"/>
      <c r="Z21" s="321"/>
      <c r="AA21" s="321"/>
      <c r="AB21" s="321"/>
      <c r="AC21" s="375"/>
      <c r="AD21" s="289"/>
      <c r="AE21" s="291"/>
      <c r="AF21" s="354" t="str">
        <f>IF('（東京都送付用）①'!AF21="","",'（東京都送付用）①'!AF21)</f>
        <v/>
      </c>
      <c r="AG21" s="355"/>
      <c r="AH21" s="356"/>
      <c r="AI21" s="354" t="str">
        <f>IF('（東京都送付用）①'!AI21="","",'（東京都送付用）①'!AI21)</f>
        <v/>
      </c>
      <c r="AJ21" s="355"/>
      <c r="AK21" s="356"/>
      <c r="AL21" s="354" t="str">
        <f>IF('（東京都送付用）①'!AL21="","",'（東京都送付用）①'!AL21)</f>
        <v/>
      </c>
      <c r="AM21" s="355"/>
      <c r="AN21" s="357"/>
    </row>
    <row r="22" spans="2:40" ht="64.95" customHeight="1">
      <c r="B22" s="280"/>
      <c r="C22" s="281"/>
      <c r="D22" s="282"/>
      <c r="E22" s="263" t="s">
        <v>174</v>
      </c>
      <c r="F22" s="263"/>
      <c r="G22" s="263"/>
      <c r="H22" s="263"/>
      <c r="I22" s="388"/>
      <c r="J22" s="316" t="s">
        <v>10</v>
      </c>
      <c r="K22" s="264"/>
      <c r="L22" s="264"/>
      <c r="M22" s="264"/>
      <c r="N22" s="317" t="str">
        <f>IF('（東京都送付用）①'!N22="","",'（東京都送付用）①'!N22)</f>
        <v/>
      </c>
      <c r="O22" s="317"/>
      <c r="P22" s="317"/>
      <c r="Q22" s="116" t="s">
        <v>165</v>
      </c>
      <c r="R22" s="382" t="str">
        <f>IF('（東京都送付用）①'!R22="","",'（東京都送付用）①'!R22)</f>
        <v/>
      </c>
      <c r="S22" s="382"/>
      <c r="T22" s="382"/>
      <c r="U22" s="382"/>
      <c r="V22" s="264"/>
      <c r="W22" s="264"/>
      <c r="X22" s="264"/>
      <c r="Y22" s="264"/>
      <c r="Z22" s="264"/>
      <c r="AA22" s="264"/>
      <c r="AB22" s="264"/>
      <c r="AC22" s="264"/>
      <c r="AD22" s="264"/>
      <c r="AE22" s="264"/>
      <c r="AF22" s="264"/>
      <c r="AG22" s="264"/>
      <c r="AH22" s="264"/>
      <c r="AI22" s="264"/>
      <c r="AJ22" s="264"/>
      <c r="AK22" s="264"/>
      <c r="AL22" s="264"/>
      <c r="AM22" s="264"/>
      <c r="AN22" s="383"/>
    </row>
    <row r="23" spans="2:40" ht="139.94999999999999" customHeight="1">
      <c r="B23" s="280"/>
      <c r="C23" s="281"/>
      <c r="D23" s="282"/>
      <c r="E23" s="263"/>
      <c r="F23" s="263"/>
      <c r="G23" s="263"/>
      <c r="H23" s="263"/>
      <c r="I23" s="388"/>
      <c r="J23" s="320" t="str">
        <f>IF('（東京都送付用）①'!J23="","",'（東京都送付用）①'!J23)</f>
        <v/>
      </c>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2"/>
    </row>
    <row r="24" spans="2:40" ht="64.95" customHeight="1" thickBot="1">
      <c r="B24" s="283"/>
      <c r="C24" s="284"/>
      <c r="D24" s="285"/>
      <c r="E24" s="263"/>
      <c r="F24" s="263"/>
      <c r="G24" s="263"/>
      <c r="H24" s="263"/>
      <c r="I24" s="388"/>
      <c r="J24" s="384"/>
      <c r="K24" s="385"/>
      <c r="L24" s="385"/>
      <c r="M24" s="385"/>
      <c r="N24" s="385"/>
      <c r="O24" s="385"/>
      <c r="P24" s="385"/>
      <c r="Q24" s="385"/>
      <c r="R24" s="385"/>
      <c r="S24" s="385"/>
      <c r="T24" s="385"/>
      <c r="U24" s="385"/>
      <c r="V24" s="385"/>
      <c r="W24" s="385"/>
      <c r="X24" s="266" t="s">
        <v>12</v>
      </c>
      <c r="Y24" s="266"/>
      <c r="Z24" s="266"/>
      <c r="AA24" s="266"/>
      <c r="AB24" s="403" t="str">
        <f>IF('（東京都送付用）①'!AB24="","",'（東京都送付用）①'!AB24)</f>
        <v/>
      </c>
      <c r="AC24" s="403"/>
      <c r="AD24" s="403"/>
      <c r="AE24" s="117" t="s">
        <v>166</v>
      </c>
      <c r="AF24" s="403" t="str">
        <f>IF('（東京都送付用）①'!AF24="","",'（東京都送付用）①'!AF24)</f>
        <v/>
      </c>
      <c r="AG24" s="403"/>
      <c r="AH24" s="403"/>
      <c r="AI24" s="403"/>
      <c r="AJ24" s="117" t="s">
        <v>167</v>
      </c>
      <c r="AK24" s="403" t="str">
        <f>IF('（東京都送付用）①'!AK24="","",'（東京都送付用）①'!AK24)</f>
        <v/>
      </c>
      <c r="AL24" s="403"/>
      <c r="AM24" s="403"/>
      <c r="AN24" s="404"/>
    </row>
    <row r="25" spans="2:40" ht="64.95" customHeight="1">
      <c r="B25" s="358" t="s">
        <v>14</v>
      </c>
      <c r="C25" s="359"/>
      <c r="D25" s="360"/>
      <c r="E25" s="364" t="s">
        <v>173</v>
      </c>
      <c r="F25" s="364"/>
      <c r="G25" s="364"/>
      <c r="H25" s="364"/>
      <c r="I25" s="364"/>
      <c r="J25" s="365" t="s">
        <v>8</v>
      </c>
      <c r="K25" s="366"/>
      <c r="L25" s="366"/>
      <c r="M25" s="366"/>
      <c r="N25" s="366"/>
      <c r="O25" s="366"/>
      <c r="P25" s="366"/>
      <c r="Q25" s="366"/>
      <c r="R25" s="366"/>
      <c r="S25" s="367"/>
      <c r="T25" s="365" t="s">
        <v>9</v>
      </c>
      <c r="U25" s="366"/>
      <c r="V25" s="366"/>
      <c r="W25" s="366"/>
      <c r="X25" s="366"/>
      <c r="Y25" s="366"/>
      <c r="Z25" s="366"/>
      <c r="AA25" s="366"/>
      <c r="AB25" s="366"/>
      <c r="AC25" s="367"/>
      <c r="AD25" s="368" t="s">
        <v>164</v>
      </c>
      <c r="AE25" s="369"/>
      <c r="AF25" s="369"/>
      <c r="AG25" s="372" t="str">
        <f>IF('（東京都送付用）①'!AG25="","",'（東京都送付用）①'!AG25)</f>
        <v xml:space="preserve"> </v>
      </c>
      <c r="AH25" s="373"/>
      <c r="AI25" s="373"/>
      <c r="AJ25" s="373"/>
      <c r="AK25" s="373"/>
      <c r="AL25" s="373"/>
      <c r="AM25" s="373"/>
      <c r="AN25" s="374"/>
    </row>
    <row r="26" spans="2:40" ht="64.95" customHeight="1">
      <c r="B26" s="361"/>
      <c r="C26" s="362"/>
      <c r="D26" s="363"/>
      <c r="E26" s="263"/>
      <c r="F26" s="263"/>
      <c r="G26" s="263"/>
      <c r="H26" s="263"/>
      <c r="I26" s="263"/>
      <c r="J26" s="320" t="str">
        <f>IF('（東京都送付用）①'!J26="","",'（東京都送付用）①'!J26)</f>
        <v/>
      </c>
      <c r="K26" s="321"/>
      <c r="L26" s="321"/>
      <c r="M26" s="321"/>
      <c r="N26" s="321"/>
      <c r="O26" s="321"/>
      <c r="P26" s="321"/>
      <c r="Q26" s="321"/>
      <c r="R26" s="321"/>
      <c r="S26" s="375"/>
      <c r="T26" s="320" t="str">
        <f>IF('（東京都送付用）①'!T26="","",'（東京都送付用）①'!T26)</f>
        <v/>
      </c>
      <c r="U26" s="321"/>
      <c r="V26" s="321"/>
      <c r="W26" s="321"/>
      <c r="X26" s="321"/>
      <c r="Y26" s="321"/>
      <c r="Z26" s="321"/>
      <c r="AA26" s="321"/>
      <c r="AB26" s="321"/>
      <c r="AC26" s="375"/>
      <c r="AD26" s="368"/>
      <c r="AE26" s="369"/>
      <c r="AF26" s="369"/>
      <c r="AG26" s="372"/>
      <c r="AH26" s="373"/>
      <c r="AI26" s="373"/>
      <c r="AJ26" s="373"/>
      <c r="AK26" s="373"/>
      <c r="AL26" s="373"/>
      <c r="AM26" s="373"/>
      <c r="AN26" s="374"/>
    </row>
    <row r="27" spans="2:40" ht="64.95" customHeight="1">
      <c r="B27" s="361"/>
      <c r="C27" s="362"/>
      <c r="D27" s="363"/>
      <c r="E27" s="263"/>
      <c r="F27" s="263"/>
      <c r="G27" s="263"/>
      <c r="H27" s="263"/>
      <c r="I27" s="263"/>
      <c r="J27" s="376"/>
      <c r="K27" s="377"/>
      <c r="L27" s="377"/>
      <c r="M27" s="377"/>
      <c r="N27" s="377"/>
      <c r="O27" s="377"/>
      <c r="P27" s="377"/>
      <c r="Q27" s="377"/>
      <c r="R27" s="377"/>
      <c r="S27" s="378"/>
      <c r="T27" s="376"/>
      <c r="U27" s="377"/>
      <c r="V27" s="377"/>
      <c r="W27" s="377"/>
      <c r="X27" s="377"/>
      <c r="Y27" s="377"/>
      <c r="Z27" s="377"/>
      <c r="AA27" s="377"/>
      <c r="AB27" s="377"/>
      <c r="AC27" s="378"/>
      <c r="AD27" s="370"/>
      <c r="AE27" s="371"/>
      <c r="AF27" s="371"/>
      <c r="AG27" s="379" t="str">
        <f>IF('（東京都送付用）①'!AG27="","",'（東京都送付用）①'!AG27)</f>
        <v/>
      </c>
      <c r="AH27" s="380"/>
      <c r="AI27" s="380"/>
      <c r="AJ27" s="380"/>
      <c r="AK27" s="380"/>
      <c r="AL27" s="380"/>
      <c r="AM27" s="380"/>
      <c r="AN27" s="381"/>
    </row>
    <row r="28" spans="2:40" ht="64.95" customHeight="1">
      <c r="B28" s="361"/>
      <c r="C28" s="362"/>
      <c r="D28" s="363"/>
      <c r="E28" s="263" t="s">
        <v>174</v>
      </c>
      <c r="F28" s="263"/>
      <c r="G28" s="263"/>
      <c r="H28" s="263"/>
      <c r="I28" s="263"/>
      <c r="J28" s="316" t="s">
        <v>10</v>
      </c>
      <c r="K28" s="264"/>
      <c r="L28" s="264"/>
      <c r="M28" s="264"/>
      <c r="N28" s="317" t="str">
        <f>IF('（東京都送付用）①'!N28="","",'（東京都送付用）①'!N28)</f>
        <v/>
      </c>
      <c r="O28" s="317"/>
      <c r="P28" s="317"/>
      <c r="Q28" s="116" t="s">
        <v>165</v>
      </c>
      <c r="R28" s="382" t="str">
        <f>IF('（東京都送付用）①'!R28="","",'（東京都送付用）①'!R28)</f>
        <v/>
      </c>
      <c r="S28" s="382"/>
      <c r="T28" s="382"/>
      <c r="U28" s="382"/>
      <c r="V28" s="264"/>
      <c r="W28" s="264"/>
      <c r="X28" s="264"/>
      <c r="Y28" s="264"/>
      <c r="Z28" s="264"/>
      <c r="AA28" s="264"/>
      <c r="AB28" s="264"/>
      <c r="AC28" s="264"/>
      <c r="AD28" s="264"/>
      <c r="AE28" s="264"/>
      <c r="AF28" s="264"/>
      <c r="AG28" s="264"/>
      <c r="AH28" s="264"/>
      <c r="AI28" s="264"/>
      <c r="AJ28" s="264"/>
      <c r="AK28" s="264"/>
      <c r="AL28" s="264"/>
      <c r="AM28" s="264"/>
      <c r="AN28" s="383"/>
    </row>
    <row r="29" spans="2:40" ht="139.94999999999999" customHeight="1">
      <c r="B29" s="361"/>
      <c r="C29" s="362"/>
      <c r="D29" s="363"/>
      <c r="E29" s="263"/>
      <c r="F29" s="263"/>
      <c r="G29" s="263"/>
      <c r="H29" s="263"/>
      <c r="I29" s="263"/>
      <c r="J29" s="320" t="str">
        <f>IF('（東京都送付用）①'!J29="","",'（東京都送付用）①'!J29)</f>
        <v/>
      </c>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2"/>
    </row>
    <row r="30" spans="2:40" ht="64.95" customHeight="1" thickBot="1">
      <c r="B30" s="361"/>
      <c r="C30" s="362"/>
      <c r="D30" s="363"/>
      <c r="E30" s="343"/>
      <c r="F30" s="343"/>
      <c r="G30" s="343"/>
      <c r="H30" s="343"/>
      <c r="I30" s="343"/>
      <c r="J30" s="384"/>
      <c r="K30" s="385"/>
      <c r="L30" s="385"/>
      <c r="M30" s="385"/>
      <c r="N30" s="385"/>
      <c r="O30" s="385"/>
      <c r="P30" s="385"/>
      <c r="Q30" s="385"/>
      <c r="R30" s="385"/>
      <c r="S30" s="385"/>
      <c r="T30" s="385"/>
      <c r="U30" s="385"/>
      <c r="V30" s="385"/>
      <c r="W30" s="385"/>
      <c r="X30" s="266" t="s">
        <v>12</v>
      </c>
      <c r="Y30" s="266"/>
      <c r="Z30" s="273"/>
      <c r="AA30" s="273"/>
      <c r="AB30" s="386" t="str">
        <f>'（東京都送付用）①'!AB30</f>
        <v/>
      </c>
      <c r="AC30" s="386"/>
      <c r="AD30" s="386"/>
      <c r="AE30" s="118" t="s">
        <v>166</v>
      </c>
      <c r="AF30" s="386" t="str">
        <f>'（東京都送付用）①'!AF30</f>
        <v/>
      </c>
      <c r="AG30" s="386"/>
      <c r="AH30" s="386"/>
      <c r="AI30" s="386"/>
      <c r="AJ30" s="118" t="s">
        <v>167</v>
      </c>
      <c r="AK30" s="386" t="str">
        <f>'（東京都送付用）①'!AK30</f>
        <v/>
      </c>
      <c r="AL30" s="386"/>
      <c r="AM30" s="386"/>
      <c r="AN30" s="387"/>
    </row>
    <row r="31" spans="2:40" ht="64.95" customHeight="1" thickTop="1">
      <c r="B31" s="311" t="s">
        <v>163</v>
      </c>
      <c r="C31" s="312"/>
      <c r="D31" s="312"/>
      <c r="E31" s="312"/>
      <c r="F31" s="312"/>
      <c r="G31" s="160" t="str">
        <f>'（東京都送付用）①'!G31</f>
        <v>□</v>
      </c>
      <c r="H31" s="277" t="s">
        <v>44</v>
      </c>
      <c r="I31" s="278"/>
      <c r="J31" s="278"/>
      <c r="K31" s="278"/>
      <c r="L31" s="278"/>
      <c r="M31" s="278"/>
      <c r="N31" s="278"/>
      <c r="O31" s="278"/>
      <c r="P31" s="278"/>
      <c r="Q31" s="278"/>
      <c r="R31" s="278"/>
      <c r="S31" s="278"/>
      <c r="T31" s="278"/>
      <c r="U31" s="278"/>
      <c r="V31" s="278"/>
      <c r="W31" s="278"/>
      <c r="X31" s="278"/>
      <c r="Y31" s="279"/>
      <c r="Z31" s="345" t="s">
        <v>169</v>
      </c>
      <c r="AA31" s="346"/>
      <c r="AB31" s="346"/>
      <c r="AC31" s="346"/>
      <c r="AD31" s="346"/>
      <c r="AE31" s="346"/>
      <c r="AF31" s="346"/>
      <c r="AG31" s="347"/>
      <c r="AH31" s="328" t="str">
        <f>IF('（東京都送付用）①'!AH31="","",'（東京都送付用）①'!AH31)</f>
        <v/>
      </c>
      <c r="AI31" s="328"/>
      <c r="AJ31" s="328" t="s">
        <v>4</v>
      </c>
      <c r="AK31" s="328" t="str">
        <f>IF('（東京都送付用）①'!AK31="","",'（東京都送付用）①'!AK31)</f>
        <v/>
      </c>
      <c r="AL31" s="328" t="s">
        <v>5</v>
      </c>
      <c r="AM31" s="328" t="str">
        <f>IF('（東京都送付用）①'!AM31="","",'（東京都送付用）①'!AM31)</f>
        <v/>
      </c>
      <c r="AN31" s="331" t="s">
        <v>6</v>
      </c>
    </row>
    <row r="32" spans="2:40" ht="64.95" customHeight="1">
      <c r="B32" s="280"/>
      <c r="C32" s="281"/>
      <c r="D32" s="281"/>
      <c r="E32" s="281"/>
      <c r="F32" s="281"/>
      <c r="G32" s="160" t="str">
        <f>'（東京都送付用）①'!G32</f>
        <v>□</v>
      </c>
      <c r="H32" s="7" t="s">
        <v>160</v>
      </c>
      <c r="I32" s="13"/>
      <c r="J32" s="13"/>
      <c r="K32" s="13"/>
      <c r="L32" s="13"/>
      <c r="M32" s="13"/>
      <c r="N32" s="334" t="str">
        <f>IF('（東京都送付用）①'!N32="","",'（東京都送付用）①'!N32)</f>
        <v/>
      </c>
      <c r="O32" s="334"/>
      <c r="P32" s="12" t="s">
        <v>186</v>
      </c>
      <c r="Q32" s="161"/>
      <c r="R32" s="13"/>
      <c r="S32" s="13"/>
      <c r="T32" s="13"/>
      <c r="U32" s="13"/>
      <c r="V32" s="13"/>
      <c r="W32" s="13"/>
      <c r="X32" s="13"/>
      <c r="Y32" s="14"/>
      <c r="Z32" s="348"/>
      <c r="AA32" s="302"/>
      <c r="AB32" s="302"/>
      <c r="AC32" s="302"/>
      <c r="AD32" s="302"/>
      <c r="AE32" s="302"/>
      <c r="AF32" s="302"/>
      <c r="AG32" s="349"/>
      <c r="AH32" s="329"/>
      <c r="AI32" s="329"/>
      <c r="AJ32" s="329"/>
      <c r="AK32" s="329"/>
      <c r="AL32" s="329"/>
      <c r="AM32" s="329"/>
      <c r="AN32" s="332"/>
    </row>
    <row r="33" spans="2:40" ht="64.95" customHeight="1">
      <c r="B33" s="280"/>
      <c r="C33" s="281"/>
      <c r="D33" s="281"/>
      <c r="E33" s="281"/>
      <c r="F33" s="281"/>
      <c r="G33" s="160" t="str">
        <f>'（東京都送付用）①'!G33</f>
        <v>□</v>
      </c>
      <c r="H33" s="335" t="s">
        <v>168</v>
      </c>
      <c r="I33" s="336"/>
      <c r="J33" s="336"/>
      <c r="K33" s="336"/>
      <c r="L33" s="336"/>
      <c r="M33" s="336"/>
      <c r="N33" s="336"/>
      <c r="O33" s="336"/>
      <c r="P33" s="336"/>
      <c r="Q33" s="336"/>
      <c r="R33" s="336"/>
      <c r="S33" s="336"/>
      <c r="T33" s="336"/>
      <c r="U33" s="336"/>
      <c r="V33" s="336"/>
      <c r="W33" s="336"/>
      <c r="X33" s="336"/>
      <c r="Y33" s="336"/>
      <c r="Z33" s="350"/>
      <c r="AA33" s="304"/>
      <c r="AB33" s="304"/>
      <c r="AC33" s="304"/>
      <c r="AD33" s="304"/>
      <c r="AE33" s="304"/>
      <c r="AF33" s="304"/>
      <c r="AG33" s="351"/>
      <c r="AH33" s="329"/>
      <c r="AI33" s="329"/>
      <c r="AJ33" s="330"/>
      <c r="AK33" s="330"/>
      <c r="AL33" s="330"/>
      <c r="AM33" s="330"/>
      <c r="AN33" s="333"/>
    </row>
    <row r="34" spans="2:40" ht="64.95" customHeight="1">
      <c r="B34" s="280"/>
      <c r="C34" s="281"/>
      <c r="D34" s="281"/>
      <c r="E34" s="281"/>
      <c r="F34" s="281"/>
      <c r="G34" s="160" t="str">
        <f>'（東京都送付用）①'!G34</f>
        <v>□</v>
      </c>
      <c r="H34" s="22" t="s">
        <v>161</v>
      </c>
      <c r="I34" s="13"/>
      <c r="J34" s="13"/>
      <c r="K34" s="13"/>
      <c r="L34" s="13"/>
      <c r="M34" s="13"/>
      <c r="N34" s="13"/>
      <c r="O34" s="13"/>
      <c r="P34" s="13"/>
      <c r="Q34" s="334" t="str">
        <f>IF('（東京都送付用）①'!Q34="","",'（東京都送付用）①'!Q34)</f>
        <v/>
      </c>
      <c r="R34" s="334"/>
      <c r="S34" s="21" t="s">
        <v>162</v>
      </c>
      <c r="U34" s="13"/>
      <c r="V34" s="13"/>
      <c r="W34" s="13"/>
      <c r="X34" s="13"/>
      <c r="Y34" s="13"/>
      <c r="Z34" s="337" t="s">
        <v>170</v>
      </c>
      <c r="AA34" s="338"/>
      <c r="AB34" s="338"/>
      <c r="AC34" s="338"/>
      <c r="AD34" s="338"/>
      <c r="AE34" s="338"/>
      <c r="AF34" s="338"/>
      <c r="AG34" s="339"/>
      <c r="AH34" s="343" t="str">
        <f>IF('（東京都送付用）①'!AH34="","",'（東京都送付用）①'!AH34)</f>
        <v/>
      </c>
      <c r="AI34" s="343" t="str">
        <f>IF('（東京都送付用）①'!AI34="","",'（東京都送付用）①'!AI34)</f>
        <v/>
      </c>
      <c r="AJ34" s="343" t="str">
        <f>IF('（東京都送付用）①'!AJ34="","",'（東京都送付用）①'!AJ34)</f>
        <v/>
      </c>
      <c r="AK34" s="343" t="str">
        <f>IF('（東京都送付用）①'!AK34="","",'（東京都送付用）①'!AK34)</f>
        <v/>
      </c>
      <c r="AL34" s="343" t="str">
        <f>IF('（東京都送付用）①'!AL34="","",'（東京都送付用）①'!AL34)</f>
        <v/>
      </c>
      <c r="AM34" s="343" t="str">
        <f>IF('（東京都送付用）①'!AM34="","",'（東京都送付用）①'!AM34)</f>
        <v/>
      </c>
      <c r="AN34" s="352" t="str">
        <f>IF('（東京都送付用）①'!AN34="","",'（東京都送付用）①'!AN34)</f>
        <v/>
      </c>
    </row>
    <row r="35" spans="2:40" ht="64.95" customHeight="1" thickBot="1">
      <c r="B35" s="274" t="s">
        <v>192</v>
      </c>
      <c r="C35" s="275"/>
      <c r="D35" s="275"/>
      <c r="E35" s="275"/>
      <c r="F35" s="276"/>
      <c r="G35" s="160" t="str">
        <f>'（東京都送付用）①'!G35</f>
        <v>□</v>
      </c>
      <c r="H35" s="277" t="s">
        <v>4405</v>
      </c>
      <c r="I35" s="278"/>
      <c r="J35" s="278"/>
      <c r="K35" s="278"/>
      <c r="L35" s="278"/>
      <c r="M35" s="278"/>
      <c r="N35" s="278"/>
      <c r="O35" s="278"/>
      <c r="P35" s="278"/>
      <c r="Q35" s="278"/>
      <c r="R35" s="278"/>
      <c r="S35" s="278"/>
      <c r="T35" s="278"/>
      <c r="U35" s="278"/>
      <c r="V35" s="278"/>
      <c r="W35" s="278"/>
      <c r="X35" s="278"/>
      <c r="Y35" s="279"/>
      <c r="Z35" s="340"/>
      <c r="AA35" s="341"/>
      <c r="AB35" s="341"/>
      <c r="AC35" s="341"/>
      <c r="AD35" s="341"/>
      <c r="AE35" s="341"/>
      <c r="AF35" s="341"/>
      <c r="AG35" s="342"/>
      <c r="AH35" s="344"/>
      <c r="AI35" s="344"/>
      <c r="AJ35" s="344"/>
      <c r="AK35" s="344"/>
      <c r="AL35" s="344"/>
      <c r="AM35" s="344"/>
      <c r="AN35" s="353"/>
    </row>
    <row r="36" spans="2:40" ht="64.95" customHeight="1" thickTop="1">
      <c r="B36" s="280" t="s">
        <v>144</v>
      </c>
      <c r="C36" s="281"/>
      <c r="D36" s="282"/>
      <c r="E36" s="286" t="s">
        <v>173</v>
      </c>
      <c r="F36" s="287"/>
      <c r="G36" s="288"/>
      <c r="H36" s="295" t="str">
        <f>IF('（東京都送付用）①'!H36="","",'（東京都送付用）①'!H36)</f>
        <v/>
      </c>
      <c r="I36" s="296"/>
      <c r="J36" s="296"/>
      <c r="K36" s="296"/>
      <c r="L36" s="296"/>
      <c r="M36" s="296"/>
      <c r="N36" s="296"/>
      <c r="O36" s="296"/>
      <c r="P36" s="296"/>
      <c r="Q36" s="296"/>
      <c r="R36" s="296"/>
      <c r="S36" s="296"/>
      <c r="T36" s="296"/>
      <c r="U36" s="296"/>
      <c r="V36" s="296"/>
      <c r="W36" s="296"/>
      <c r="X36" s="296"/>
      <c r="Y36" s="296"/>
      <c r="Z36" s="296"/>
      <c r="AA36" s="296"/>
      <c r="AB36" s="296"/>
      <c r="AC36" s="297"/>
      <c r="AD36" s="301" t="s">
        <v>145</v>
      </c>
      <c r="AE36" s="302"/>
      <c r="AF36" s="302"/>
      <c r="AG36" s="305" t="str">
        <f>IF('（東京都送付用）①'!AG36="","",'（東京都送付用）①'!AG36)</f>
        <v/>
      </c>
      <c r="AH36" s="306"/>
      <c r="AI36" s="306"/>
      <c r="AJ36" s="306"/>
      <c r="AK36" s="306"/>
      <c r="AL36" s="306"/>
      <c r="AM36" s="306"/>
      <c r="AN36" s="307"/>
    </row>
    <row r="37" spans="2:40" ht="64.95" customHeight="1">
      <c r="B37" s="280"/>
      <c r="C37" s="281"/>
      <c r="D37" s="282"/>
      <c r="E37" s="289"/>
      <c r="F37" s="290"/>
      <c r="G37" s="291"/>
      <c r="H37" s="295"/>
      <c r="I37" s="296"/>
      <c r="J37" s="296"/>
      <c r="K37" s="296"/>
      <c r="L37" s="296"/>
      <c r="M37" s="296"/>
      <c r="N37" s="296"/>
      <c r="O37" s="296"/>
      <c r="P37" s="296"/>
      <c r="Q37" s="296"/>
      <c r="R37" s="296"/>
      <c r="S37" s="296"/>
      <c r="T37" s="296"/>
      <c r="U37" s="296"/>
      <c r="V37" s="296"/>
      <c r="W37" s="296"/>
      <c r="X37" s="296"/>
      <c r="Y37" s="296"/>
      <c r="Z37" s="296"/>
      <c r="AA37" s="296"/>
      <c r="AB37" s="296"/>
      <c r="AC37" s="297"/>
      <c r="AD37" s="301"/>
      <c r="AE37" s="302"/>
      <c r="AF37" s="302"/>
      <c r="AG37" s="305"/>
      <c r="AH37" s="306"/>
      <c r="AI37" s="306"/>
      <c r="AJ37" s="306"/>
      <c r="AK37" s="306"/>
      <c r="AL37" s="306"/>
      <c r="AM37" s="306"/>
      <c r="AN37" s="307"/>
    </row>
    <row r="38" spans="2:40" ht="64.95" customHeight="1">
      <c r="B38" s="280"/>
      <c r="C38" s="281"/>
      <c r="D38" s="282"/>
      <c r="E38" s="292"/>
      <c r="F38" s="293"/>
      <c r="G38" s="294"/>
      <c r="H38" s="298"/>
      <c r="I38" s="299"/>
      <c r="J38" s="299"/>
      <c r="K38" s="299"/>
      <c r="L38" s="299"/>
      <c r="M38" s="299"/>
      <c r="N38" s="299"/>
      <c r="O38" s="299"/>
      <c r="P38" s="299"/>
      <c r="Q38" s="299"/>
      <c r="R38" s="299"/>
      <c r="S38" s="299"/>
      <c r="T38" s="299"/>
      <c r="U38" s="299"/>
      <c r="V38" s="299"/>
      <c r="W38" s="299"/>
      <c r="X38" s="299"/>
      <c r="Y38" s="299"/>
      <c r="Z38" s="299"/>
      <c r="AA38" s="299"/>
      <c r="AB38" s="299"/>
      <c r="AC38" s="300"/>
      <c r="AD38" s="303"/>
      <c r="AE38" s="304"/>
      <c r="AF38" s="304"/>
      <c r="AG38" s="308"/>
      <c r="AH38" s="309"/>
      <c r="AI38" s="309"/>
      <c r="AJ38" s="309"/>
      <c r="AK38" s="309"/>
      <c r="AL38" s="309"/>
      <c r="AM38" s="309"/>
      <c r="AN38" s="310"/>
    </row>
    <row r="39" spans="2:40" ht="64.95" customHeight="1">
      <c r="B39" s="280"/>
      <c r="C39" s="281"/>
      <c r="D39" s="282"/>
      <c r="E39" s="286" t="s">
        <v>174</v>
      </c>
      <c r="F39" s="287"/>
      <c r="G39" s="288"/>
      <c r="H39" s="316" t="s">
        <v>10</v>
      </c>
      <c r="I39" s="264"/>
      <c r="J39" s="264"/>
      <c r="K39" s="264"/>
      <c r="L39" s="317" t="str">
        <f>IF('（東京都送付用）①'!L39="","",'（東京都送付用）①'!L39)</f>
        <v/>
      </c>
      <c r="M39" s="317"/>
      <c r="N39" s="317"/>
      <c r="O39" s="116" t="s">
        <v>165</v>
      </c>
      <c r="P39" s="317" t="str">
        <f>IF('（東京都送付用）①'!P39="","",'（東京都送付用）①'!P39)</f>
        <v/>
      </c>
      <c r="Q39" s="317"/>
      <c r="R39" s="317"/>
      <c r="S39" s="317"/>
      <c r="T39" s="318"/>
      <c r="U39" s="318"/>
      <c r="V39" s="318"/>
      <c r="W39" s="318"/>
      <c r="X39" s="318"/>
      <c r="Y39" s="318"/>
      <c r="Z39" s="318"/>
      <c r="AA39" s="318"/>
      <c r="AB39" s="318"/>
      <c r="AC39" s="318"/>
      <c r="AD39" s="318"/>
      <c r="AE39" s="318"/>
      <c r="AF39" s="318"/>
      <c r="AG39" s="318"/>
      <c r="AH39" s="318"/>
      <c r="AI39" s="318"/>
      <c r="AJ39" s="318"/>
      <c r="AK39" s="318"/>
      <c r="AL39" s="318"/>
      <c r="AM39" s="318"/>
      <c r="AN39" s="319"/>
    </row>
    <row r="40" spans="2:40" ht="139.94999999999999" customHeight="1">
      <c r="B40" s="280"/>
      <c r="C40" s="281"/>
      <c r="D40" s="282"/>
      <c r="E40" s="289"/>
      <c r="F40" s="290"/>
      <c r="G40" s="291"/>
      <c r="H40" s="320" t="str">
        <f>IF('（東京都送付用）①'!H40="","",'（東京都送付用）①'!H40)</f>
        <v/>
      </c>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2"/>
    </row>
    <row r="41" spans="2:40" ht="64.95" customHeight="1" thickBot="1">
      <c r="B41" s="283"/>
      <c r="C41" s="284"/>
      <c r="D41" s="285"/>
      <c r="E41" s="313"/>
      <c r="F41" s="314"/>
      <c r="G41" s="315"/>
      <c r="H41" s="323"/>
      <c r="I41" s="324"/>
      <c r="J41" s="324"/>
      <c r="K41" s="324"/>
      <c r="L41" s="324"/>
      <c r="M41" s="324"/>
      <c r="N41" s="324"/>
      <c r="O41" s="324"/>
      <c r="P41" s="324"/>
      <c r="Q41" s="324"/>
      <c r="R41" s="324"/>
      <c r="S41" s="324"/>
      <c r="T41" s="324"/>
      <c r="U41" s="324"/>
      <c r="V41" s="162" t="s">
        <v>12</v>
      </c>
      <c r="W41" s="162"/>
      <c r="X41" s="162"/>
      <c r="Y41" s="325" t="str">
        <f>IF('（東京都送付用）①'!Y41="","",'（東京都送付用）①'!Y41)</f>
        <v/>
      </c>
      <c r="Z41" s="326"/>
      <c r="AA41" s="326"/>
      <c r="AB41" s="326"/>
      <c r="AC41" s="163" t="s">
        <v>166</v>
      </c>
      <c r="AD41" s="325" t="str">
        <f>IF('（東京都送付用）①'!AD41="","",'（東京都送付用）①'!AD41)</f>
        <v/>
      </c>
      <c r="AE41" s="326"/>
      <c r="AF41" s="326"/>
      <c r="AG41" s="326"/>
      <c r="AH41" s="163" t="s">
        <v>167</v>
      </c>
      <c r="AI41" s="325" t="str">
        <f>IF('（東京都送付用）①'!AI41="","",'（東京都送付用）①'!AI41)</f>
        <v/>
      </c>
      <c r="AJ41" s="326"/>
      <c r="AK41" s="326"/>
      <c r="AL41" s="326"/>
      <c r="AM41" s="326"/>
      <c r="AN41" s="327"/>
    </row>
    <row r="42" spans="2:40" ht="33" customHeight="1">
      <c r="B42" s="267" t="s">
        <v>264</v>
      </c>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row>
    <row r="43" spans="2:40" ht="33" customHeight="1">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row>
    <row r="44" spans="2:40" ht="33" customHeight="1">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row>
    <row r="45" spans="2:40" ht="33" customHeight="1">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row>
    <row r="46" spans="2:40" ht="33" customHeight="1">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row>
    <row r="47" spans="2:40" ht="33" customHeight="1">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row>
    <row r="48" spans="2:40" ht="33" customHeight="1">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row>
    <row r="49" spans="2:40" ht="33" customHeight="1">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row>
    <row r="50" spans="2:40" ht="33" customHeight="1">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row>
    <row r="51" spans="2:40" ht="33" customHeight="1">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row>
    <row r="52" spans="2:40" ht="33" customHeight="1">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row>
    <row r="53" spans="2:40" ht="33" customHeight="1">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row>
    <row r="54" spans="2:40" ht="33" customHeight="1">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row>
    <row r="55" spans="2:40" ht="33" customHeight="1">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row>
    <row r="56" spans="2:40" ht="33" customHeight="1">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row>
    <row r="57" spans="2:40" ht="83.4" customHeight="1">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row>
    <row r="58" spans="2:40" ht="40.049999999999997" customHeight="1">
      <c r="B58" s="269" t="s">
        <v>171</v>
      </c>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1"/>
    </row>
    <row r="59" spans="2:40" ht="64.95" customHeight="1">
      <c r="C59" s="272" t="s">
        <v>185</v>
      </c>
      <c r="D59" s="272"/>
      <c r="E59" s="272"/>
      <c r="F59" s="272"/>
      <c r="G59" s="272"/>
      <c r="H59" s="272"/>
      <c r="I59" s="272"/>
      <c r="J59" s="263" t="s">
        <v>146</v>
      </c>
      <c r="K59" s="263"/>
      <c r="L59" s="263"/>
      <c r="M59" s="263"/>
      <c r="N59" s="263"/>
      <c r="O59" s="263"/>
      <c r="P59" s="263"/>
      <c r="Q59" s="164" t="str">
        <f>'（東京都送付用）①'!Q59</f>
        <v>□</v>
      </c>
      <c r="R59" s="264" t="s">
        <v>175</v>
      </c>
      <c r="S59" s="264"/>
      <c r="T59" s="264"/>
      <c r="U59" s="264"/>
      <c r="V59" s="264"/>
      <c r="W59" s="264"/>
      <c r="X59" s="264"/>
      <c r="Y59" s="165" t="str">
        <f>'（東京都送付用）①'!Y59</f>
        <v>□</v>
      </c>
      <c r="Z59" s="264" t="s">
        <v>176</v>
      </c>
      <c r="AA59" s="264"/>
      <c r="AB59" s="264"/>
      <c r="AC59" s="264"/>
      <c r="AD59" s="264"/>
      <c r="AE59" s="264"/>
      <c r="AF59" s="165" t="str">
        <f>'（東京都送付用）①'!AF59</f>
        <v>□</v>
      </c>
      <c r="AG59" s="264" t="s">
        <v>177</v>
      </c>
      <c r="AH59" s="264"/>
      <c r="AI59" s="264"/>
      <c r="AJ59" s="264"/>
      <c r="AK59" s="264"/>
      <c r="AL59" s="264"/>
      <c r="AM59" s="265"/>
      <c r="AN59" s="10"/>
    </row>
    <row r="60" spans="2:40" ht="64.95" customHeight="1">
      <c r="C60" s="272"/>
      <c r="D60" s="272"/>
      <c r="E60" s="272"/>
      <c r="F60" s="272"/>
      <c r="G60" s="272"/>
      <c r="H60" s="272"/>
      <c r="I60" s="272"/>
      <c r="J60" s="263"/>
      <c r="K60" s="263"/>
      <c r="L60" s="263"/>
      <c r="M60" s="263"/>
      <c r="N60" s="263"/>
      <c r="O60" s="263"/>
      <c r="P60" s="263"/>
      <c r="Q60" s="166" t="str">
        <f>'（東京都送付用）①'!Q60</f>
        <v>□</v>
      </c>
      <c r="R60" s="273" t="s">
        <v>178</v>
      </c>
      <c r="S60" s="273"/>
      <c r="T60" s="273"/>
      <c r="U60" s="273"/>
      <c r="V60" s="167" t="str">
        <f>'（東京都送付用）①'!V60</f>
        <v>□</v>
      </c>
      <c r="W60" s="273" t="s">
        <v>179</v>
      </c>
      <c r="X60" s="273"/>
      <c r="Y60" s="273"/>
      <c r="Z60" s="273"/>
      <c r="AA60" s="273"/>
      <c r="AB60" s="167" t="str">
        <f>'（東京都送付用）①'!AB60</f>
        <v>□</v>
      </c>
      <c r="AC60" s="266" t="s">
        <v>187</v>
      </c>
      <c r="AD60" s="266"/>
      <c r="AE60" s="266"/>
      <c r="AF60" s="266"/>
      <c r="AG60" s="266"/>
      <c r="AH60" s="266"/>
      <c r="AI60" s="262" t="str">
        <f>IF('（東京都送付用）①'!AI60="","",'（東京都送付用）①'!AI60)</f>
        <v/>
      </c>
      <c r="AJ60" s="262"/>
      <c r="AK60" s="262"/>
      <c r="AL60" s="262"/>
      <c r="AM60" s="168" t="s">
        <v>180</v>
      </c>
    </row>
    <row r="61" spans="2:40" ht="64.95" customHeight="1">
      <c r="B61" s="11"/>
      <c r="C61" s="272"/>
      <c r="D61" s="272"/>
      <c r="E61" s="272"/>
      <c r="F61" s="272"/>
      <c r="G61" s="272"/>
      <c r="H61" s="272"/>
      <c r="I61" s="272"/>
      <c r="J61" s="263" t="s">
        <v>147</v>
      </c>
      <c r="K61" s="263"/>
      <c r="L61" s="263"/>
      <c r="M61" s="263"/>
      <c r="N61" s="263"/>
      <c r="O61" s="263"/>
      <c r="P61" s="263"/>
      <c r="Q61" s="164" t="str">
        <f>'（東京都送付用）①'!Q61</f>
        <v>□</v>
      </c>
      <c r="R61" s="264" t="s">
        <v>175</v>
      </c>
      <c r="S61" s="264"/>
      <c r="T61" s="264"/>
      <c r="U61" s="264"/>
      <c r="V61" s="264"/>
      <c r="W61" s="264"/>
      <c r="X61" s="264"/>
      <c r="Y61" s="165" t="str">
        <f>'（東京都送付用）①'!Y61</f>
        <v>□</v>
      </c>
      <c r="Z61" s="264" t="s">
        <v>181</v>
      </c>
      <c r="AA61" s="264"/>
      <c r="AB61" s="264"/>
      <c r="AC61" s="264"/>
      <c r="AD61" s="264"/>
      <c r="AE61" s="264"/>
      <c r="AF61" s="165" t="str">
        <f>'（東京都送付用）①'!AF61</f>
        <v>□</v>
      </c>
      <c r="AG61" s="264" t="s">
        <v>182</v>
      </c>
      <c r="AH61" s="264"/>
      <c r="AI61" s="264"/>
      <c r="AJ61" s="264"/>
      <c r="AK61" s="264"/>
      <c r="AL61" s="264"/>
      <c r="AM61" s="265"/>
      <c r="AN61" s="10"/>
    </row>
    <row r="62" spans="2:40" ht="64.95" customHeight="1">
      <c r="B62" s="11"/>
      <c r="C62" s="272"/>
      <c r="D62" s="272"/>
      <c r="E62" s="272"/>
      <c r="F62" s="272"/>
      <c r="G62" s="272"/>
      <c r="H62" s="272"/>
      <c r="I62" s="272"/>
      <c r="J62" s="263"/>
      <c r="K62" s="263"/>
      <c r="L62" s="263"/>
      <c r="M62" s="263"/>
      <c r="N62" s="263"/>
      <c r="O62" s="263"/>
      <c r="P62" s="263"/>
      <c r="Q62" s="169" t="str">
        <f>'（東京都送付用）①'!Q62</f>
        <v>□</v>
      </c>
      <c r="R62" s="266" t="s">
        <v>183</v>
      </c>
      <c r="S62" s="266"/>
      <c r="T62" s="266"/>
      <c r="U62" s="266"/>
      <c r="V62" s="266"/>
      <c r="W62" s="266"/>
      <c r="X62" s="266"/>
      <c r="Y62" s="266"/>
      <c r="Z62" s="170" t="str">
        <f>'（東京都送付用）①'!Z62</f>
        <v>□</v>
      </c>
      <c r="AA62" s="266" t="s">
        <v>184</v>
      </c>
      <c r="AB62" s="266"/>
      <c r="AC62" s="266"/>
      <c r="AD62" s="266"/>
      <c r="AE62" s="262" t="str">
        <f>IF('（東京都送付用）①'!AE62="","",'（東京都送付用）①'!AE62)</f>
        <v/>
      </c>
      <c r="AF62" s="262"/>
      <c r="AG62" s="262"/>
      <c r="AH62" s="262"/>
      <c r="AI62" s="262"/>
      <c r="AJ62" s="262"/>
      <c r="AK62" s="262"/>
      <c r="AL62" s="262"/>
      <c r="AM62" s="171" t="s">
        <v>180</v>
      </c>
      <c r="AN62" s="10"/>
    </row>
    <row r="63" spans="2:40" ht="41.4">
      <c r="AI63" s="133" t="s">
        <v>193</v>
      </c>
    </row>
  </sheetData>
  <sheetProtection sheet="1" selectLockedCells="1"/>
  <mergeCells count="117">
    <mergeCell ref="B42:AN57"/>
    <mergeCell ref="B58:AN58"/>
    <mergeCell ref="H41:U41"/>
    <mergeCell ref="Y41:AB41"/>
    <mergeCell ref="B36:D41"/>
    <mergeCell ref="AD36:AF38"/>
    <mergeCell ref="H40:AN40"/>
    <mergeCell ref="AD41:AG41"/>
    <mergeCell ref="AI41:AN41"/>
    <mergeCell ref="E36:G38"/>
    <mergeCell ref="H36:AC38"/>
    <mergeCell ref="E39:G41"/>
    <mergeCell ref="H39:K39"/>
    <mergeCell ref="L39:N39"/>
    <mergeCell ref="P39:S39"/>
    <mergeCell ref="T39:AN39"/>
    <mergeCell ref="AG36:AN38"/>
    <mergeCell ref="AC60:AH60"/>
    <mergeCell ref="AI60:AL60"/>
    <mergeCell ref="R59:X59"/>
    <mergeCell ref="Z59:AE59"/>
    <mergeCell ref="AG59:AM59"/>
    <mergeCell ref="R60:U60"/>
    <mergeCell ref="W60:AA60"/>
    <mergeCell ref="R61:X61"/>
    <mergeCell ref="Z61:AE61"/>
    <mergeCell ref="AG61:AM61"/>
    <mergeCell ref="R62:Y62"/>
    <mergeCell ref="AA62:AD62"/>
    <mergeCell ref="AE62:AL62"/>
    <mergeCell ref="C59:I62"/>
    <mergeCell ref="J59:P60"/>
    <mergeCell ref="J61:P62"/>
    <mergeCell ref="AL34:AL35"/>
    <mergeCell ref="AM34:AM35"/>
    <mergeCell ref="AN34:AN35"/>
    <mergeCell ref="B31:F34"/>
    <mergeCell ref="H31:Y31"/>
    <mergeCell ref="Z31:AG33"/>
    <mergeCell ref="AH31:AI33"/>
    <mergeCell ref="AJ31:AJ33"/>
    <mergeCell ref="AK31:AK33"/>
    <mergeCell ref="Z34:AG35"/>
    <mergeCell ref="AH34:AH35"/>
    <mergeCell ref="B35:F35"/>
    <mergeCell ref="H35:Y35"/>
    <mergeCell ref="AI34:AI35"/>
    <mergeCell ref="AJ34:AJ35"/>
    <mergeCell ref="AK34:AK35"/>
    <mergeCell ref="AL31:AL33"/>
    <mergeCell ref="AM31:AM33"/>
    <mergeCell ref="AN31:AN33"/>
    <mergeCell ref="H33:Y33"/>
    <mergeCell ref="N32:O32"/>
    <mergeCell ref="Q34:R34"/>
    <mergeCell ref="B25:D30"/>
    <mergeCell ref="E25:I27"/>
    <mergeCell ref="J25:S25"/>
    <mergeCell ref="T25:AC25"/>
    <mergeCell ref="AD25:AF27"/>
    <mergeCell ref="AG25:AN26"/>
    <mergeCell ref="J26:S27"/>
    <mergeCell ref="T26:AC27"/>
    <mergeCell ref="AG27:AN27"/>
    <mergeCell ref="E28:I30"/>
    <mergeCell ref="J28:M28"/>
    <mergeCell ref="N28:P28"/>
    <mergeCell ref="R28:U28"/>
    <mergeCell ref="V28:AN28"/>
    <mergeCell ref="J29:AN29"/>
    <mergeCell ref="J30:W30"/>
    <mergeCell ref="X30:AA30"/>
    <mergeCell ref="AB30:AD30"/>
    <mergeCell ref="AF30:AI30"/>
    <mergeCell ref="AK30:AN30"/>
    <mergeCell ref="AG12:AM13"/>
    <mergeCell ref="AG14:AM17"/>
    <mergeCell ref="Z12:AE13"/>
    <mergeCell ref="Z14:AE17"/>
    <mergeCell ref="B12:X13"/>
    <mergeCell ref="K14:X14"/>
    <mergeCell ref="E22:I24"/>
    <mergeCell ref="J22:M22"/>
    <mergeCell ref="N22:P22"/>
    <mergeCell ref="R22:U22"/>
    <mergeCell ref="V22:AN22"/>
    <mergeCell ref="B19:D24"/>
    <mergeCell ref="E19:I19"/>
    <mergeCell ref="AD19:AE21"/>
    <mergeCell ref="AF19:AN19"/>
    <mergeCell ref="E20:I21"/>
    <mergeCell ref="J20:S20"/>
    <mergeCell ref="T20:AC20"/>
    <mergeCell ref="AF20:AH20"/>
    <mergeCell ref="AI20:AK20"/>
    <mergeCell ref="AL20:AN20"/>
    <mergeCell ref="J23:AN23"/>
    <mergeCell ref="J24:W24"/>
    <mergeCell ref="N15:W15"/>
    <mergeCell ref="U2:AB2"/>
    <mergeCell ref="E4:W4"/>
    <mergeCell ref="AC4:AG4"/>
    <mergeCell ref="AE6:AN6"/>
    <mergeCell ref="AE7:AN10"/>
    <mergeCell ref="R10:U10"/>
    <mergeCell ref="W10:X10"/>
    <mergeCell ref="Z10:AA10"/>
    <mergeCell ref="AC2:AN2"/>
    <mergeCell ref="X24:AA24"/>
    <mergeCell ref="AB24:AD24"/>
    <mergeCell ref="AF24:AI24"/>
    <mergeCell ref="AK24:AN24"/>
    <mergeCell ref="J21:S21"/>
    <mergeCell ref="T21:AC21"/>
    <mergeCell ref="AF21:AH21"/>
    <mergeCell ref="AI21:AK21"/>
    <mergeCell ref="AL21:AN21"/>
  </mergeCells>
  <phoneticPr fontId="3"/>
  <dataValidations count="1">
    <dataValidation allowBlank="1" showDropDown="1" showInputMessage="1" showErrorMessage="1" sqref="J19:AC19 AH4:AN4 AC2" xr:uid="{68E77CED-B4CE-4854-A135-57E7B34CC7AE}"/>
  </dataValidations>
  <printOptions horizontalCentered="1"/>
  <pageMargins left="0" right="0" top="0" bottom="0" header="0" footer="0"/>
  <pageSetup paperSize="9" scale="2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FD7E-B609-4A09-9D18-5CE820A5C500}">
  <dimension ref="A1:M64"/>
  <sheetViews>
    <sheetView topLeftCell="C1" workbookViewId="0">
      <selection activeCell="B7" sqref="B7:K9"/>
    </sheetView>
  </sheetViews>
  <sheetFormatPr defaultRowHeight="15"/>
  <cols>
    <col min="1" max="1" width="16.8984375" style="1" bestFit="1" customWidth="1"/>
    <col min="2" max="2" width="22.296875" style="1" bestFit="1" customWidth="1"/>
    <col min="3" max="3" width="18.3984375" style="1" bestFit="1" customWidth="1"/>
    <col min="4" max="9" width="8.796875" style="1"/>
    <col min="10" max="11" width="16.8984375" style="1" bestFit="1" customWidth="1"/>
    <col min="12" max="16384" width="8.796875" style="1"/>
  </cols>
  <sheetData>
    <row r="1" spans="1:13">
      <c r="A1" s="1" t="s">
        <v>30</v>
      </c>
      <c r="B1" s="1" t="s">
        <v>90</v>
      </c>
      <c r="C1" s="1" t="s">
        <v>30</v>
      </c>
      <c r="D1" s="1">
        <v>1</v>
      </c>
      <c r="E1" s="3" t="s">
        <v>32</v>
      </c>
      <c r="F1" s="3" t="s">
        <v>32</v>
      </c>
      <c r="G1" s="3" t="s">
        <v>32</v>
      </c>
      <c r="H1" s="3" t="s">
        <v>64</v>
      </c>
      <c r="I1" s="1">
        <v>0</v>
      </c>
      <c r="J1" s="4" t="s">
        <v>155</v>
      </c>
      <c r="K1" s="1" t="s">
        <v>155</v>
      </c>
      <c r="L1" s="1" t="s">
        <v>190</v>
      </c>
      <c r="M1" s="1" t="s">
        <v>4347</v>
      </c>
    </row>
    <row r="2" spans="1:13">
      <c r="A2" s="1" t="s">
        <v>15</v>
      </c>
      <c r="B2" s="1" t="s">
        <v>25</v>
      </c>
      <c r="C2" s="1" t="s">
        <v>17</v>
      </c>
      <c r="D2" s="1">
        <v>2</v>
      </c>
      <c r="E2" s="3" t="s">
        <v>33</v>
      </c>
      <c r="F2" s="3" t="s">
        <v>33</v>
      </c>
      <c r="G2" s="3" t="s">
        <v>33</v>
      </c>
      <c r="H2" s="3" t="s">
        <v>65</v>
      </c>
      <c r="I2" s="1">
        <v>1</v>
      </c>
      <c r="J2" s="2" t="s">
        <v>150</v>
      </c>
      <c r="K2" s="1" t="s">
        <v>153</v>
      </c>
      <c r="L2" s="1" t="s">
        <v>191</v>
      </c>
      <c r="M2" s="1" t="s">
        <v>155</v>
      </c>
    </row>
    <row r="3" spans="1:13">
      <c r="A3" s="1" t="s">
        <v>16</v>
      </c>
      <c r="B3" s="1" t="s">
        <v>26</v>
      </c>
      <c r="C3" s="1" t="s">
        <v>18</v>
      </c>
      <c r="D3" s="1">
        <v>3</v>
      </c>
      <c r="E3" s="3" t="s">
        <v>34</v>
      </c>
      <c r="F3" s="3" t="s">
        <v>34</v>
      </c>
      <c r="G3" s="3" t="s">
        <v>34</v>
      </c>
      <c r="H3" s="3" t="s">
        <v>66</v>
      </c>
      <c r="I3" s="1">
        <v>2</v>
      </c>
      <c r="J3" s="1" t="s">
        <v>151</v>
      </c>
      <c r="K3" s="1" t="s">
        <v>154</v>
      </c>
      <c r="M3" s="1" t="s">
        <v>4350</v>
      </c>
    </row>
    <row r="4" spans="1:13">
      <c r="B4" s="1" t="s">
        <v>27</v>
      </c>
      <c r="C4" s="1" t="s">
        <v>19</v>
      </c>
      <c r="E4" s="3" t="s">
        <v>35</v>
      </c>
      <c r="F4" s="3" t="s">
        <v>35</v>
      </c>
      <c r="G4" s="3" t="s">
        <v>35</v>
      </c>
      <c r="H4" s="3" t="s">
        <v>67</v>
      </c>
      <c r="I4" s="1">
        <v>3</v>
      </c>
      <c r="J4" s="1" t="s">
        <v>152</v>
      </c>
      <c r="M4" s="1" t="s">
        <v>4351</v>
      </c>
    </row>
    <row r="5" spans="1:13">
      <c r="B5" s="1" t="s">
        <v>28</v>
      </c>
      <c r="C5" s="1" t="s">
        <v>20</v>
      </c>
      <c r="E5" s="3" t="s">
        <v>36</v>
      </c>
      <c r="F5" s="3" t="s">
        <v>36</v>
      </c>
      <c r="G5" s="3" t="s">
        <v>36</v>
      </c>
      <c r="H5" s="3" t="s">
        <v>68</v>
      </c>
      <c r="I5" s="1">
        <v>4</v>
      </c>
      <c r="J5" s="1" t="s">
        <v>188</v>
      </c>
      <c r="M5" s="1" t="s">
        <v>4352</v>
      </c>
    </row>
    <row r="6" spans="1:13">
      <c r="B6" s="1" t="s">
        <v>29</v>
      </c>
      <c r="C6" s="1" t="s">
        <v>21</v>
      </c>
      <c r="E6" s="3" t="s">
        <v>37</v>
      </c>
      <c r="F6" s="3" t="s">
        <v>37</v>
      </c>
      <c r="G6" s="3" t="s">
        <v>37</v>
      </c>
      <c r="H6" s="3" t="s">
        <v>69</v>
      </c>
      <c r="I6" s="1">
        <v>5</v>
      </c>
      <c r="M6" s="1" t="s">
        <v>4353</v>
      </c>
    </row>
    <row r="7" spans="1:13">
      <c r="C7" s="1" t="s">
        <v>22</v>
      </c>
      <c r="E7" s="3" t="s">
        <v>38</v>
      </c>
      <c r="F7" s="3" t="s">
        <v>38</v>
      </c>
      <c r="G7" s="3" t="s">
        <v>38</v>
      </c>
      <c r="H7" s="3" t="s">
        <v>70</v>
      </c>
      <c r="I7" s="1">
        <v>6</v>
      </c>
      <c r="M7" s="1" t="s">
        <v>4354</v>
      </c>
    </row>
    <row r="8" spans="1:13">
      <c r="C8" s="2" t="s">
        <v>274</v>
      </c>
      <c r="E8" s="3" t="s">
        <v>39</v>
      </c>
      <c r="F8" s="3" t="s">
        <v>39</v>
      </c>
      <c r="G8" s="3" t="s">
        <v>39</v>
      </c>
      <c r="H8" s="3" t="s">
        <v>71</v>
      </c>
      <c r="I8" s="1">
        <v>7</v>
      </c>
      <c r="M8" s="1" t="s">
        <v>4355</v>
      </c>
    </row>
    <row r="9" spans="1:13">
      <c r="E9" s="3" t="s">
        <v>40</v>
      </c>
      <c r="F9" s="3" t="s">
        <v>40</v>
      </c>
      <c r="G9" s="3" t="s">
        <v>40</v>
      </c>
      <c r="H9" s="3" t="s">
        <v>72</v>
      </c>
      <c r="I9" s="1">
        <v>8</v>
      </c>
      <c r="M9" s="1" t="s">
        <v>4356</v>
      </c>
    </row>
    <row r="10" spans="1:13">
      <c r="E10" s="3" t="s">
        <v>41</v>
      </c>
      <c r="F10" s="3" t="s">
        <v>41</v>
      </c>
      <c r="G10" s="3" t="s">
        <v>41</v>
      </c>
      <c r="H10" s="3" t="s">
        <v>73</v>
      </c>
      <c r="I10" s="1">
        <v>9</v>
      </c>
      <c r="M10" s="1" t="s">
        <v>4357</v>
      </c>
    </row>
    <row r="11" spans="1:13">
      <c r="E11" s="3" t="s">
        <v>42</v>
      </c>
      <c r="F11" s="3" t="s">
        <v>42</v>
      </c>
      <c r="G11" s="3" t="s">
        <v>42</v>
      </c>
      <c r="H11" s="3" t="s">
        <v>74</v>
      </c>
      <c r="M11" s="1" t="s">
        <v>4358</v>
      </c>
    </row>
    <row r="12" spans="1:13">
      <c r="E12" s="3" t="s">
        <v>43</v>
      </c>
      <c r="F12" s="3" t="s">
        <v>43</v>
      </c>
      <c r="G12" s="3" t="s">
        <v>43</v>
      </c>
      <c r="H12" s="3" t="s">
        <v>75</v>
      </c>
      <c r="M12" s="1" t="s">
        <v>4359</v>
      </c>
    </row>
    <row r="13" spans="1:13">
      <c r="E13" s="3" t="s">
        <v>45</v>
      </c>
      <c r="G13" s="3" t="s">
        <v>45</v>
      </c>
      <c r="H13" s="3" t="s">
        <v>76</v>
      </c>
    </row>
    <row r="14" spans="1:13">
      <c r="E14" s="3" t="s">
        <v>46</v>
      </c>
      <c r="G14" s="3" t="s">
        <v>46</v>
      </c>
      <c r="H14" s="3" t="s">
        <v>77</v>
      </c>
    </row>
    <row r="15" spans="1:13">
      <c r="E15" s="3" t="s">
        <v>47</v>
      </c>
      <c r="G15" s="3" t="s">
        <v>47</v>
      </c>
      <c r="H15" s="3" t="s">
        <v>78</v>
      </c>
    </row>
    <row r="16" spans="1:13">
      <c r="E16" s="3" t="s">
        <v>48</v>
      </c>
      <c r="G16" s="3" t="s">
        <v>48</v>
      </c>
      <c r="H16" s="3" t="s">
        <v>79</v>
      </c>
    </row>
    <row r="17" spans="5:8">
      <c r="E17" s="3" t="s">
        <v>49</v>
      </c>
      <c r="G17" s="3" t="s">
        <v>49</v>
      </c>
      <c r="H17" s="3" t="s">
        <v>80</v>
      </c>
    </row>
    <row r="18" spans="5:8">
      <c r="E18" s="3" t="s">
        <v>50</v>
      </c>
      <c r="G18" s="3" t="s">
        <v>50</v>
      </c>
      <c r="H18" s="3" t="s">
        <v>81</v>
      </c>
    </row>
    <row r="19" spans="5:8">
      <c r="E19" s="3" t="s">
        <v>51</v>
      </c>
      <c r="G19" s="3" t="s">
        <v>51</v>
      </c>
      <c r="H19" s="3" t="s">
        <v>82</v>
      </c>
    </row>
    <row r="20" spans="5:8">
      <c r="E20" s="3" t="s">
        <v>52</v>
      </c>
      <c r="G20" s="3" t="s">
        <v>52</v>
      </c>
      <c r="H20" s="3" t="s">
        <v>83</v>
      </c>
    </row>
    <row r="21" spans="5:8">
      <c r="E21" s="3" t="s">
        <v>53</v>
      </c>
      <c r="G21" s="3" t="s">
        <v>53</v>
      </c>
      <c r="H21" s="3" t="s">
        <v>84</v>
      </c>
    </row>
    <row r="22" spans="5:8">
      <c r="E22" s="3" t="s">
        <v>54</v>
      </c>
      <c r="G22" s="3" t="s">
        <v>54</v>
      </c>
      <c r="H22" s="3" t="s">
        <v>85</v>
      </c>
    </row>
    <row r="23" spans="5:8">
      <c r="E23" s="3" t="s">
        <v>55</v>
      </c>
      <c r="G23" s="3" t="s">
        <v>55</v>
      </c>
      <c r="H23" s="3" t="s">
        <v>86</v>
      </c>
    </row>
    <row r="24" spans="5:8">
      <c r="E24" s="3" t="s">
        <v>56</v>
      </c>
      <c r="G24" s="3" t="s">
        <v>56</v>
      </c>
      <c r="H24" s="3" t="s">
        <v>87</v>
      </c>
    </row>
    <row r="25" spans="5:8">
      <c r="E25" s="3" t="s">
        <v>57</v>
      </c>
      <c r="G25" s="3" t="s">
        <v>57</v>
      </c>
      <c r="H25" s="3" t="s">
        <v>88</v>
      </c>
    </row>
    <row r="26" spans="5:8">
      <c r="E26" s="3" t="s">
        <v>58</v>
      </c>
      <c r="G26" s="3" t="s">
        <v>58</v>
      </c>
      <c r="H26" s="3" t="s">
        <v>89</v>
      </c>
    </row>
    <row r="27" spans="5:8">
      <c r="E27" s="3" t="s">
        <v>59</v>
      </c>
      <c r="G27" s="3" t="s">
        <v>59</v>
      </c>
      <c r="H27" s="3" t="s">
        <v>124</v>
      </c>
    </row>
    <row r="28" spans="5:8">
      <c r="E28" s="3" t="s">
        <v>60</v>
      </c>
      <c r="G28" s="3" t="s">
        <v>60</v>
      </c>
      <c r="H28" s="3" t="s">
        <v>125</v>
      </c>
    </row>
    <row r="29" spans="5:8">
      <c r="E29" s="3" t="s">
        <v>61</v>
      </c>
      <c r="G29" s="3" t="s">
        <v>61</v>
      </c>
      <c r="H29" s="3" t="s">
        <v>126</v>
      </c>
    </row>
    <row r="30" spans="5:8">
      <c r="E30" s="3" t="s">
        <v>62</v>
      </c>
      <c r="G30" s="3" t="s">
        <v>62</v>
      </c>
      <c r="H30" s="3" t="s">
        <v>127</v>
      </c>
    </row>
    <row r="31" spans="5:8">
      <c r="E31" s="3" t="s">
        <v>63</v>
      </c>
      <c r="G31" s="3" t="s">
        <v>63</v>
      </c>
      <c r="H31" s="3" t="s">
        <v>128</v>
      </c>
    </row>
    <row r="32" spans="5:8">
      <c r="E32" s="3" t="s">
        <v>91</v>
      </c>
      <c r="H32" s="3" t="s">
        <v>129</v>
      </c>
    </row>
    <row r="33" spans="5:8">
      <c r="E33" s="3" t="s">
        <v>92</v>
      </c>
      <c r="H33" s="3" t="s">
        <v>130</v>
      </c>
    </row>
    <row r="34" spans="5:8">
      <c r="E34" s="3" t="s">
        <v>93</v>
      </c>
      <c r="H34" s="3" t="s">
        <v>131</v>
      </c>
    </row>
    <row r="35" spans="5:8">
      <c r="E35" s="3" t="s">
        <v>94</v>
      </c>
      <c r="H35" s="3" t="s">
        <v>132</v>
      </c>
    </row>
    <row r="36" spans="5:8">
      <c r="E36" s="3" t="s">
        <v>95</v>
      </c>
      <c r="H36" s="3" t="s">
        <v>133</v>
      </c>
    </row>
    <row r="37" spans="5:8">
      <c r="E37" s="3" t="s">
        <v>96</v>
      </c>
      <c r="H37" s="3" t="s">
        <v>134</v>
      </c>
    </row>
    <row r="38" spans="5:8">
      <c r="E38" s="3" t="s">
        <v>97</v>
      </c>
      <c r="H38" s="3" t="s">
        <v>135</v>
      </c>
    </row>
    <row r="39" spans="5:8">
      <c r="E39" s="3" t="s">
        <v>98</v>
      </c>
      <c r="H39" s="3" t="s">
        <v>136</v>
      </c>
    </row>
    <row r="40" spans="5:8">
      <c r="E40" s="3" t="s">
        <v>99</v>
      </c>
      <c r="H40" s="3" t="s">
        <v>137</v>
      </c>
    </row>
    <row r="41" spans="5:8">
      <c r="E41" s="3" t="s">
        <v>100</v>
      </c>
      <c r="H41" s="3" t="s">
        <v>138</v>
      </c>
    </row>
    <row r="42" spans="5:8">
      <c r="E42" s="3" t="s">
        <v>101</v>
      </c>
      <c r="H42" s="3" t="s">
        <v>139</v>
      </c>
    </row>
    <row r="43" spans="5:8">
      <c r="E43" s="3" t="s">
        <v>102</v>
      </c>
      <c r="H43" s="3" t="s">
        <v>140</v>
      </c>
    </row>
    <row r="44" spans="5:8">
      <c r="E44" s="3" t="s">
        <v>103</v>
      </c>
      <c r="H44" s="3" t="s">
        <v>141</v>
      </c>
    </row>
    <row r="45" spans="5:8">
      <c r="E45" s="3" t="s">
        <v>104</v>
      </c>
      <c r="H45" s="3" t="s">
        <v>142</v>
      </c>
    </row>
    <row r="46" spans="5:8">
      <c r="E46" s="3" t="s">
        <v>105</v>
      </c>
      <c r="H46" s="3" t="s">
        <v>143</v>
      </c>
    </row>
    <row r="47" spans="5:8">
      <c r="E47" s="3" t="s">
        <v>106</v>
      </c>
    </row>
    <row r="48" spans="5:8">
      <c r="E48" s="3" t="s">
        <v>107</v>
      </c>
    </row>
    <row r="49" spans="5:5">
      <c r="E49" s="3" t="s">
        <v>108</v>
      </c>
    </row>
    <row r="50" spans="5:5">
      <c r="E50" s="3" t="s">
        <v>109</v>
      </c>
    </row>
    <row r="51" spans="5:5">
      <c r="E51" s="3" t="s">
        <v>110</v>
      </c>
    </row>
    <row r="52" spans="5:5">
      <c r="E52" s="3" t="s">
        <v>111</v>
      </c>
    </row>
    <row r="53" spans="5:5">
      <c r="E53" s="3" t="s">
        <v>112</v>
      </c>
    </row>
    <row r="54" spans="5:5">
      <c r="E54" s="3" t="s">
        <v>113</v>
      </c>
    </row>
    <row r="55" spans="5:5">
      <c r="E55" s="3" t="s">
        <v>114</v>
      </c>
    </row>
    <row r="56" spans="5:5">
      <c r="E56" s="3" t="s">
        <v>115</v>
      </c>
    </row>
    <row r="57" spans="5:5">
      <c r="E57" s="3" t="s">
        <v>116</v>
      </c>
    </row>
    <row r="58" spans="5:5">
      <c r="E58" s="3" t="s">
        <v>117</v>
      </c>
    </row>
    <row r="59" spans="5:5">
      <c r="E59" s="3" t="s">
        <v>118</v>
      </c>
    </row>
    <row r="60" spans="5:5">
      <c r="E60" s="3" t="s">
        <v>119</v>
      </c>
    </row>
    <row r="61" spans="5:5">
      <c r="E61" s="3" t="s">
        <v>120</v>
      </c>
    </row>
    <row r="62" spans="5:5">
      <c r="E62" s="3" t="s">
        <v>121</v>
      </c>
    </row>
    <row r="63" spans="5:5">
      <c r="E63" s="3" t="s">
        <v>122</v>
      </c>
    </row>
    <row r="64" spans="5:5">
      <c r="E64" s="3" t="s">
        <v>123</v>
      </c>
    </row>
  </sheetData>
  <sheetProtection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入力してください</vt:lpstr>
      <vt:lpstr>片面印刷してください</vt:lpstr>
      <vt:lpstr>同意書（必要な方のみ）</vt:lpstr>
      <vt:lpstr>記載事項変更届（必要な方のみ）</vt:lpstr>
      <vt:lpstr>写真を貼付しないことの理由書（必要な方のみ）</vt:lpstr>
      <vt:lpstr>（東京都送付用）①</vt:lpstr>
      <vt:lpstr>（区市町村控用）②</vt:lpstr>
      <vt:lpstr>（申請者控用）③</vt:lpstr>
      <vt:lpstr>入力規則</vt:lpstr>
      <vt:lpstr>郵便番号マスタ</vt:lpstr>
      <vt:lpstr>'（区市町村控用）②'!Print_Area</vt:lpstr>
      <vt:lpstr>'（申請者控用）③'!Print_Area</vt:lpstr>
      <vt:lpstr>'（東京都送付用）①'!Print_Area</vt:lpstr>
      <vt:lpstr>'記載事項変更届（必要な方のみ）'!Print_Area</vt:lpstr>
      <vt:lpstr>'写真を貼付しないことの理由書（必要な方のみ）'!Print_Area</vt:lpstr>
      <vt:lpstr>'同意書（必要な方のみ）'!Print_Area</vt:lpstr>
      <vt:lpstr>片面印刷してください!Print_Area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2026-08-03T11:45:46Z</dcterms:created>
  <dcterms:modified xsi:type="dcterms:W3CDTF">2026-08-03T11:47:29Z</dcterms:modified>
</cp:coreProperties>
</file>